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tom.langendoen\Downloads\"/>
    </mc:Choice>
  </mc:AlternateContent>
  <xr:revisionPtr revIDLastSave="0" documentId="13_ncr:1_{B0E3F695-E463-4EA4-9F34-96CF05EAC4ED}" xr6:coauthVersionLast="47" xr6:coauthVersionMax="47" xr10:uidLastSave="{00000000-0000-0000-0000-000000000000}"/>
  <bookViews>
    <workbookView xWindow="-110" yWindow="-110" windowWidth="19420" windowHeight="10300" tabRatio="830" xr2:uid="{00000000-000D-0000-FFFF-FFFF00000000}"/>
  </bookViews>
  <sheets>
    <sheet name="Read first" sheetId="9" r:id="rId1"/>
    <sheet name="Explanation" sheetId="11" r:id="rId2"/>
    <sheet name="SiteForm" sheetId="1" r:id="rId3"/>
    <sheet name="Visit&amp;Assessment Form" sheetId="5" r:id="rId4"/>
    <sheet name="CountsForm" sheetId="4" r:id="rId5"/>
    <sheet name="Addl Info" sheetId="12" r:id="rId6"/>
    <sheet name="LookupSite" sheetId="2" r:id="rId7"/>
    <sheet name="LookupVisit" sheetId="7" r:id="rId8"/>
    <sheet name="LookupCount" sheetId="8" r:id="rId9"/>
    <sheet name="Counts" sheetId="3" r:id="rId10"/>
    <sheet name="WetlandAssessment" sheetId="13" r:id="rId11"/>
  </sheets>
  <definedNames>
    <definedName name="_xlnm._FilterDatabase" localSheetId="4" hidden="1">CountsForm!$A$2:$E$378</definedName>
    <definedName name="_xlnm._FilterDatabase" localSheetId="8" hidden="1">LookupCount!$A$1:$D$2843</definedName>
    <definedName name="_xlnm._FilterDatabase" localSheetId="6" hidden="1">LookupSite!$A$1:$AH$6272</definedName>
    <definedName name="Australia">LookupSite!$AK$2:$AK$472</definedName>
    <definedName name="AutoName">OFFSET(SingleName,0,0,COUNTA(ComName)-1,1)</definedName>
    <definedName name="Bangladesh">LookupSite!$AL$2:$AL$372</definedName>
    <definedName name="Bhutan">LookupSite!$AM$2:$AM$46</definedName>
    <definedName name="Brunei">LookupSite!$AN$2:$AN$18</definedName>
    <definedName name="Cambodia">LookupSite!$AO$2:$AO$47</definedName>
    <definedName name="ChinaMainland">LookupSite!$AP$2:$AP$390</definedName>
    <definedName name="ComName">LookupCount!$B:$B</definedName>
    <definedName name="_xlnm.Extract" localSheetId="6">LookupSite!#REF!</definedName>
    <definedName name="HongKong">LookupSite!$AQ$2:$AQ$4</definedName>
    <definedName name="INDEX_REGION">LookupSite!$AJ$2:$AJ$31</definedName>
    <definedName name="Indonesia">LookupSite!$AR$2:$AR$529</definedName>
    <definedName name="Japan">LookupSite!$AS$2:$AS$321</definedName>
    <definedName name="KoreaNorth">LookupSite!$AT$2:$AT$38</definedName>
    <definedName name="Laos">LookupSite!$AU$2:$AU$30</definedName>
    <definedName name="Macau">LookupSite!$AV$2</definedName>
    <definedName name="Malaysia">LookupSite!$AW$2:$AW$357</definedName>
    <definedName name="Maldives">LookupSite!$AX$2:$AX$3</definedName>
    <definedName name="Mongolia">LookupSite!$AY$2:$AY$4</definedName>
    <definedName name="Myanmar">LookupSite!$AZ$2:$AZ$247</definedName>
    <definedName name="Nepal">LookupSite!$BA$2:$BA$126</definedName>
    <definedName name="NewZealand">LookupSite!$BB$2:$BB$964</definedName>
    <definedName name="Pakistan">LookupSite!$BC$2:$BC$575</definedName>
    <definedName name="Palau">LookupSite!$BD$2:$BD$12</definedName>
    <definedName name="PapuaNewGuinea">LookupSite!$BE$2:$BE$12</definedName>
    <definedName name="Philippines">LookupSite!$BF$2:$BF$540</definedName>
    <definedName name="RepublicOfKorea">LookupSite!$BG$2:$BG$257</definedName>
    <definedName name="RussianFederation">LookupSite!$BH$2:$BH$5</definedName>
    <definedName name="SciName">LookupCount!$C:$C</definedName>
    <definedName name="Singapore">LookupSite!$BI$2:$BI$25</definedName>
    <definedName name="SingleName">LookupCount!$A$2</definedName>
    <definedName name="SppCode">LookupCount!$D:$D</definedName>
    <definedName name="SppComName">LookupCount!$B:$B</definedName>
    <definedName name="SppSciName">LookupCount!$C:$C</definedName>
    <definedName name="SriLanka">LookupSite!$BJ$2:$BJ$260</definedName>
    <definedName name="Taiwan">LookupSite!$BK$2:$BK$112</definedName>
    <definedName name="Thailand">LookupSite!$BL$2:$BL$458</definedName>
    <definedName name="TimorLeste">LookupSite!$BM$2:$BM$31</definedName>
    <definedName name="Vietnam">LookupSite!$BN$2:$BN$38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 i="13" l="1"/>
  <c r="M2" i="13"/>
  <c r="L2" i="13"/>
  <c r="D2315" i="8"/>
  <c r="D2206" i="8"/>
  <c r="D2202" i="8"/>
  <c r="D2200" i="8"/>
  <c r="D2204" i="8"/>
  <c r="D2212" i="8"/>
  <c r="D209" i="8"/>
  <c r="D1537" i="8"/>
  <c r="D1538" i="8"/>
  <c r="D1236" i="8"/>
  <c r="D1078" i="8"/>
  <c r="D794" i="8"/>
  <c r="D1226" i="8"/>
  <c r="D1228" i="8"/>
  <c r="D1224" i="8"/>
  <c r="D105" i="8"/>
  <c r="D106" i="8"/>
  <c r="D1647" i="8"/>
  <c r="D2831" i="8"/>
  <c r="D1387" i="8"/>
  <c r="D1148" i="8"/>
  <c r="D227" i="8"/>
  <c r="D598" i="8"/>
  <c r="D2702" i="8"/>
  <c r="D2354" i="8"/>
  <c r="D1068" i="8"/>
  <c r="D1800" i="8"/>
  <c r="D681" i="8"/>
  <c r="D674" i="8"/>
  <c r="D1005" i="8"/>
  <c r="D1010" i="8"/>
  <c r="D136" i="8"/>
  <c r="D2654" i="8"/>
  <c r="D2317" i="8"/>
  <c r="D616" i="8"/>
  <c r="D2777" i="8"/>
  <c r="D1035" i="8"/>
  <c r="D1645" i="8"/>
  <c r="D2242" i="8"/>
  <c r="D2393" i="8"/>
  <c r="D441" i="8"/>
  <c r="D1541" i="8"/>
  <c r="D893" i="8"/>
  <c r="D492" i="8"/>
  <c r="D768" i="8"/>
  <c r="D390" i="8"/>
  <c r="D2551" i="8"/>
  <c r="D306" i="8"/>
  <c r="D2550" i="8"/>
  <c r="D1857" i="8"/>
  <c r="D1747" i="8"/>
  <c r="D1036" i="8"/>
  <c r="D276" i="8"/>
  <c r="D2760" i="8"/>
  <c r="D2054" i="8"/>
  <c r="D2763" i="8"/>
  <c r="D1404" i="8"/>
  <c r="D1407" i="8"/>
  <c r="D1170" i="8"/>
  <c r="D1204" i="8"/>
  <c r="D1864" i="8"/>
  <c r="D2438" i="8"/>
  <c r="D1669" i="8"/>
  <c r="D1807" i="8"/>
  <c r="D137" i="8"/>
  <c r="D422" i="8"/>
  <c r="D1657" i="8"/>
  <c r="D1934" i="8"/>
  <c r="D2086" i="8"/>
  <c r="D2399" i="8"/>
  <c r="D2459" i="8"/>
  <c r="D2469" i="8"/>
  <c r="D817" i="8"/>
  <c r="E1" i="4"/>
  <c r="B3" i="3"/>
  <c r="C3" i="3"/>
  <c r="D3" i="3"/>
  <c r="E3" i="3"/>
  <c r="F3" i="3"/>
  <c r="H3" i="3"/>
  <c r="I3" i="3"/>
  <c r="J3" i="3"/>
  <c r="K3" i="3"/>
  <c r="L3" i="3"/>
  <c r="M3" i="3"/>
  <c r="N3" i="3"/>
  <c r="O3" i="3"/>
  <c r="P3" i="3"/>
  <c r="Q3" i="3"/>
  <c r="R3" i="3"/>
  <c r="S3" i="3"/>
  <c r="T3" i="3"/>
  <c r="U3" i="3"/>
  <c r="V3" i="3"/>
  <c r="W3" i="3"/>
  <c r="X3" i="3"/>
  <c r="Y3" i="3"/>
  <c r="AA3" i="3"/>
  <c r="AB3" i="3"/>
  <c r="AC3" i="3"/>
  <c r="AD3" i="3"/>
  <c r="B4" i="3"/>
  <c r="C4" i="3"/>
  <c r="D4" i="3"/>
  <c r="E4" i="3"/>
  <c r="F4" i="3"/>
  <c r="H4" i="3"/>
  <c r="I4" i="3"/>
  <c r="J4" i="3"/>
  <c r="K4" i="3"/>
  <c r="L4" i="3"/>
  <c r="M4" i="3"/>
  <c r="N4" i="3"/>
  <c r="O4" i="3"/>
  <c r="P4" i="3"/>
  <c r="Q4" i="3"/>
  <c r="R4" i="3"/>
  <c r="S4" i="3"/>
  <c r="T4" i="3"/>
  <c r="U4" i="3"/>
  <c r="V4" i="3"/>
  <c r="W4" i="3"/>
  <c r="X4" i="3"/>
  <c r="Y4" i="3"/>
  <c r="AA4" i="3"/>
  <c r="AB4" i="3"/>
  <c r="AC4" i="3"/>
  <c r="AD4" i="3"/>
  <c r="B5" i="3"/>
  <c r="C5" i="3"/>
  <c r="D5" i="3"/>
  <c r="E5" i="3"/>
  <c r="F5" i="3"/>
  <c r="H5" i="3"/>
  <c r="I5" i="3"/>
  <c r="J5" i="3"/>
  <c r="K5" i="3"/>
  <c r="L5" i="3"/>
  <c r="M5" i="3"/>
  <c r="N5" i="3"/>
  <c r="O5" i="3"/>
  <c r="P5" i="3"/>
  <c r="Q5" i="3"/>
  <c r="R5" i="3"/>
  <c r="S5" i="3"/>
  <c r="T5" i="3"/>
  <c r="U5" i="3"/>
  <c r="V5" i="3"/>
  <c r="W5" i="3"/>
  <c r="X5" i="3"/>
  <c r="Y5" i="3"/>
  <c r="AA5" i="3"/>
  <c r="AB5" i="3"/>
  <c r="AC5" i="3"/>
  <c r="AD5" i="3"/>
  <c r="B6" i="3"/>
  <c r="C6" i="3"/>
  <c r="D6" i="3"/>
  <c r="E6" i="3"/>
  <c r="F6" i="3"/>
  <c r="H6" i="3"/>
  <c r="I6" i="3"/>
  <c r="J6" i="3"/>
  <c r="K6" i="3"/>
  <c r="L6" i="3"/>
  <c r="M6" i="3"/>
  <c r="N6" i="3"/>
  <c r="O6" i="3"/>
  <c r="P6" i="3"/>
  <c r="Q6" i="3"/>
  <c r="R6" i="3"/>
  <c r="S6" i="3"/>
  <c r="T6" i="3"/>
  <c r="U6" i="3"/>
  <c r="V6" i="3"/>
  <c r="W6" i="3"/>
  <c r="X6" i="3"/>
  <c r="Y6" i="3"/>
  <c r="AA6" i="3"/>
  <c r="AB6" i="3"/>
  <c r="AC6" i="3"/>
  <c r="AD6" i="3"/>
  <c r="B7" i="3"/>
  <c r="C7" i="3"/>
  <c r="D7" i="3"/>
  <c r="E7" i="3"/>
  <c r="F7" i="3"/>
  <c r="H7" i="3"/>
  <c r="I7" i="3"/>
  <c r="J7" i="3"/>
  <c r="K7" i="3"/>
  <c r="L7" i="3"/>
  <c r="M7" i="3"/>
  <c r="N7" i="3"/>
  <c r="O7" i="3"/>
  <c r="P7" i="3"/>
  <c r="Q7" i="3"/>
  <c r="R7" i="3"/>
  <c r="S7" i="3"/>
  <c r="T7" i="3"/>
  <c r="U7" i="3"/>
  <c r="V7" i="3"/>
  <c r="W7" i="3"/>
  <c r="X7" i="3"/>
  <c r="Y7" i="3"/>
  <c r="AA7" i="3"/>
  <c r="AB7" i="3"/>
  <c r="AC7" i="3"/>
  <c r="AD7" i="3"/>
  <c r="B8" i="3"/>
  <c r="C8" i="3"/>
  <c r="D8" i="3"/>
  <c r="E8" i="3"/>
  <c r="F8" i="3"/>
  <c r="H8" i="3"/>
  <c r="I8" i="3"/>
  <c r="J8" i="3"/>
  <c r="K8" i="3"/>
  <c r="L8" i="3"/>
  <c r="M8" i="3"/>
  <c r="N8" i="3"/>
  <c r="O8" i="3"/>
  <c r="P8" i="3"/>
  <c r="Q8" i="3"/>
  <c r="R8" i="3"/>
  <c r="S8" i="3"/>
  <c r="T8" i="3"/>
  <c r="U8" i="3"/>
  <c r="V8" i="3"/>
  <c r="W8" i="3"/>
  <c r="X8" i="3"/>
  <c r="Y8" i="3"/>
  <c r="AA8" i="3"/>
  <c r="AB8" i="3"/>
  <c r="AC8" i="3"/>
  <c r="AD8" i="3"/>
  <c r="B9" i="3"/>
  <c r="C9" i="3"/>
  <c r="D9" i="3"/>
  <c r="E9" i="3"/>
  <c r="F9" i="3"/>
  <c r="H9" i="3"/>
  <c r="I9" i="3"/>
  <c r="J9" i="3"/>
  <c r="K9" i="3"/>
  <c r="L9" i="3"/>
  <c r="M9" i="3"/>
  <c r="N9" i="3"/>
  <c r="O9" i="3"/>
  <c r="P9" i="3"/>
  <c r="Q9" i="3"/>
  <c r="R9" i="3"/>
  <c r="S9" i="3"/>
  <c r="T9" i="3"/>
  <c r="U9" i="3"/>
  <c r="V9" i="3"/>
  <c r="W9" i="3"/>
  <c r="X9" i="3"/>
  <c r="Y9" i="3"/>
  <c r="AA9" i="3"/>
  <c r="AB9" i="3"/>
  <c r="AC9" i="3"/>
  <c r="AD9" i="3"/>
  <c r="B10" i="3"/>
  <c r="C10" i="3"/>
  <c r="D10" i="3"/>
  <c r="E10" i="3"/>
  <c r="F10" i="3"/>
  <c r="H10" i="3"/>
  <c r="I10" i="3"/>
  <c r="J10" i="3"/>
  <c r="K10" i="3"/>
  <c r="L10" i="3"/>
  <c r="M10" i="3"/>
  <c r="N10" i="3"/>
  <c r="O10" i="3"/>
  <c r="P10" i="3"/>
  <c r="Q10" i="3"/>
  <c r="R10" i="3"/>
  <c r="S10" i="3"/>
  <c r="T10" i="3"/>
  <c r="U10" i="3"/>
  <c r="V10" i="3"/>
  <c r="W10" i="3"/>
  <c r="X10" i="3"/>
  <c r="Y10" i="3"/>
  <c r="AA10" i="3"/>
  <c r="AB10" i="3"/>
  <c r="AC10" i="3"/>
  <c r="AD10" i="3"/>
  <c r="B11" i="3"/>
  <c r="C11" i="3"/>
  <c r="D11" i="3"/>
  <c r="E11" i="3"/>
  <c r="F11" i="3"/>
  <c r="H11" i="3"/>
  <c r="I11" i="3"/>
  <c r="J11" i="3"/>
  <c r="K11" i="3"/>
  <c r="L11" i="3"/>
  <c r="M11" i="3"/>
  <c r="N11" i="3"/>
  <c r="O11" i="3"/>
  <c r="P11" i="3"/>
  <c r="Q11" i="3"/>
  <c r="R11" i="3"/>
  <c r="S11" i="3"/>
  <c r="T11" i="3"/>
  <c r="U11" i="3"/>
  <c r="V11" i="3"/>
  <c r="W11" i="3"/>
  <c r="X11" i="3"/>
  <c r="Y11" i="3"/>
  <c r="AA11" i="3"/>
  <c r="AB11" i="3"/>
  <c r="AC11" i="3"/>
  <c r="AD11" i="3"/>
  <c r="B12" i="3"/>
  <c r="C12" i="3"/>
  <c r="D12" i="3"/>
  <c r="E12" i="3"/>
  <c r="F12" i="3"/>
  <c r="H12" i="3"/>
  <c r="I12" i="3"/>
  <c r="J12" i="3"/>
  <c r="K12" i="3"/>
  <c r="L12" i="3"/>
  <c r="M12" i="3"/>
  <c r="N12" i="3"/>
  <c r="O12" i="3"/>
  <c r="P12" i="3"/>
  <c r="Q12" i="3"/>
  <c r="R12" i="3"/>
  <c r="S12" i="3"/>
  <c r="T12" i="3"/>
  <c r="U12" i="3"/>
  <c r="V12" i="3"/>
  <c r="W12" i="3"/>
  <c r="X12" i="3"/>
  <c r="Y12" i="3"/>
  <c r="AA12" i="3"/>
  <c r="AB12" i="3"/>
  <c r="AC12" i="3"/>
  <c r="AD12" i="3"/>
  <c r="B13" i="3"/>
  <c r="C13" i="3"/>
  <c r="D13" i="3"/>
  <c r="E13" i="3"/>
  <c r="F13" i="3"/>
  <c r="H13" i="3"/>
  <c r="I13" i="3"/>
  <c r="J13" i="3"/>
  <c r="K13" i="3"/>
  <c r="L13" i="3"/>
  <c r="M13" i="3"/>
  <c r="N13" i="3"/>
  <c r="O13" i="3"/>
  <c r="P13" i="3"/>
  <c r="Q13" i="3"/>
  <c r="R13" i="3"/>
  <c r="S13" i="3"/>
  <c r="T13" i="3"/>
  <c r="U13" i="3"/>
  <c r="V13" i="3"/>
  <c r="W13" i="3"/>
  <c r="X13" i="3"/>
  <c r="Y13" i="3"/>
  <c r="AA13" i="3"/>
  <c r="AB13" i="3"/>
  <c r="AC13" i="3"/>
  <c r="AD13" i="3"/>
  <c r="B14" i="3"/>
  <c r="C14" i="3"/>
  <c r="D14" i="3"/>
  <c r="E14" i="3"/>
  <c r="F14" i="3"/>
  <c r="H14" i="3"/>
  <c r="I14" i="3"/>
  <c r="J14" i="3"/>
  <c r="K14" i="3"/>
  <c r="L14" i="3"/>
  <c r="M14" i="3"/>
  <c r="N14" i="3"/>
  <c r="O14" i="3"/>
  <c r="P14" i="3"/>
  <c r="Q14" i="3"/>
  <c r="R14" i="3"/>
  <c r="S14" i="3"/>
  <c r="T14" i="3"/>
  <c r="U14" i="3"/>
  <c r="V14" i="3"/>
  <c r="W14" i="3"/>
  <c r="X14" i="3"/>
  <c r="Y14" i="3"/>
  <c r="AA14" i="3"/>
  <c r="AB14" i="3"/>
  <c r="AC14" i="3"/>
  <c r="AD14" i="3"/>
  <c r="B15" i="3"/>
  <c r="C15" i="3"/>
  <c r="D15" i="3"/>
  <c r="E15" i="3"/>
  <c r="F15" i="3"/>
  <c r="H15" i="3"/>
  <c r="I15" i="3"/>
  <c r="J15" i="3"/>
  <c r="K15" i="3"/>
  <c r="L15" i="3"/>
  <c r="M15" i="3"/>
  <c r="N15" i="3"/>
  <c r="O15" i="3"/>
  <c r="P15" i="3"/>
  <c r="Q15" i="3"/>
  <c r="R15" i="3"/>
  <c r="S15" i="3"/>
  <c r="T15" i="3"/>
  <c r="U15" i="3"/>
  <c r="V15" i="3"/>
  <c r="W15" i="3"/>
  <c r="X15" i="3"/>
  <c r="Y15" i="3"/>
  <c r="AA15" i="3"/>
  <c r="AB15" i="3"/>
  <c r="AC15" i="3"/>
  <c r="AD15" i="3"/>
  <c r="B16" i="3"/>
  <c r="C16" i="3"/>
  <c r="D16" i="3"/>
  <c r="E16" i="3"/>
  <c r="F16" i="3"/>
  <c r="H16" i="3"/>
  <c r="I16" i="3"/>
  <c r="J16" i="3"/>
  <c r="K16" i="3"/>
  <c r="L16" i="3"/>
  <c r="M16" i="3"/>
  <c r="N16" i="3"/>
  <c r="O16" i="3"/>
  <c r="P16" i="3"/>
  <c r="Q16" i="3"/>
  <c r="R16" i="3"/>
  <c r="S16" i="3"/>
  <c r="T16" i="3"/>
  <c r="U16" i="3"/>
  <c r="V16" i="3"/>
  <c r="W16" i="3"/>
  <c r="X16" i="3"/>
  <c r="Y16" i="3"/>
  <c r="AA16" i="3"/>
  <c r="AB16" i="3"/>
  <c r="AC16" i="3"/>
  <c r="AD16" i="3"/>
  <c r="B17" i="3"/>
  <c r="C17" i="3"/>
  <c r="D17" i="3"/>
  <c r="E17" i="3"/>
  <c r="F17" i="3"/>
  <c r="H17" i="3"/>
  <c r="I17" i="3"/>
  <c r="J17" i="3"/>
  <c r="K17" i="3"/>
  <c r="L17" i="3"/>
  <c r="M17" i="3"/>
  <c r="N17" i="3"/>
  <c r="O17" i="3"/>
  <c r="P17" i="3"/>
  <c r="Q17" i="3"/>
  <c r="R17" i="3"/>
  <c r="S17" i="3"/>
  <c r="T17" i="3"/>
  <c r="U17" i="3"/>
  <c r="V17" i="3"/>
  <c r="W17" i="3"/>
  <c r="X17" i="3"/>
  <c r="Y17" i="3"/>
  <c r="AA17" i="3"/>
  <c r="AB17" i="3"/>
  <c r="AC17" i="3"/>
  <c r="AD17" i="3"/>
  <c r="B18" i="3"/>
  <c r="C18" i="3"/>
  <c r="D18" i="3"/>
  <c r="E18" i="3"/>
  <c r="F18" i="3"/>
  <c r="H18" i="3"/>
  <c r="I18" i="3"/>
  <c r="J18" i="3"/>
  <c r="K18" i="3"/>
  <c r="L18" i="3"/>
  <c r="M18" i="3"/>
  <c r="N18" i="3"/>
  <c r="O18" i="3"/>
  <c r="P18" i="3"/>
  <c r="Q18" i="3"/>
  <c r="R18" i="3"/>
  <c r="S18" i="3"/>
  <c r="T18" i="3"/>
  <c r="U18" i="3"/>
  <c r="V18" i="3"/>
  <c r="W18" i="3"/>
  <c r="X18" i="3"/>
  <c r="Y18" i="3"/>
  <c r="AA18" i="3"/>
  <c r="AB18" i="3"/>
  <c r="AC18" i="3"/>
  <c r="AD18" i="3"/>
  <c r="B19" i="3"/>
  <c r="C19" i="3"/>
  <c r="D19" i="3"/>
  <c r="E19" i="3"/>
  <c r="F19" i="3"/>
  <c r="H19" i="3"/>
  <c r="I19" i="3"/>
  <c r="J19" i="3"/>
  <c r="K19" i="3"/>
  <c r="L19" i="3"/>
  <c r="M19" i="3"/>
  <c r="N19" i="3"/>
  <c r="O19" i="3"/>
  <c r="P19" i="3"/>
  <c r="Q19" i="3"/>
  <c r="R19" i="3"/>
  <c r="S19" i="3"/>
  <c r="T19" i="3"/>
  <c r="U19" i="3"/>
  <c r="V19" i="3"/>
  <c r="W19" i="3"/>
  <c r="X19" i="3"/>
  <c r="Y19" i="3"/>
  <c r="AA19" i="3"/>
  <c r="AB19" i="3"/>
  <c r="AC19" i="3"/>
  <c r="AD19" i="3"/>
  <c r="B20" i="3"/>
  <c r="C20" i="3"/>
  <c r="D20" i="3"/>
  <c r="E20" i="3"/>
  <c r="F20" i="3"/>
  <c r="H20" i="3"/>
  <c r="I20" i="3"/>
  <c r="J20" i="3"/>
  <c r="K20" i="3"/>
  <c r="L20" i="3"/>
  <c r="M20" i="3"/>
  <c r="N20" i="3"/>
  <c r="O20" i="3"/>
  <c r="P20" i="3"/>
  <c r="Q20" i="3"/>
  <c r="R20" i="3"/>
  <c r="S20" i="3"/>
  <c r="T20" i="3"/>
  <c r="U20" i="3"/>
  <c r="V20" i="3"/>
  <c r="W20" i="3"/>
  <c r="X20" i="3"/>
  <c r="Y20" i="3"/>
  <c r="AA20" i="3"/>
  <c r="AB20" i="3"/>
  <c r="AC20" i="3"/>
  <c r="AD20" i="3"/>
  <c r="B21" i="3"/>
  <c r="C21" i="3"/>
  <c r="D21" i="3"/>
  <c r="E21" i="3"/>
  <c r="F21" i="3"/>
  <c r="H21" i="3"/>
  <c r="I21" i="3"/>
  <c r="J21" i="3"/>
  <c r="K21" i="3"/>
  <c r="L21" i="3"/>
  <c r="M21" i="3"/>
  <c r="N21" i="3"/>
  <c r="O21" i="3"/>
  <c r="P21" i="3"/>
  <c r="Q21" i="3"/>
  <c r="R21" i="3"/>
  <c r="S21" i="3"/>
  <c r="T21" i="3"/>
  <c r="U21" i="3"/>
  <c r="V21" i="3"/>
  <c r="W21" i="3"/>
  <c r="X21" i="3"/>
  <c r="Y21" i="3"/>
  <c r="AA21" i="3"/>
  <c r="AB21" i="3"/>
  <c r="AC21" i="3"/>
  <c r="AD21" i="3"/>
  <c r="B22" i="3"/>
  <c r="C22" i="3"/>
  <c r="D22" i="3"/>
  <c r="E22" i="3"/>
  <c r="F22" i="3"/>
  <c r="H22" i="3"/>
  <c r="I22" i="3"/>
  <c r="J22" i="3"/>
  <c r="K22" i="3"/>
  <c r="L22" i="3"/>
  <c r="M22" i="3"/>
  <c r="N22" i="3"/>
  <c r="O22" i="3"/>
  <c r="P22" i="3"/>
  <c r="Q22" i="3"/>
  <c r="R22" i="3"/>
  <c r="S22" i="3"/>
  <c r="T22" i="3"/>
  <c r="U22" i="3"/>
  <c r="V22" i="3"/>
  <c r="W22" i="3"/>
  <c r="X22" i="3"/>
  <c r="Y22" i="3"/>
  <c r="AA22" i="3"/>
  <c r="AB22" i="3"/>
  <c r="AC22" i="3"/>
  <c r="AD22" i="3"/>
  <c r="B23" i="3"/>
  <c r="C23" i="3"/>
  <c r="D23" i="3"/>
  <c r="E23" i="3"/>
  <c r="F23" i="3"/>
  <c r="H23" i="3"/>
  <c r="I23" i="3"/>
  <c r="J23" i="3"/>
  <c r="K23" i="3"/>
  <c r="L23" i="3"/>
  <c r="M23" i="3"/>
  <c r="N23" i="3"/>
  <c r="O23" i="3"/>
  <c r="P23" i="3"/>
  <c r="Q23" i="3"/>
  <c r="R23" i="3"/>
  <c r="S23" i="3"/>
  <c r="T23" i="3"/>
  <c r="U23" i="3"/>
  <c r="V23" i="3"/>
  <c r="W23" i="3"/>
  <c r="X23" i="3"/>
  <c r="Y23" i="3"/>
  <c r="AA23" i="3"/>
  <c r="AB23" i="3"/>
  <c r="AC23" i="3"/>
  <c r="AD23" i="3"/>
  <c r="B24" i="3"/>
  <c r="C24" i="3"/>
  <c r="D24" i="3"/>
  <c r="E24" i="3"/>
  <c r="F24" i="3"/>
  <c r="H24" i="3"/>
  <c r="I24" i="3"/>
  <c r="J24" i="3"/>
  <c r="K24" i="3"/>
  <c r="L24" i="3"/>
  <c r="M24" i="3"/>
  <c r="N24" i="3"/>
  <c r="O24" i="3"/>
  <c r="P24" i="3"/>
  <c r="Q24" i="3"/>
  <c r="R24" i="3"/>
  <c r="S24" i="3"/>
  <c r="T24" i="3"/>
  <c r="U24" i="3"/>
  <c r="V24" i="3"/>
  <c r="W24" i="3"/>
  <c r="X24" i="3"/>
  <c r="Y24" i="3"/>
  <c r="AA24" i="3"/>
  <c r="AB24" i="3"/>
  <c r="AC24" i="3"/>
  <c r="AD24" i="3"/>
  <c r="B25" i="3"/>
  <c r="C25" i="3"/>
  <c r="D25" i="3"/>
  <c r="E25" i="3"/>
  <c r="F25" i="3"/>
  <c r="H25" i="3"/>
  <c r="I25" i="3"/>
  <c r="J25" i="3"/>
  <c r="K25" i="3"/>
  <c r="L25" i="3"/>
  <c r="M25" i="3"/>
  <c r="N25" i="3"/>
  <c r="O25" i="3"/>
  <c r="P25" i="3"/>
  <c r="Q25" i="3"/>
  <c r="R25" i="3"/>
  <c r="S25" i="3"/>
  <c r="T25" i="3"/>
  <c r="U25" i="3"/>
  <c r="V25" i="3"/>
  <c r="W25" i="3"/>
  <c r="X25" i="3"/>
  <c r="Y25" i="3"/>
  <c r="AA25" i="3"/>
  <c r="AB25" i="3"/>
  <c r="AC25" i="3"/>
  <c r="AD25" i="3"/>
  <c r="B26" i="3"/>
  <c r="C26" i="3"/>
  <c r="D26" i="3"/>
  <c r="E26" i="3"/>
  <c r="F26" i="3"/>
  <c r="H26" i="3"/>
  <c r="I26" i="3"/>
  <c r="J26" i="3"/>
  <c r="K26" i="3"/>
  <c r="L26" i="3"/>
  <c r="M26" i="3"/>
  <c r="N26" i="3"/>
  <c r="O26" i="3"/>
  <c r="P26" i="3"/>
  <c r="Q26" i="3"/>
  <c r="R26" i="3"/>
  <c r="S26" i="3"/>
  <c r="T26" i="3"/>
  <c r="U26" i="3"/>
  <c r="V26" i="3"/>
  <c r="W26" i="3"/>
  <c r="X26" i="3"/>
  <c r="Y26" i="3"/>
  <c r="AA26" i="3"/>
  <c r="AB26" i="3"/>
  <c r="AC26" i="3"/>
  <c r="AD26" i="3"/>
  <c r="B27" i="3"/>
  <c r="C27" i="3"/>
  <c r="D27" i="3"/>
  <c r="E27" i="3"/>
  <c r="F27" i="3"/>
  <c r="H27" i="3"/>
  <c r="I27" i="3"/>
  <c r="J27" i="3"/>
  <c r="K27" i="3"/>
  <c r="L27" i="3"/>
  <c r="M27" i="3"/>
  <c r="N27" i="3"/>
  <c r="O27" i="3"/>
  <c r="P27" i="3"/>
  <c r="Q27" i="3"/>
  <c r="R27" i="3"/>
  <c r="S27" i="3"/>
  <c r="T27" i="3"/>
  <c r="U27" i="3"/>
  <c r="V27" i="3"/>
  <c r="W27" i="3"/>
  <c r="X27" i="3"/>
  <c r="Y27" i="3"/>
  <c r="AA27" i="3"/>
  <c r="AB27" i="3"/>
  <c r="AC27" i="3"/>
  <c r="AD27" i="3"/>
  <c r="B28" i="3"/>
  <c r="C28" i="3"/>
  <c r="D28" i="3"/>
  <c r="E28" i="3"/>
  <c r="F28" i="3"/>
  <c r="H28" i="3"/>
  <c r="I28" i="3"/>
  <c r="J28" i="3"/>
  <c r="K28" i="3"/>
  <c r="L28" i="3"/>
  <c r="M28" i="3"/>
  <c r="N28" i="3"/>
  <c r="O28" i="3"/>
  <c r="P28" i="3"/>
  <c r="Q28" i="3"/>
  <c r="R28" i="3"/>
  <c r="S28" i="3"/>
  <c r="T28" i="3"/>
  <c r="U28" i="3"/>
  <c r="V28" i="3"/>
  <c r="W28" i="3"/>
  <c r="X28" i="3"/>
  <c r="Y28" i="3"/>
  <c r="AA28" i="3"/>
  <c r="AB28" i="3"/>
  <c r="AC28" i="3"/>
  <c r="AD28" i="3"/>
  <c r="B29" i="3"/>
  <c r="C29" i="3"/>
  <c r="D29" i="3"/>
  <c r="E29" i="3"/>
  <c r="F29" i="3"/>
  <c r="H29" i="3"/>
  <c r="I29" i="3"/>
  <c r="J29" i="3"/>
  <c r="K29" i="3"/>
  <c r="L29" i="3"/>
  <c r="M29" i="3"/>
  <c r="N29" i="3"/>
  <c r="O29" i="3"/>
  <c r="P29" i="3"/>
  <c r="Q29" i="3"/>
  <c r="R29" i="3"/>
  <c r="S29" i="3"/>
  <c r="T29" i="3"/>
  <c r="U29" i="3"/>
  <c r="V29" i="3"/>
  <c r="W29" i="3"/>
  <c r="X29" i="3"/>
  <c r="Y29" i="3"/>
  <c r="AA29" i="3"/>
  <c r="AB29" i="3"/>
  <c r="AC29" i="3"/>
  <c r="AD29" i="3"/>
  <c r="B30" i="3"/>
  <c r="C30" i="3"/>
  <c r="D30" i="3"/>
  <c r="E30" i="3"/>
  <c r="F30" i="3"/>
  <c r="H30" i="3"/>
  <c r="I30" i="3"/>
  <c r="J30" i="3"/>
  <c r="K30" i="3"/>
  <c r="L30" i="3"/>
  <c r="M30" i="3"/>
  <c r="N30" i="3"/>
  <c r="O30" i="3"/>
  <c r="P30" i="3"/>
  <c r="Q30" i="3"/>
  <c r="R30" i="3"/>
  <c r="S30" i="3"/>
  <c r="T30" i="3"/>
  <c r="U30" i="3"/>
  <c r="V30" i="3"/>
  <c r="W30" i="3"/>
  <c r="X30" i="3"/>
  <c r="Y30" i="3"/>
  <c r="AA30" i="3"/>
  <c r="AB30" i="3"/>
  <c r="AC30" i="3"/>
  <c r="AD30" i="3"/>
  <c r="B31" i="3"/>
  <c r="C31" i="3"/>
  <c r="D31" i="3"/>
  <c r="E31" i="3"/>
  <c r="F31" i="3"/>
  <c r="H31" i="3"/>
  <c r="I31" i="3"/>
  <c r="J31" i="3"/>
  <c r="K31" i="3"/>
  <c r="L31" i="3"/>
  <c r="M31" i="3"/>
  <c r="N31" i="3"/>
  <c r="O31" i="3"/>
  <c r="P31" i="3"/>
  <c r="Q31" i="3"/>
  <c r="R31" i="3"/>
  <c r="S31" i="3"/>
  <c r="T31" i="3"/>
  <c r="U31" i="3"/>
  <c r="V31" i="3"/>
  <c r="W31" i="3"/>
  <c r="X31" i="3"/>
  <c r="Y31" i="3"/>
  <c r="AA31" i="3"/>
  <c r="AB31" i="3"/>
  <c r="AC31" i="3"/>
  <c r="AD31" i="3"/>
  <c r="B32" i="3"/>
  <c r="C32" i="3"/>
  <c r="D32" i="3"/>
  <c r="E32" i="3"/>
  <c r="F32" i="3"/>
  <c r="H32" i="3"/>
  <c r="I32" i="3"/>
  <c r="J32" i="3"/>
  <c r="K32" i="3"/>
  <c r="L32" i="3"/>
  <c r="M32" i="3"/>
  <c r="N32" i="3"/>
  <c r="O32" i="3"/>
  <c r="P32" i="3"/>
  <c r="Q32" i="3"/>
  <c r="R32" i="3"/>
  <c r="S32" i="3"/>
  <c r="T32" i="3"/>
  <c r="U32" i="3"/>
  <c r="V32" i="3"/>
  <c r="W32" i="3"/>
  <c r="X32" i="3"/>
  <c r="Y32" i="3"/>
  <c r="AA32" i="3"/>
  <c r="AB32" i="3"/>
  <c r="AC32" i="3"/>
  <c r="AD32" i="3"/>
  <c r="B33" i="3"/>
  <c r="C33" i="3"/>
  <c r="D33" i="3"/>
  <c r="E33" i="3"/>
  <c r="F33" i="3"/>
  <c r="H33" i="3"/>
  <c r="I33" i="3"/>
  <c r="J33" i="3"/>
  <c r="K33" i="3"/>
  <c r="L33" i="3"/>
  <c r="M33" i="3"/>
  <c r="N33" i="3"/>
  <c r="O33" i="3"/>
  <c r="P33" i="3"/>
  <c r="Q33" i="3"/>
  <c r="R33" i="3"/>
  <c r="S33" i="3"/>
  <c r="T33" i="3"/>
  <c r="U33" i="3"/>
  <c r="V33" i="3"/>
  <c r="W33" i="3"/>
  <c r="X33" i="3"/>
  <c r="Y33" i="3"/>
  <c r="AA33" i="3"/>
  <c r="AB33" i="3"/>
  <c r="AC33" i="3"/>
  <c r="AD33" i="3"/>
  <c r="B34" i="3"/>
  <c r="C34" i="3"/>
  <c r="D34" i="3"/>
  <c r="E34" i="3"/>
  <c r="F34" i="3"/>
  <c r="H34" i="3"/>
  <c r="I34" i="3"/>
  <c r="J34" i="3"/>
  <c r="K34" i="3"/>
  <c r="L34" i="3"/>
  <c r="M34" i="3"/>
  <c r="N34" i="3"/>
  <c r="O34" i="3"/>
  <c r="P34" i="3"/>
  <c r="Q34" i="3"/>
  <c r="R34" i="3"/>
  <c r="S34" i="3"/>
  <c r="T34" i="3"/>
  <c r="U34" i="3"/>
  <c r="V34" i="3"/>
  <c r="W34" i="3"/>
  <c r="X34" i="3"/>
  <c r="Y34" i="3"/>
  <c r="AA34" i="3"/>
  <c r="AB34" i="3"/>
  <c r="AC34" i="3"/>
  <c r="AD34" i="3"/>
  <c r="B35" i="3"/>
  <c r="C35" i="3"/>
  <c r="D35" i="3"/>
  <c r="E35" i="3"/>
  <c r="F35" i="3"/>
  <c r="H35" i="3"/>
  <c r="I35" i="3"/>
  <c r="J35" i="3"/>
  <c r="K35" i="3"/>
  <c r="L35" i="3"/>
  <c r="M35" i="3"/>
  <c r="N35" i="3"/>
  <c r="O35" i="3"/>
  <c r="P35" i="3"/>
  <c r="Q35" i="3"/>
  <c r="R35" i="3"/>
  <c r="S35" i="3"/>
  <c r="T35" i="3"/>
  <c r="U35" i="3"/>
  <c r="V35" i="3"/>
  <c r="W35" i="3"/>
  <c r="X35" i="3"/>
  <c r="Y35" i="3"/>
  <c r="AA35" i="3"/>
  <c r="AB35" i="3"/>
  <c r="AC35" i="3"/>
  <c r="AD35" i="3"/>
  <c r="B36" i="3"/>
  <c r="C36" i="3"/>
  <c r="D36" i="3"/>
  <c r="E36" i="3"/>
  <c r="F36" i="3"/>
  <c r="H36" i="3"/>
  <c r="I36" i="3"/>
  <c r="J36" i="3"/>
  <c r="K36" i="3"/>
  <c r="L36" i="3"/>
  <c r="M36" i="3"/>
  <c r="N36" i="3"/>
  <c r="O36" i="3"/>
  <c r="P36" i="3"/>
  <c r="Q36" i="3"/>
  <c r="R36" i="3"/>
  <c r="S36" i="3"/>
  <c r="T36" i="3"/>
  <c r="U36" i="3"/>
  <c r="V36" i="3"/>
  <c r="W36" i="3"/>
  <c r="X36" i="3"/>
  <c r="Y36" i="3"/>
  <c r="AA36" i="3"/>
  <c r="AB36" i="3"/>
  <c r="AC36" i="3"/>
  <c r="AD36" i="3"/>
  <c r="B37" i="3"/>
  <c r="C37" i="3"/>
  <c r="D37" i="3"/>
  <c r="E37" i="3"/>
  <c r="F37" i="3"/>
  <c r="H37" i="3"/>
  <c r="I37" i="3"/>
  <c r="J37" i="3"/>
  <c r="K37" i="3"/>
  <c r="L37" i="3"/>
  <c r="M37" i="3"/>
  <c r="N37" i="3"/>
  <c r="O37" i="3"/>
  <c r="P37" i="3"/>
  <c r="Q37" i="3"/>
  <c r="R37" i="3"/>
  <c r="S37" i="3"/>
  <c r="T37" i="3"/>
  <c r="U37" i="3"/>
  <c r="V37" i="3"/>
  <c r="W37" i="3"/>
  <c r="X37" i="3"/>
  <c r="Y37" i="3"/>
  <c r="AA37" i="3"/>
  <c r="AB37" i="3"/>
  <c r="AC37" i="3"/>
  <c r="AD37" i="3"/>
  <c r="B38" i="3"/>
  <c r="C38" i="3"/>
  <c r="D38" i="3"/>
  <c r="E38" i="3"/>
  <c r="F38" i="3"/>
  <c r="H38" i="3"/>
  <c r="I38" i="3"/>
  <c r="J38" i="3"/>
  <c r="K38" i="3"/>
  <c r="L38" i="3"/>
  <c r="M38" i="3"/>
  <c r="N38" i="3"/>
  <c r="O38" i="3"/>
  <c r="P38" i="3"/>
  <c r="Q38" i="3"/>
  <c r="R38" i="3"/>
  <c r="S38" i="3"/>
  <c r="T38" i="3"/>
  <c r="U38" i="3"/>
  <c r="V38" i="3"/>
  <c r="W38" i="3"/>
  <c r="X38" i="3"/>
  <c r="Y38" i="3"/>
  <c r="AA38" i="3"/>
  <c r="AB38" i="3"/>
  <c r="AC38" i="3"/>
  <c r="AD38" i="3"/>
  <c r="B39" i="3"/>
  <c r="C39" i="3"/>
  <c r="D39" i="3"/>
  <c r="E39" i="3"/>
  <c r="F39" i="3"/>
  <c r="H39" i="3"/>
  <c r="I39" i="3"/>
  <c r="J39" i="3"/>
  <c r="K39" i="3"/>
  <c r="L39" i="3"/>
  <c r="M39" i="3"/>
  <c r="N39" i="3"/>
  <c r="O39" i="3"/>
  <c r="P39" i="3"/>
  <c r="Q39" i="3"/>
  <c r="R39" i="3"/>
  <c r="S39" i="3"/>
  <c r="T39" i="3"/>
  <c r="U39" i="3"/>
  <c r="V39" i="3"/>
  <c r="W39" i="3"/>
  <c r="X39" i="3"/>
  <c r="Y39" i="3"/>
  <c r="AA39" i="3"/>
  <c r="AB39" i="3"/>
  <c r="AC39" i="3"/>
  <c r="AD39" i="3"/>
  <c r="B40" i="3"/>
  <c r="C40" i="3"/>
  <c r="D40" i="3"/>
  <c r="E40" i="3"/>
  <c r="F40" i="3"/>
  <c r="H40" i="3"/>
  <c r="I40" i="3"/>
  <c r="J40" i="3"/>
  <c r="K40" i="3"/>
  <c r="L40" i="3"/>
  <c r="M40" i="3"/>
  <c r="N40" i="3"/>
  <c r="O40" i="3"/>
  <c r="P40" i="3"/>
  <c r="Q40" i="3"/>
  <c r="R40" i="3"/>
  <c r="S40" i="3"/>
  <c r="T40" i="3"/>
  <c r="U40" i="3"/>
  <c r="V40" i="3"/>
  <c r="W40" i="3"/>
  <c r="X40" i="3"/>
  <c r="Y40" i="3"/>
  <c r="AA40" i="3"/>
  <c r="AB40" i="3"/>
  <c r="AC40" i="3"/>
  <c r="AD40" i="3"/>
  <c r="B41" i="3"/>
  <c r="C41" i="3"/>
  <c r="D41" i="3"/>
  <c r="E41" i="3"/>
  <c r="F41" i="3"/>
  <c r="H41" i="3"/>
  <c r="I41" i="3"/>
  <c r="J41" i="3"/>
  <c r="K41" i="3"/>
  <c r="L41" i="3"/>
  <c r="M41" i="3"/>
  <c r="N41" i="3"/>
  <c r="O41" i="3"/>
  <c r="P41" i="3"/>
  <c r="Q41" i="3"/>
  <c r="R41" i="3"/>
  <c r="S41" i="3"/>
  <c r="T41" i="3"/>
  <c r="U41" i="3"/>
  <c r="V41" i="3"/>
  <c r="W41" i="3"/>
  <c r="X41" i="3"/>
  <c r="Y41" i="3"/>
  <c r="AA41" i="3"/>
  <c r="AB41" i="3"/>
  <c r="AC41" i="3"/>
  <c r="AD41" i="3"/>
  <c r="B42" i="3"/>
  <c r="C42" i="3"/>
  <c r="D42" i="3"/>
  <c r="E42" i="3"/>
  <c r="F42" i="3"/>
  <c r="H42" i="3"/>
  <c r="I42" i="3"/>
  <c r="J42" i="3"/>
  <c r="K42" i="3"/>
  <c r="L42" i="3"/>
  <c r="M42" i="3"/>
  <c r="N42" i="3"/>
  <c r="O42" i="3"/>
  <c r="P42" i="3"/>
  <c r="Q42" i="3"/>
  <c r="R42" i="3"/>
  <c r="S42" i="3"/>
  <c r="T42" i="3"/>
  <c r="U42" i="3"/>
  <c r="V42" i="3"/>
  <c r="W42" i="3"/>
  <c r="X42" i="3"/>
  <c r="Y42" i="3"/>
  <c r="AA42" i="3"/>
  <c r="AB42" i="3"/>
  <c r="AC42" i="3"/>
  <c r="AD42" i="3"/>
  <c r="B43" i="3"/>
  <c r="C43" i="3"/>
  <c r="D43" i="3"/>
  <c r="E43" i="3"/>
  <c r="F43" i="3"/>
  <c r="H43" i="3"/>
  <c r="I43" i="3"/>
  <c r="J43" i="3"/>
  <c r="K43" i="3"/>
  <c r="L43" i="3"/>
  <c r="M43" i="3"/>
  <c r="N43" i="3"/>
  <c r="O43" i="3"/>
  <c r="P43" i="3"/>
  <c r="Q43" i="3"/>
  <c r="R43" i="3"/>
  <c r="S43" i="3"/>
  <c r="T43" i="3"/>
  <c r="U43" i="3"/>
  <c r="V43" i="3"/>
  <c r="W43" i="3"/>
  <c r="X43" i="3"/>
  <c r="Y43" i="3"/>
  <c r="AA43" i="3"/>
  <c r="AB43" i="3"/>
  <c r="AC43" i="3"/>
  <c r="AD43" i="3"/>
  <c r="B44" i="3"/>
  <c r="C44" i="3"/>
  <c r="D44" i="3"/>
  <c r="E44" i="3"/>
  <c r="F44" i="3"/>
  <c r="H44" i="3"/>
  <c r="I44" i="3"/>
  <c r="J44" i="3"/>
  <c r="K44" i="3"/>
  <c r="L44" i="3"/>
  <c r="M44" i="3"/>
  <c r="N44" i="3"/>
  <c r="O44" i="3"/>
  <c r="P44" i="3"/>
  <c r="Q44" i="3"/>
  <c r="R44" i="3"/>
  <c r="S44" i="3"/>
  <c r="T44" i="3"/>
  <c r="U44" i="3"/>
  <c r="V44" i="3"/>
  <c r="W44" i="3"/>
  <c r="X44" i="3"/>
  <c r="Y44" i="3"/>
  <c r="AA44" i="3"/>
  <c r="AB44" i="3"/>
  <c r="AC44" i="3"/>
  <c r="AD44" i="3"/>
  <c r="B45" i="3"/>
  <c r="C45" i="3"/>
  <c r="D45" i="3"/>
  <c r="E45" i="3"/>
  <c r="F45" i="3"/>
  <c r="H45" i="3"/>
  <c r="I45" i="3"/>
  <c r="J45" i="3"/>
  <c r="K45" i="3"/>
  <c r="L45" i="3"/>
  <c r="M45" i="3"/>
  <c r="N45" i="3"/>
  <c r="O45" i="3"/>
  <c r="P45" i="3"/>
  <c r="Q45" i="3"/>
  <c r="R45" i="3"/>
  <c r="S45" i="3"/>
  <c r="T45" i="3"/>
  <c r="U45" i="3"/>
  <c r="V45" i="3"/>
  <c r="W45" i="3"/>
  <c r="X45" i="3"/>
  <c r="Y45" i="3"/>
  <c r="AA45" i="3"/>
  <c r="AB45" i="3"/>
  <c r="AC45" i="3"/>
  <c r="AD45" i="3"/>
  <c r="B46" i="3"/>
  <c r="C46" i="3"/>
  <c r="D46" i="3"/>
  <c r="E46" i="3"/>
  <c r="F46" i="3"/>
  <c r="H46" i="3"/>
  <c r="I46" i="3"/>
  <c r="J46" i="3"/>
  <c r="K46" i="3"/>
  <c r="L46" i="3"/>
  <c r="M46" i="3"/>
  <c r="N46" i="3"/>
  <c r="O46" i="3"/>
  <c r="P46" i="3"/>
  <c r="Q46" i="3"/>
  <c r="R46" i="3"/>
  <c r="S46" i="3"/>
  <c r="T46" i="3"/>
  <c r="U46" i="3"/>
  <c r="V46" i="3"/>
  <c r="W46" i="3"/>
  <c r="X46" i="3"/>
  <c r="Y46" i="3"/>
  <c r="AA46" i="3"/>
  <c r="AB46" i="3"/>
  <c r="AC46" i="3"/>
  <c r="AD46" i="3"/>
  <c r="B47" i="3"/>
  <c r="C47" i="3"/>
  <c r="D47" i="3"/>
  <c r="E47" i="3"/>
  <c r="F47" i="3"/>
  <c r="H47" i="3"/>
  <c r="I47" i="3"/>
  <c r="J47" i="3"/>
  <c r="K47" i="3"/>
  <c r="L47" i="3"/>
  <c r="M47" i="3"/>
  <c r="N47" i="3"/>
  <c r="O47" i="3"/>
  <c r="P47" i="3"/>
  <c r="Q47" i="3"/>
  <c r="R47" i="3"/>
  <c r="S47" i="3"/>
  <c r="T47" i="3"/>
  <c r="U47" i="3"/>
  <c r="V47" i="3"/>
  <c r="W47" i="3"/>
  <c r="X47" i="3"/>
  <c r="Y47" i="3"/>
  <c r="AA47" i="3"/>
  <c r="AB47" i="3"/>
  <c r="AC47" i="3"/>
  <c r="AD47" i="3"/>
  <c r="B48" i="3"/>
  <c r="C48" i="3"/>
  <c r="D48" i="3"/>
  <c r="E48" i="3"/>
  <c r="F48" i="3"/>
  <c r="H48" i="3"/>
  <c r="I48" i="3"/>
  <c r="J48" i="3"/>
  <c r="K48" i="3"/>
  <c r="L48" i="3"/>
  <c r="M48" i="3"/>
  <c r="N48" i="3"/>
  <c r="O48" i="3"/>
  <c r="P48" i="3"/>
  <c r="Q48" i="3"/>
  <c r="R48" i="3"/>
  <c r="S48" i="3"/>
  <c r="T48" i="3"/>
  <c r="U48" i="3"/>
  <c r="V48" i="3"/>
  <c r="W48" i="3"/>
  <c r="X48" i="3"/>
  <c r="Y48" i="3"/>
  <c r="AA48" i="3"/>
  <c r="AB48" i="3"/>
  <c r="AC48" i="3"/>
  <c r="AD48" i="3"/>
  <c r="B49" i="3"/>
  <c r="C49" i="3"/>
  <c r="D49" i="3"/>
  <c r="E49" i="3"/>
  <c r="F49" i="3"/>
  <c r="H49" i="3"/>
  <c r="I49" i="3"/>
  <c r="J49" i="3"/>
  <c r="K49" i="3"/>
  <c r="L49" i="3"/>
  <c r="M49" i="3"/>
  <c r="N49" i="3"/>
  <c r="O49" i="3"/>
  <c r="P49" i="3"/>
  <c r="Q49" i="3"/>
  <c r="R49" i="3"/>
  <c r="S49" i="3"/>
  <c r="T49" i="3"/>
  <c r="U49" i="3"/>
  <c r="V49" i="3"/>
  <c r="W49" i="3"/>
  <c r="X49" i="3"/>
  <c r="Y49" i="3"/>
  <c r="AA49" i="3"/>
  <c r="AB49" i="3"/>
  <c r="AC49" i="3"/>
  <c r="AD49" i="3"/>
  <c r="B50" i="3"/>
  <c r="C50" i="3"/>
  <c r="D50" i="3"/>
  <c r="E50" i="3"/>
  <c r="F50" i="3"/>
  <c r="H50" i="3"/>
  <c r="I50" i="3"/>
  <c r="J50" i="3"/>
  <c r="K50" i="3"/>
  <c r="L50" i="3"/>
  <c r="M50" i="3"/>
  <c r="N50" i="3"/>
  <c r="O50" i="3"/>
  <c r="P50" i="3"/>
  <c r="Q50" i="3"/>
  <c r="R50" i="3"/>
  <c r="S50" i="3"/>
  <c r="T50" i="3"/>
  <c r="U50" i="3"/>
  <c r="V50" i="3"/>
  <c r="W50" i="3"/>
  <c r="X50" i="3"/>
  <c r="Y50" i="3"/>
  <c r="AA50" i="3"/>
  <c r="AB50" i="3"/>
  <c r="AC50" i="3"/>
  <c r="AD50" i="3"/>
  <c r="B51" i="3"/>
  <c r="C51" i="3"/>
  <c r="D51" i="3"/>
  <c r="E51" i="3"/>
  <c r="F51" i="3"/>
  <c r="H51" i="3"/>
  <c r="I51" i="3"/>
  <c r="J51" i="3"/>
  <c r="K51" i="3"/>
  <c r="L51" i="3"/>
  <c r="M51" i="3"/>
  <c r="N51" i="3"/>
  <c r="O51" i="3"/>
  <c r="P51" i="3"/>
  <c r="Q51" i="3"/>
  <c r="R51" i="3"/>
  <c r="S51" i="3"/>
  <c r="T51" i="3"/>
  <c r="U51" i="3"/>
  <c r="V51" i="3"/>
  <c r="W51" i="3"/>
  <c r="X51" i="3"/>
  <c r="Y51" i="3"/>
  <c r="AA51" i="3"/>
  <c r="AB51" i="3"/>
  <c r="AC51" i="3"/>
  <c r="AD51" i="3"/>
  <c r="B52" i="3"/>
  <c r="C52" i="3"/>
  <c r="D52" i="3"/>
  <c r="E52" i="3"/>
  <c r="F52" i="3"/>
  <c r="H52" i="3"/>
  <c r="I52" i="3"/>
  <c r="J52" i="3"/>
  <c r="K52" i="3"/>
  <c r="L52" i="3"/>
  <c r="M52" i="3"/>
  <c r="N52" i="3"/>
  <c r="O52" i="3"/>
  <c r="P52" i="3"/>
  <c r="Q52" i="3"/>
  <c r="R52" i="3"/>
  <c r="S52" i="3"/>
  <c r="T52" i="3"/>
  <c r="U52" i="3"/>
  <c r="V52" i="3"/>
  <c r="W52" i="3"/>
  <c r="X52" i="3"/>
  <c r="Y52" i="3"/>
  <c r="AA52" i="3"/>
  <c r="AB52" i="3"/>
  <c r="AC52" i="3"/>
  <c r="AD52" i="3"/>
  <c r="B53" i="3"/>
  <c r="C53" i="3"/>
  <c r="D53" i="3"/>
  <c r="E53" i="3"/>
  <c r="F53" i="3"/>
  <c r="H53" i="3"/>
  <c r="I53" i="3"/>
  <c r="J53" i="3"/>
  <c r="K53" i="3"/>
  <c r="L53" i="3"/>
  <c r="M53" i="3"/>
  <c r="N53" i="3"/>
  <c r="O53" i="3"/>
  <c r="P53" i="3"/>
  <c r="Q53" i="3"/>
  <c r="R53" i="3"/>
  <c r="S53" i="3"/>
  <c r="T53" i="3"/>
  <c r="U53" i="3"/>
  <c r="V53" i="3"/>
  <c r="W53" i="3"/>
  <c r="X53" i="3"/>
  <c r="Y53" i="3"/>
  <c r="AA53" i="3"/>
  <c r="AB53" i="3"/>
  <c r="AC53" i="3"/>
  <c r="AD53" i="3"/>
  <c r="B54" i="3"/>
  <c r="C54" i="3"/>
  <c r="D54" i="3"/>
  <c r="E54" i="3"/>
  <c r="F54" i="3"/>
  <c r="H54" i="3"/>
  <c r="I54" i="3"/>
  <c r="J54" i="3"/>
  <c r="K54" i="3"/>
  <c r="L54" i="3"/>
  <c r="M54" i="3"/>
  <c r="N54" i="3"/>
  <c r="O54" i="3"/>
  <c r="P54" i="3"/>
  <c r="Q54" i="3"/>
  <c r="R54" i="3"/>
  <c r="S54" i="3"/>
  <c r="T54" i="3"/>
  <c r="U54" i="3"/>
  <c r="V54" i="3"/>
  <c r="W54" i="3"/>
  <c r="X54" i="3"/>
  <c r="Y54" i="3"/>
  <c r="AA54" i="3"/>
  <c r="AB54" i="3"/>
  <c r="AC54" i="3"/>
  <c r="AD54" i="3"/>
  <c r="B55" i="3"/>
  <c r="C55" i="3"/>
  <c r="D55" i="3"/>
  <c r="E55" i="3"/>
  <c r="F55" i="3"/>
  <c r="H55" i="3"/>
  <c r="I55" i="3"/>
  <c r="J55" i="3"/>
  <c r="K55" i="3"/>
  <c r="L55" i="3"/>
  <c r="M55" i="3"/>
  <c r="N55" i="3"/>
  <c r="O55" i="3"/>
  <c r="P55" i="3"/>
  <c r="Q55" i="3"/>
  <c r="R55" i="3"/>
  <c r="S55" i="3"/>
  <c r="T55" i="3"/>
  <c r="U55" i="3"/>
  <c r="V55" i="3"/>
  <c r="W55" i="3"/>
  <c r="X55" i="3"/>
  <c r="Y55" i="3"/>
  <c r="AA55" i="3"/>
  <c r="AB55" i="3"/>
  <c r="AC55" i="3"/>
  <c r="AD55" i="3"/>
  <c r="B56" i="3"/>
  <c r="C56" i="3"/>
  <c r="D56" i="3"/>
  <c r="E56" i="3"/>
  <c r="F56" i="3"/>
  <c r="H56" i="3"/>
  <c r="I56" i="3"/>
  <c r="J56" i="3"/>
  <c r="K56" i="3"/>
  <c r="L56" i="3"/>
  <c r="M56" i="3"/>
  <c r="N56" i="3"/>
  <c r="O56" i="3"/>
  <c r="P56" i="3"/>
  <c r="Q56" i="3"/>
  <c r="R56" i="3"/>
  <c r="S56" i="3"/>
  <c r="T56" i="3"/>
  <c r="U56" i="3"/>
  <c r="V56" i="3"/>
  <c r="W56" i="3"/>
  <c r="X56" i="3"/>
  <c r="Y56" i="3"/>
  <c r="AA56" i="3"/>
  <c r="AB56" i="3"/>
  <c r="AC56" i="3"/>
  <c r="AD56" i="3"/>
  <c r="B57" i="3"/>
  <c r="C57" i="3"/>
  <c r="D57" i="3"/>
  <c r="E57" i="3"/>
  <c r="F57" i="3"/>
  <c r="H57" i="3"/>
  <c r="I57" i="3"/>
  <c r="J57" i="3"/>
  <c r="K57" i="3"/>
  <c r="L57" i="3"/>
  <c r="M57" i="3"/>
  <c r="N57" i="3"/>
  <c r="O57" i="3"/>
  <c r="P57" i="3"/>
  <c r="Q57" i="3"/>
  <c r="R57" i="3"/>
  <c r="S57" i="3"/>
  <c r="T57" i="3"/>
  <c r="U57" i="3"/>
  <c r="V57" i="3"/>
  <c r="W57" i="3"/>
  <c r="X57" i="3"/>
  <c r="Y57" i="3"/>
  <c r="AA57" i="3"/>
  <c r="AB57" i="3"/>
  <c r="AC57" i="3"/>
  <c r="AD57" i="3"/>
  <c r="B58" i="3"/>
  <c r="C58" i="3"/>
  <c r="D58" i="3"/>
  <c r="E58" i="3"/>
  <c r="F58" i="3"/>
  <c r="H58" i="3"/>
  <c r="I58" i="3"/>
  <c r="J58" i="3"/>
  <c r="K58" i="3"/>
  <c r="L58" i="3"/>
  <c r="M58" i="3"/>
  <c r="N58" i="3"/>
  <c r="O58" i="3"/>
  <c r="P58" i="3"/>
  <c r="Q58" i="3"/>
  <c r="R58" i="3"/>
  <c r="S58" i="3"/>
  <c r="T58" i="3"/>
  <c r="U58" i="3"/>
  <c r="V58" i="3"/>
  <c r="W58" i="3"/>
  <c r="X58" i="3"/>
  <c r="Y58" i="3"/>
  <c r="AA58" i="3"/>
  <c r="AB58" i="3"/>
  <c r="AC58" i="3"/>
  <c r="AD58" i="3"/>
  <c r="B59" i="3"/>
  <c r="C59" i="3"/>
  <c r="D59" i="3"/>
  <c r="E59" i="3"/>
  <c r="F59" i="3"/>
  <c r="H59" i="3"/>
  <c r="I59" i="3"/>
  <c r="J59" i="3"/>
  <c r="K59" i="3"/>
  <c r="L59" i="3"/>
  <c r="M59" i="3"/>
  <c r="N59" i="3"/>
  <c r="O59" i="3"/>
  <c r="P59" i="3"/>
  <c r="Q59" i="3"/>
  <c r="R59" i="3"/>
  <c r="S59" i="3"/>
  <c r="T59" i="3"/>
  <c r="U59" i="3"/>
  <c r="V59" i="3"/>
  <c r="W59" i="3"/>
  <c r="X59" i="3"/>
  <c r="Y59" i="3"/>
  <c r="AA59" i="3"/>
  <c r="AB59" i="3"/>
  <c r="AC59" i="3"/>
  <c r="AD59" i="3"/>
  <c r="B60" i="3"/>
  <c r="C60" i="3"/>
  <c r="D60" i="3"/>
  <c r="E60" i="3"/>
  <c r="F60" i="3"/>
  <c r="H60" i="3"/>
  <c r="I60" i="3"/>
  <c r="J60" i="3"/>
  <c r="K60" i="3"/>
  <c r="L60" i="3"/>
  <c r="M60" i="3"/>
  <c r="N60" i="3"/>
  <c r="O60" i="3"/>
  <c r="P60" i="3"/>
  <c r="Q60" i="3"/>
  <c r="R60" i="3"/>
  <c r="S60" i="3"/>
  <c r="T60" i="3"/>
  <c r="U60" i="3"/>
  <c r="V60" i="3"/>
  <c r="W60" i="3"/>
  <c r="X60" i="3"/>
  <c r="Y60" i="3"/>
  <c r="AA60" i="3"/>
  <c r="AB60" i="3"/>
  <c r="AC60" i="3"/>
  <c r="AD60" i="3"/>
  <c r="B61" i="3"/>
  <c r="C61" i="3"/>
  <c r="D61" i="3"/>
  <c r="E61" i="3"/>
  <c r="F61" i="3"/>
  <c r="H61" i="3"/>
  <c r="I61" i="3"/>
  <c r="J61" i="3"/>
  <c r="K61" i="3"/>
  <c r="L61" i="3"/>
  <c r="M61" i="3"/>
  <c r="N61" i="3"/>
  <c r="O61" i="3"/>
  <c r="P61" i="3"/>
  <c r="Q61" i="3"/>
  <c r="R61" i="3"/>
  <c r="S61" i="3"/>
  <c r="T61" i="3"/>
  <c r="U61" i="3"/>
  <c r="V61" i="3"/>
  <c r="W61" i="3"/>
  <c r="X61" i="3"/>
  <c r="Y61" i="3"/>
  <c r="AA61" i="3"/>
  <c r="AB61" i="3"/>
  <c r="AC61" i="3"/>
  <c r="AD61" i="3"/>
  <c r="B62" i="3"/>
  <c r="C62" i="3"/>
  <c r="D62" i="3"/>
  <c r="E62" i="3"/>
  <c r="F62" i="3"/>
  <c r="H62" i="3"/>
  <c r="I62" i="3"/>
  <c r="J62" i="3"/>
  <c r="K62" i="3"/>
  <c r="L62" i="3"/>
  <c r="M62" i="3"/>
  <c r="N62" i="3"/>
  <c r="O62" i="3"/>
  <c r="P62" i="3"/>
  <c r="Q62" i="3"/>
  <c r="R62" i="3"/>
  <c r="S62" i="3"/>
  <c r="T62" i="3"/>
  <c r="U62" i="3"/>
  <c r="V62" i="3"/>
  <c r="W62" i="3"/>
  <c r="X62" i="3"/>
  <c r="Y62" i="3"/>
  <c r="AA62" i="3"/>
  <c r="AB62" i="3"/>
  <c r="AC62" i="3"/>
  <c r="AD62" i="3"/>
  <c r="B63" i="3"/>
  <c r="C63" i="3"/>
  <c r="D63" i="3"/>
  <c r="E63" i="3"/>
  <c r="F63" i="3"/>
  <c r="H63" i="3"/>
  <c r="I63" i="3"/>
  <c r="J63" i="3"/>
  <c r="K63" i="3"/>
  <c r="L63" i="3"/>
  <c r="M63" i="3"/>
  <c r="N63" i="3"/>
  <c r="O63" i="3"/>
  <c r="P63" i="3"/>
  <c r="Q63" i="3"/>
  <c r="R63" i="3"/>
  <c r="S63" i="3"/>
  <c r="T63" i="3"/>
  <c r="U63" i="3"/>
  <c r="V63" i="3"/>
  <c r="W63" i="3"/>
  <c r="X63" i="3"/>
  <c r="Y63" i="3"/>
  <c r="AA63" i="3"/>
  <c r="AB63" i="3"/>
  <c r="AC63" i="3"/>
  <c r="AD63" i="3"/>
  <c r="B64" i="3"/>
  <c r="C64" i="3"/>
  <c r="D64" i="3"/>
  <c r="E64" i="3"/>
  <c r="F64" i="3"/>
  <c r="H64" i="3"/>
  <c r="I64" i="3"/>
  <c r="J64" i="3"/>
  <c r="K64" i="3"/>
  <c r="L64" i="3"/>
  <c r="M64" i="3"/>
  <c r="N64" i="3"/>
  <c r="O64" i="3"/>
  <c r="P64" i="3"/>
  <c r="Q64" i="3"/>
  <c r="R64" i="3"/>
  <c r="S64" i="3"/>
  <c r="T64" i="3"/>
  <c r="U64" i="3"/>
  <c r="V64" i="3"/>
  <c r="W64" i="3"/>
  <c r="X64" i="3"/>
  <c r="Y64" i="3"/>
  <c r="AA64" i="3"/>
  <c r="AB64" i="3"/>
  <c r="AC64" i="3"/>
  <c r="AD64" i="3"/>
  <c r="B65" i="3"/>
  <c r="C65" i="3"/>
  <c r="D65" i="3"/>
  <c r="E65" i="3"/>
  <c r="F65" i="3"/>
  <c r="H65" i="3"/>
  <c r="I65" i="3"/>
  <c r="J65" i="3"/>
  <c r="K65" i="3"/>
  <c r="L65" i="3"/>
  <c r="M65" i="3"/>
  <c r="N65" i="3"/>
  <c r="O65" i="3"/>
  <c r="P65" i="3"/>
  <c r="Q65" i="3"/>
  <c r="R65" i="3"/>
  <c r="S65" i="3"/>
  <c r="T65" i="3"/>
  <c r="U65" i="3"/>
  <c r="V65" i="3"/>
  <c r="W65" i="3"/>
  <c r="X65" i="3"/>
  <c r="Y65" i="3"/>
  <c r="AA65" i="3"/>
  <c r="AB65" i="3"/>
  <c r="AC65" i="3"/>
  <c r="AD65" i="3"/>
  <c r="B66" i="3"/>
  <c r="C66" i="3"/>
  <c r="D66" i="3"/>
  <c r="E66" i="3"/>
  <c r="F66" i="3"/>
  <c r="H66" i="3"/>
  <c r="I66" i="3"/>
  <c r="J66" i="3"/>
  <c r="K66" i="3"/>
  <c r="L66" i="3"/>
  <c r="M66" i="3"/>
  <c r="N66" i="3"/>
  <c r="O66" i="3"/>
  <c r="P66" i="3"/>
  <c r="Q66" i="3"/>
  <c r="R66" i="3"/>
  <c r="S66" i="3"/>
  <c r="T66" i="3"/>
  <c r="U66" i="3"/>
  <c r="V66" i="3"/>
  <c r="W66" i="3"/>
  <c r="X66" i="3"/>
  <c r="Y66" i="3"/>
  <c r="AA66" i="3"/>
  <c r="AB66" i="3"/>
  <c r="AC66" i="3"/>
  <c r="AD66" i="3"/>
  <c r="B67" i="3"/>
  <c r="C67" i="3"/>
  <c r="D67" i="3"/>
  <c r="E67" i="3"/>
  <c r="F67" i="3"/>
  <c r="H67" i="3"/>
  <c r="I67" i="3"/>
  <c r="J67" i="3"/>
  <c r="K67" i="3"/>
  <c r="L67" i="3"/>
  <c r="M67" i="3"/>
  <c r="N67" i="3"/>
  <c r="O67" i="3"/>
  <c r="P67" i="3"/>
  <c r="Q67" i="3"/>
  <c r="R67" i="3"/>
  <c r="S67" i="3"/>
  <c r="T67" i="3"/>
  <c r="U67" i="3"/>
  <c r="V67" i="3"/>
  <c r="W67" i="3"/>
  <c r="X67" i="3"/>
  <c r="Y67" i="3"/>
  <c r="AA67" i="3"/>
  <c r="AB67" i="3"/>
  <c r="AC67" i="3"/>
  <c r="AD67" i="3"/>
  <c r="B68" i="3"/>
  <c r="C68" i="3"/>
  <c r="D68" i="3"/>
  <c r="E68" i="3"/>
  <c r="F68" i="3"/>
  <c r="H68" i="3"/>
  <c r="I68" i="3"/>
  <c r="J68" i="3"/>
  <c r="K68" i="3"/>
  <c r="L68" i="3"/>
  <c r="M68" i="3"/>
  <c r="N68" i="3"/>
  <c r="O68" i="3"/>
  <c r="P68" i="3"/>
  <c r="Q68" i="3"/>
  <c r="R68" i="3"/>
  <c r="S68" i="3"/>
  <c r="T68" i="3"/>
  <c r="U68" i="3"/>
  <c r="V68" i="3"/>
  <c r="W68" i="3"/>
  <c r="X68" i="3"/>
  <c r="Y68" i="3"/>
  <c r="AA68" i="3"/>
  <c r="AB68" i="3"/>
  <c r="AC68" i="3"/>
  <c r="AD68" i="3"/>
  <c r="B69" i="3"/>
  <c r="C69" i="3"/>
  <c r="D69" i="3"/>
  <c r="E69" i="3"/>
  <c r="F69" i="3"/>
  <c r="H69" i="3"/>
  <c r="I69" i="3"/>
  <c r="J69" i="3"/>
  <c r="K69" i="3"/>
  <c r="L69" i="3"/>
  <c r="M69" i="3"/>
  <c r="N69" i="3"/>
  <c r="O69" i="3"/>
  <c r="P69" i="3"/>
  <c r="Q69" i="3"/>
  <c r="R69" i="3"/>
  <c r="S69" i="3"/>
  <c r="T69" i="3"/>
  <c r="U69" i="3"/>
  <c r="V69" i="3"/>
  <c r="W69" i="3"/>
  <c r="X69" i="3"/>
  <c r="Y69" i="3"/>
  <c r="AA69" i="3"/>
  <c r="AB69" i="3"/>
  <c r="AC69" i="3"/>
  <c r="AD69" i="3"/>
  <c r="B70" i="3"/>
  <c r="C70" i="3"/>
  <c r="D70" i="3"/>
  <c r="E70" i="3"/>
  <c r="F70" i="3"/>
  <c r="H70" i="3"/>
  <c r="I70" i="3"/>
  <c r="J70" i="3"/>
  <c r="K70" i="3"/>
  <c r="L70" i="3"/>
  <c r="M70" i="3"/>
  <c r="N70" i="3"/>
  <c r="O70" i="3"/>
  <c r="P70" i="3"/>
  <c r="Q70" i="3"/>
  <c r="R70" i="3"/>
  <c r="S70" i="3"/>
  <c r="T70" i="3"/>
  <c r="U70" i="3"/>
  <c r="V70" i="3"/>
  <c r="W70" i="3"/>
  <c r="X70" i="3"/>
  <c r="Y70" i="3"/>
  <c r="AA70" i="3"/>
  <c r="AB70" i="3"/>
  <c r="AC70" i="3"/>
  <c r="AD70" i="3"/>
  <c r="B71" i="3"/>
  <c r="C71" i="3"/>
  <c r="D71" i="3"/>
  <c r="E71" i="3"/>
  <c r="F71" i="3"/>
  <c r="H71" i="3"/>
  <c r="I71" i="3"/>
  <c r="J71" i="3"/>
  <c r="K71" i="3"/>
  <c r="L71" i="3"/>
  <c r="M71" i="3"/>
  <c r="N71" i="3"/>
  <c r="O71" i="3"/>
  <c r="P71" i="3"/>
  <c r="Q71" i="3"/>
  <c r="R71" i="3"/>
  <c r="S71" i="3"/>
  <c r="T71" i="3"/>
  <c r="U71" i="3"/>
  <c r="V71" i="3"/>
  <c r="W71" i="3"/>
  <c r="X71" i="3"/>
  <c r="Y71" i="3"/>
  <c r="AA71" i="3"/>
  <c r="AB71" i="3"/>
  <c r="AC71" i="3"/>
  <c r="AD71" i="3"/>
  <c r="B72" i="3"/>
  <c r="C72" i="3"/>
  <c r="D72" i="3"/>
  <c r="E72" i="3"/>
  <c r="F72" i="3"/>
  <c r="H72" i="3"/>
  <c r="I72" i="3"/>
  <c r="J72" i="3"/>
  <c r="K72" i="3"/>
  <c r="L72" i="3"/>
  <c r="M72" i="3"/>
  <c r="N72" i="3"/>
  <c r="O72" i="3"/>
  <c r="P72" i="3"/>
  <c r="Q72" i="3"/>
  <c r="R72" i="3"/>
  <c r="S72" i="3"/>
  <c r="T72" i="3"/>
  <c r="U72" i="3"/>
  <c r="V72" i="3"/>
  <c r="W72" i="3"/>
  <c r="X72" i="3"/>
  <c r="Y72" i="3"/>
  <c r="AA72" i="3"/>
  <c r="AB72" i="3"/>
  <c r="AC72" i="3"/>
  <c r="AD72" i="3"/>
  <c r="B73" i="3"/>
  <c r="C73" i="3"/>
  <c r="D73" i="3"/>
  <c r="E73" i="3"/>
  <c r="F73" i="3"/>
  <c r="H73" i="3"/>
  <c r="I73" i="3"/>
  <c r="J73" i="3"/>
  <c r="K73" i="3"/>
  <c r="L73" i="3"/>
  <c r="M73" i="3"/>
  <c r="N73" i="3"/>
  <c r="O73" i="3"/>
  <c r="P73" i="3"/>
  <c r="Q73" i="3"/>
  <c r="R73" i="3"/>
  <c r="S73" i="3"/>
  <c r="T73" i="3"/>
  <c r="U73" i="3"/>
  <c r="V73" i="3"/>
  <c r="W73" i="3"/>
  <c r="X73" i="3"/>
  <c r="Y73" i="3"/>
  <c r="AA73" i="3"/>
  <c r="AB73" i="3"/>
  <c r="AC73" i="3"/>
  <c r="AD73" i="3"/>
  <c r="B74" i="3"/>
  <c r="C74" i="3"/>
  <c r="D74" i="3"/>
  <c r="E74" i="3"/>
  <c r="F74" i="3"/>
  <c r="H74" i="3"/>
  <c r="I74" i="3"/>
  <c r="J74" i="3"/>
  <c r="K74" i="3"/>
  <c r="L74" i="3"/>
  <c r="M74" i="3"/>
  <c r="N74" i="3"/>
  <c r="O74" i="3"/>
  <c r="P74" i="3"/>
  <c r="Q74" i="3"/>
  <c r="R74" i="3"/>
  <c r="S74" i="3"/>
  <c r="T74" i="3"/>
  <c r="U74" i="3"/>
  <c r="V74" i="3"/>
  <c r="W74" i="3"/>
  <c r="X74" i="3"/>
  <c r="Y74" i="3"/>
  <c r="AA74" i="3"/>
  <c r="AB74" i="3"/>
  <c r="AC74" i="3"/>
  <c r="AD74" i="3"/>
  <c r="B75" i="3"/>
  <c r="C75" i="3"/>
  <c r="D75" i="3"/>
  <c r="E75" i="3"/>
  <c r="F75" i="3"/>
  <c r="H75" i="3"/>
  <c r="I75" i="3"/>
  <c r="J75" i="3"/>
  <c r="K75" i="3"/>
  <c r="L75" i="3"/>
  <c r="M75" i="3"/>
  <c r="N75" i="3"/>
  <c r="O75" i="3"/>
  <c r="P75" i="3"/>
  <c r="Q75" i="3"/>
  <c r="R75" i="3"/>
  <c r="S75" i="3"/>
  <c r="T75" i="3"/>
  <c r="U75" i="3"/>
  <c r="V75" i="3"/>
  <c r="W75" i="3"/>
  <c r="X75" i="3"/>
  <c r="Y75" i="3"/>
  <c r="AA75" i="3"/>
  <c r="AB75" i="3"/>
  <c r="AC75" i="3"/>
  <c r="AD75" i="3"/>
  <c r="B76" i="3"/>
  <c r="C76" i="3"/>
  <c r="D76" i="3"/>
  <c r="E76" i="3"/>
  <c r="F76" i="3"/>
  <c r="H76" i="3"/>
  <c r="I76" i="3"/>
  <c r="J76" i="3"/>
  <c r="K76" i="3"/>
  <c r="L76" i="3"/>
  <c r="M76" i="3"/>
  <c r="N76" i="3"/>
  <c r="O76" i="3"/>
  <c r="P76" i="3"/>
  <c r="Q76" i="3"/>
  <c r="R76" i="3"/>
  <c r="S76" i="3"/>
  <c r="T76" i="3"/>
  <c r="U76" i="3"/>
  <c r="V76" i="3"/>
  <c r="W76" i="3"/>
  <c r="X76" i="3"/>
  <c r="Y76" i="3"/>
  <c r="AA76" i="3"/>
  <c r="AB76" i="3"/>
  <c r="AC76" i="3"/>
  <c r="AD76" i="3"/>
  <c r="B77" i="3"/>
  <c r="C77" i="3"/>
  <c r="D77" i="3"/>
  <c r="E77" i="3"/>
  <c r="F77" i="3"/>
  <c r="H77" i="3"/>
  <c r="I77" i="3"/>
  <c r="J77" i="3"/>
  <c r="K77" i="3"/>
  <c r="L77" i="3"/>
  <c r="M77" i="3"/>
  <c r="N77" i="3"/>
  <c r="O77" i="3"/>
  <c r="P77" i="3"/>
  <c r="Q77" i="3"/>
  <c r="R77" i="3"/>
  <c r="S77" i="3"/>
  <c r="T77" i="3"/>
  <c r="U77" i="3"/>
  <c r="V77" i="3"/>
  <c r="W77" i="3"/>
  <c r="X77" i="3"/>
  <c r="Y77" i="3"/>
  <c r="AA77" i="3"/>
  <c r="AB77" i="3"/>
  <c r="AC77" i="3"/>
  <c r="AD77" i="3"/>
  <c r="B78" i="3"/>
  <c r="C78" i="3"/>
  <c r="D78" i="3"/>
  <c r="E78" i="3"/>
  <c r="F78" i="3"/>
  <c r="H78" i="3"/>
  <c r="I78" i="3"/>
  <c r="J78" i="3"/>
  <c r="K78" i="3"/>
  <c r="L78" i="3"/>
  <c r="M78" i="3"/>
  <c r="N78" i="3"/>
  <c r="O78" i="3"/>
  <c r="P78" i="3"/>
  <c r="Q78" i="3"/>
  <c r="R78" i="3"/>
  <c r="S78" i="3"/>
  <c r="T78" i="3"/>
  <c r="U78" i="3"/>
  <c r="V78" i="3"/>
  <c r="W78" i="3"/>
  <c r="X78" i="3"/>
  <c r="Y78" i="3"/>
  <c r="AA78" i="3"/>
  <c r="AB78" i="3"/>
  <c r="AC78" i="3"/>
  <c r="AD78" i="3"/>
  <c r="B79" i="3"/>
  <c r="C79" i="3"/>
  <c r="D79" i="3"/>
  <c r="E79" i="3"/>
  <c r="F79" i="3"/>
  <c r="H79" i="3"/>
  <c r="I79" i="3"/>
  <c r="J79" i="3"/>
  <c r="K79" i="3"/>
  <c r="L79" i="3"/>
  <c r="M79" i="3"/>
  <c r="N79" i="3"/>
  <c r="O79" i="3"/>
  <c r="P79" i="3"/>
  <c r="Q79" i="3"/>
  <c r="R79" i="3"/>
  <c r="S79" i="3"/>
  <c r="T79" i="3"/>
  <c r="U79" i="3"/>
  <c r="V79" i="3"/>
  <c r="W79" i="3"/>
  <c r="X79" i="3"/>
  <c r="Y79" i="3"/>
  <c r="AA79" i="3"/>
  <c r="AB79" i="3"/>
  <c r="AC79" i="3"/>
  <c r="AD79" i="3"/>
  <c r="B80" i="3"/>
  <c r="C80" i="3"/>
  <c r="D80" i="3"/>
  <c r="E80" i="3"/>
  <c r="F80" i="3"/>
  <c r="H80" i="3"/>
  <c r="I80" i="3"/>
  <c r="J80" i="3"/>
  <c r="K80" i="3"/>
  <c r="L80" i="3"/>
  <c r="M80" i="3"/>
  <c r="N80" i="3"/>
  <c r="O80" i="3"/>
  <c r="P80" i="3"/>
  <c r="Q80" i="3"/>
  <c r="R80" i="3"/>
  <c r="S80" i="3"/>
  <c r="T80" i="3"/>
  <c r="U80" i="3"/>
  <c r="V80" i="3"/>
  <c r="W80" i="3"/>
  <c r="X80" i="3"/>
  <c r="Y80" i="3"/>
  <c r="AA80" i="3"/>
  <c r="AB80" i="3"/>
  <c r="AC80" i="3"/>
  <c r="AD80" i="3"/>
  <c r="B81" i="3"/>
  <c r="C81" i="3"/>
  <c r="D81" i="3"/>
  <c r="E81" i="3"/>
  <c r="F81" i="3"/>
  <c r="H81" i="3"/>
  <c r="I81" i="3"/>
  <c r="J81" i="3"/>
  <c r="K81" i="3"/>
  <c r="L81" i="3"/>
  <c r="M81" i="3"/>
  <c r="N81" i="3"/>
  <c r="O81" i="3"/>
  <c r="P81" i="3"/>
  <c r="Q81" i="3"/>
  <c r="R81" i="3"/>
  <c r="S81" i="3"/>
  <c r="T81" i="3"/>
  <c r="U81" i="3"/>
  <c r="V81" i="3"/>
  <c r="W81" i="3"/>
  <c r="X81" i="3"/>
  <c r="Y81" i="3"/>
  <c r="AA81" i="3"/>
  <c r="AB81" i="3"/>
  <c r="AC81" i="3"/>
  <c r="AD81" i="3"/>
  <c r="B82" i="3"/>
  <c r="C82" i="3"/>
  <c r="D82" i="3"/>
  <c r="E82" i="3"/>
  <c r="F82" i="3"/>
  <c r="H82" i="3"/>
  <c r="I82" i="3"/>
  <c r="J82" i="3"/>
  <c r="K82" i="3"/>
  <c r="L82" i="3"/>
  <c r="M82" i="3"/>
  <c r="N82" i="3"/>
  <c r="O82" i="3"/>
  <c r="P82" i="3"/>
  <c r="Q82" i="3"/>
  <c r="R82" i="3"/>
  <c r="S82" i="3"/>
  <c r="T82" i="3"/>
  <c r="U82" i="3"/>
  <c r="V82" i="3"/>
  <c r="W82" i="3"/>
  <c r="X82" i="3"/>
  <c r="Y82" i="3"/>
  <c r="AA82" i="3"/>
  <c r="AB82" i="3"/>
  <c r="AC82" i="3"/>
  <c r="AD82" i="3"/>
  <c r="B83" i="3"/>
  <c r="C83" i="3"/>
  <c r="D83" i="3"/>
  <c r="E83" i="3"/>
  <c r="F83" i="3"/>
  <c r="H83" i="3"/>
  <c r="I83" i="3"/>
  <c r="J83" i="3"/>
  <c r="K83" i="3"/>
  <c r="L83" i="3"/>
  <c r="M83" i="3"/>
  <c r="N83" i="3"/>
  <c r="O83" i="3"/>
  <c r="P83" i="3"/>
  <c r="Q83" i="3"/>
  <c r="R83" i="3"/>
  <c r="S83" i="3"/>
  <c r="T83" i="3"/>
  <c r="U83" i="3"/>
  <c r="V83" i="3"/>
  <c r="W83" i="3"/>
  <c r="X83" i="3"/>
  <c r="Y83" i="3"/>
  <c r="AA83" i="3"/>
  <c r="AB83" i="3"/>
  <c r="AC83" i="3"/>
  <c r="AD83" i="3"/>
  <c r="B84" i="3"/>
  <c r="C84" i="3"/>
  <c r="D84" i="3"/>
  <c r="E84" i="3"/>
  <c r="F84" i="3"/>
  <c r="H84" i="3"/>
  <c r="I84" i="3"/>
  <c r="J84" i="3"/>
  <c r="K84" i="3"/>
  <c r="L84" i="3"/>
  <c r="M84" i="3"/>
  <c r="N84" i="3"/>
  <c r="O84" i="3"/>
  <c r="P84" i="3"/>
  <c r="Q84" i="3"/>
  <c r="R84" i="3"/>
  <c r="S84" i="3"/>
  <c r="T84" i="3"/>
  <c r="U84" i="3"/>
  <c r="V84" i="3"/>
  <c r="W84" i="3"/>
  <c r="X84" i="3"/>
  <c r="Y84" i="3"/>
  <c r="AA84" i="3"/>
  <c r="AB84" i="3"/>
  <c r="AC84" i="3"/>
  <c r="AD84" i="3"/>
  <c r="B85" i="3"/>
  <c r="C85" i="3"/>
  <c r="D85" i="3"/>
  <c r="E85" i="3"/>
  <c r="F85" i="3"/>
  <c r="H85" i="3"/>
  <c r="I85" i="3"/>
  <c r="J85" i="3"/>
  <c r="K85" i="3"/>
  <c r="L85" i="3"/>
  <c r="M85" i="3"/>
  <c r="N85" i="3"/>
  <c r="O85" i="3"/>
  <c r="P85" i="3"/>
  <c r="Q85" i="3"/>
  <c r="R85" i="3"/>
  <c r="S85" i="3"/>
  <c r="T85" i="3"/>
  <c r="U85" i="3"/>
  <c r="V85" i="3"/>
  <c r="W85" i="3"/>
  <c r="X85" i="3"/>
  <c r="Y85" i="3"/>
  <c r="AA85" i="3"/>
  <c r="AB85" i="3"/>
  <c r="AC85" i="3"/>
  <c r="AD85" i="3"/>
  <c r="B86" i="3"/>
  <c r="C86" i="3"/>
  <c r="D86" i="3"/>
  <c r="E86" i="3"/>
  <c r="F86" i="3"/>
  <c r="H86" i="3"/>
  <c r="I86" i="3"/>
  <c r="J86" i="3"/>
  <c r="K86" i="3"/>
  <c r="L86" i="3"/>
  <c r="M86" i="3"/>
  <c r="N86" i="3"/>
  <c r="O86" i="3"/>
  <c r="P86" i="3"/>
  <c r="Q86" i="3"/>
  <c r="R86" i="3"/>
  <c r="S86" i="3"/>
  <c r="T86" i="3"/>
  <c r="U86" i="3"/>
  <c r="V86" i="3"/>
  <c r="W86" i="3"/>
  <c r="X86" i="3"/>
  <c r="Y86" i="3"/>
  <c r="AA86" i="3"/>
  <c r="AB86" i="3"/>
  <c r="AC86" i="3"/>
  <c r="AD86" i="3"/>
  <c r="B87" i="3"/>
  <c r="C87" i="3"/>
  <c r="D87" i="3"/>
  <c r="E87" i="3"/>
  <c r="F87" i="3"/>
  <c r="H87" i="3"/>
  <c r="I87" i="3"/>
  <c r="J87" i="3"/>
  <c r="K87" i="3"/>
  <c r="L87" i="3"/>
  <c r="M87" i="3"/>
  <c r="N87" i="3"/>
  <c r="O87" i="3"/>
  <c r="P87" i="3"/>
  <c r="Q87" i="3"/>
  <c r="R87" i="3"/>
  <c r="S87" i="3"/>
  <c r="T87" i="3"/>
  <c r="U87" i="3"/>
  <c r="V87" i="3"/>
  <c r="W87" i="3"/>
  <c r="X87" i="3"/>
  <c r="Y87" i="3"/>
  <c r="AA87" i="3"/>
  <c r="AB87" i="3"/>
  <c r="AC87" i="3"/>
  <c r="AD87" i="3"/>
  <c r="B88" i="3"/>
  <c r="C88" i="3"/>
  <c r="D88" i="3"/>
  <c r="E88" i="3"/>
  <c r="F88" i="3"/>
  <c r="H88" i="3"/>
  <c r="I88" i="3"/>
  <c r="J88" i="3"/>
  <c r="K88" i="3"/>
  <c r="L88" i="3"/>
  <c r="M88" i="3"/>
  <c r="N88" i="3"/>
  <c r="O88" i="3"/>
  <c r="P88" i="3"/>
  <c r="Q88" i="3"/>
  <c r="R88" i="3"/>
  <c r="S88" i="3"/>
  <c r="T88" i="3"/>
  <c r="U88" i="3"/>
  <c r="V88" i="3"/>
  <c r="W88" i="3"/>
  <c r="X88" i="3"/>
  <c r="Y88" i="3"/>
  <c r="AA88" i="3"/>
  <c r="AB88" i="3"/>
  <c r="AC88" i="3"/>
  <c r="AD88" i="3"/>
  <c r="B89" i="3"/>
  <c r="C89" i="3"/>
  <c r="D89" i="3"/>
  <c r="E89" i="3"/>
  <c r="F89" i="3"/>
  <c r="H89" i="3"/>
  <c r="I89" i="3"/>
  <c r="J89" i="3"/>
  <c r="K89" i="3"/>
  <c r="L89" i="3"/>
  <c r="M89" i="3"/>
  <c r="N89" i="3"/>
  <c r="O89" i="3"/>
  <c r="P89" i="3"/>
  <c r="Q89" i="3"/>
  <c r="R89" i="3"/>
  <c r="S89" i="3"/>
  <c r="T89" i="3"/>
  <c r="U89" i="3"/>
  <c r="V89" i="3"/>
  <c r="W89" i="3"/>
  <c r="X89" i="3"/>
  <c r="Y89" i="3"/>
  <c r="AA89" i="3"/>
  <c r="AB89" i="3"/>
  <c r="AC89" i="3"/>
  <c r="AD89" i="3"/>
  <c r="B90" i="3"/>
  <c r="C90" i="3"/>
  <c r="D90" i="3"/>
  <c r="E90" i="3"/>
  <c r="F90" i="3"/>
  <c r="H90" i="3"/>
  <c r="I90" i="3"/>
  <c r="J90" i="3"/>
  <c r="K90" i="3"/>
  <c r="L90" i="3"/>
  <c r="M90" i="3"/>
  <c r="N90" i="3"/>
  <c r="O90" i="3"/>
  <c r="P90" i="3"/>
  <c r="Q90" i="3"/>
  <c r="R90" i="3"/>
  <c r="S90" i="3"/>
  <c r="T90" i="3"/>
  <c r="U90" i="3"/>
  <c r="V90" i="3"/>
  <c r="W90" i="3"/>
  <c r="X90" i="3"/>
  <c r="Y90" i="3"/>
  <c r="AA90" i="3"/>
  <c r="AB90" i="3"/>
  <c r="AC90" i="3"/>
  <c r="AD90" i="3"/>
  <c r="B91" i="3"/>
  <c r="C91" i="3"/>
  <c r="D91" i="3"/>
  <c r="E91" i="3"/>
  <c r="F91" i="3"/>
  <c r="H91" i="3"/>
  <c r="I91" i="3"/>
  <c r="J91" i="3"/>
  <c r="K91" i="3"/>
  <c r="L91" i="3"/>
  <c r="M91" i="3"/>
  <c r="N91" i="3"/>
  <c r="O91" i="3"/>
  <c r="P91" i="3"/>
  <c r="Q91" i="3"/>
  <c r="R91" i="3"/>
  <c r="S91" i="3"/>
  <c r="T91" i="3"/>
  <c r="U91" i="3"/>
  <c r="V91" i="3"/>
  <c r="W91" i="3"/>
  <c r="X91" i="3"/>
  <c r="Y91" i="3"/>
  <c r="AA91" i="3"/>
  <c r="AB91" i="3"/>
  <c r="AC91" i="3"/>
  <c r="AD91" i="3"/>
  <c r="B92" i="3"/>
  <c r="C92" i="3"/>
  <c r="D92" i="3"/>
  <c r="E92" i="3"/>
  <c r="F92" i="3"/>
  <c r="H92" i="3"/>
  <c r="I92" i="3"/>
  <c r="J92" i="3"/>
  <c r="K92" i="3"/>
  <c r="L92" i="3"/>
  <c r="M92" i="3"/>
  <c r="N92" i="3"/>
  <c r="O92" i="3"/>
  <c r="P92" i="3"/>
  <c r="Q92" i="3"/>
  <c r="R92" i="3"/>
  <c r="S92" i="3"/>
  <c r="T92" i="3"/>
  <c r="U92" i="3"/>
  <c r="V92" i="3"/>
  <c r="W92" i="3"/>
  <c r="X92" i="3"/>
  <c r="Y92" i="3"/>
  <c r="AA92" i="3"/>
  <c r="AB92" i="3"/>
  <c r="AC92" i="3"/>
  <c r="AD92" i="3"/>
  <c r="B93" i="3"/>
  <c r="C93" i="3"/>
  <c r="D93" i="3"/>
  <c r="E93" i="3"/>
  <c r="F93" i="3"/>
  <c r="H93" i="3"/>
  <c r="I93" i="3"/>
  <c r="J93" i="3"/>
  <c r="K93" i="3"/>
  <c r="L93" i="3"/>
  <c r="M93" i="3"/>
  <c r="N93" i="3"/>
  <c r="O93" i="3"/>
  <c r="P93" i="3"/>
  <c r="Q93" i="3"/>
  <c r="R93" i="3"/>
  <c r="S93" i="3"/>
  <c r="T93" i="3"/>
  <c r="U93" i="3"/>
  <c r="V93" i="3"/>
  <c r="W93" i="3"/>
  <c r="X93" i="3"/>
  <c r="Y93" i="3"/>
  <c r="AA93" i="3"/>
  <c r="AB93" i="3"/>
  <c r="AC93" i="3"/>
  <c r="AD93" i="3"/>
  <c r="B94" i="3"/>
  <c r="C94" i="3"/>
  <c r="D94" i="3"/>
  <c r="E94" i="3"/>
  <c r="F94" i="3"/>
  <c r="H94" i="3"/>
  <c r="I94" i="3"/>
  <c r="J94" i="3"/>
  <c r="K94" i="3"/>
  <c r="L94" i="3"/>
  <c r="M94" i="3"/>
  <c r="N94" i="3"/>
  <c r="O94" i="3"/>
  <c r="P94" i="3"/>
  <c r="Q94" i="3"/>
  <c r="R94" i="3"/>
  <c r="S94" i="3"/>
  <c r="T94" i="3"/>
  <c r="U94" i="3"/>
  <c r="V94" i="3"/>
  <c r="W94" i="3"/>
  <c r="X94" i="3"/>
  <c r="Y94" i="3"/>
  <c r="AA94" i="3"/>
  <c r="AB94" i="3"/>
  <c r="AC94" i="3"/>
  <c r="AD94" i="3"/>
  <c r="B95" i="3"/>
  <c r="C95" i="3"/>
  <c r="D95" i="3"/>
  <c r="E95" i="3"/>
  <c r="F95" i="3"/>
  <c r="H95" i="3"/>
  <c r="I95" i="3"/>
  <c r="J95" i="3"/>
  <c r="K95" i="3"/>
  <c r="L95" i="3"/>
  <c r="M95" i="3"/>
  <c r="N95" i="3"/>
  <c r="O95" i="3"/>
  <c r="P95" i="3"/>
  <c r="Q95" i="3"/>
  <c r="R95" i="3"/>
  <c r="S95" i="3"/>
  <c r="T95" i="3"/>
  <c r="U95" i="3"/>
  <c r="V95" i="3"/>
  <c r="W95" i="3"/>
  <c r="X95" i="3"/>
  <c r="Y95" i="3"/>
  <c r="AA95" i="3"/>
  <c r="AB95" i="3"/>
  <c r="AC95" i="3"/>
  <c r="AD95" i="3"/>
  <c r="B96" i="3"/>
  <c r="C96" i="3"/>
  <c r="D96" i="3"/>
  <c r="E96" i="3"/>
  <c r="F96" i="3"/>
  <c r="H96" i="3"/>
  <c r="I96" i="3"/>
  <c r="J96" i="3"/>
  <c r="K96" i="3"/>
  <c r="L96" i="3"/>
  <c r="M96" i="3"/>
  <c r="N96" i="3"/>
  <c r="O96" i="3"/>
  <c r="P96" i="3"/>
  <c r="Q96" i="3"/>
  <c r="R96" i="3"/>
  <c r="S96" i="3"/>
  <c r="T96" i="3"/>
  <c r="U96" i="3"/>
  <c r="V96" i="3"/>
  <c r="W96" i="3"/>
  <c r="X96" i="3"/>
  <c r="Y96" i="3"/>
  <c r="AA96" i="3"/>
  <c r="AB96" i="3"/>
  <c r="AC96" i="3"/>
  <c r="AD96" i="3"/>
  <c r="B97" i="3"/>
  <c r="C97" i="3"/>
  <c r="D97" i="3"/>
  <c r="E97" i="3"/>
  <c r="F97" i="3"/>
  <c r="H97" i="3"/>
  <c r="I97" i="3"/>
  <c r="J97" i="3"/>
  <c r="K97" i="3"/>
  <c r="L97" i="3"/>
  <c r="M97" i="3"/>
  <c r="N97" i="3"/>
  <c r="O97" i="3"/>
  <c r="P97" i="3"/>
  <c r="Q97" i="3"/>
  <c r="R97" i="3"/>
  <c r="S97" i="3"/>
  <c r="T97" i="3"/>
  <c r="U97" i="3"/>
  <c r="V97" i="3"/>
  <c r="W97" i="3"/>
  <c r="X97" i="3"/>
  <c r="Y97" i="3"/>
  <c r="AA97" i="3"/>
  <c r="AB97" i="3"/>
  <c r="AC97" i="3"/>
  <c r="AD97" i="3"/>
  <c r="B98" i="3"/>
  <c r="C98" i="3"/>
  <c r="D98" i="3"/>
  <c r="E98" i="3"/>
  <c r="F98" i="3"/>
  <c r="H98" i="3"/>
  <c r="I98" i="3"/>
  <c r="J98" i="3"/>
  <c r="K98" i="3"/>
  <c r="L98" i="3"/>
  <c r="M98" i="3"/>
  <c r="N98" i="3"/>
  <c r="O98" i="3"/>
  <c r="P98" i="3"/>
  <c r="Q98" i="3"/>
  <c r="R98" i="3"/>
  <c r="S98" i="3"/>
  <c r="T98" i="3"/>
  <c r="U98" i="3"/>
  <c r="V98" i="3"/>
  <c r="W98" i="3"/>
  <c r="X98" i="3"/>
  <c r="Y98" i="3"/>
  <c r="AA98" i="3"/>
  <c r="AB98" i="3"/>
  <c r="AC98" i="3"/>
  <c r="AD98" i="3"/>
  <c r="B99" i="3"/>
  <c r="C99" i="3"/>
  <c r="D99" i="3"/>
  <c r="E99" i="3"/>
  <c r="F99" i="3"/>
  <c r="H99" i="3"/>
  <c r="I99" i="3"/>
  <c r="J99" i="3"/>
  <c r="K99" i="3"/>
  <c r="L99" i="3"/>
  <c r="M99" i="3"/>
  <c r="N99" i="3"/>
  <c r="O99" i="3"/>
  <c r="P99" i="3"/>
  <c r="Q99" i="3"/>
  <c r="R99" i="3"/>
  <c r="S99" i="3"/>
  <c r="T99" i="3"/>
  <c r="U99" i="3"/>
  <c r="V99" i="3"/>
  <c r="W99" i="3"/>
  <c r="X99" i="3"/>
  <c r="Y99" i="3"/>
  <c r="AA99" i="3"/>
  <c r="AB99" i="3"/>
  <c r="AC99" i="3"/>
  <c r="AD99" i="3"/>
  <c r="B100" i="3"/>
  <c r="C100" i="3"/>
  <c r="D100" i="3"/>
  <c r="E100" i="3"/>
  <c r="F100" i="3"/>
  <c r="H100" i="3"/>
  <c r="I100" i="3"/>
  <c r="J100" i="3"/>
  <c r="K100" i="3"/>
  <c r="L100" i="3"/>
  <c r="M100" i="3"/>
  <c r="N100" i="3"/>
  <c r="O100" i="3"/>
  <c r="P100" i="3"/>
  <c r="Q100" i="3"/>
  <c r="R100" i="3"/>
  <c r="S100" i="3"/>
  <c r="T100" i="3"/>
  <c r="U100" i="3"/>
  <c r="V100" i="3"/>
  <c r="W100" i="3"/>
  <c r="X100" i="3"/>
  <c r="Y100" i="3"/>
  <c r="AA100" i="3"/>
  <c r="AB100" i="3"/>
  <c r="AC100" i="3"/>
  <c r="AD100" i="3"/>
  <c r="B101" i="3"/>
  <c r="C101" i="3"/>
  <c r="D101" i="3"/>
  <c r="E101" i="3"/>
  <c r="F101" i="3"/>
  <c r="H101" i="3"/>
  <c r="I101" i="3"/>
  <c r="J101" i="3"/>
  <c r="K101" i="3"/>
  <c r="L101" i="3"/>
  <c r="M101" i="3"/>
  <c r="N101" i="3"/>
  <c r="O101" i="3"/>
  <c r="P101" i="3"/>
  <c r="Q101" i="3"/>
  <c r="R101" i="3"/>
  <c r="S101" i="3"/>
  <c r="T101" i="3"/>
  <c r="U101" i="3"/>
  <c r="V101" i="3"/>
  <c r="W101" i="3"/>
  <c r="X101" i="3"/>
  <c r="Y101" i="3"/>
  <c r="AA101" i="3"/>
  <c r="AB101" i="3"/>
  <c r="AC101" i="3"/>
  <c r="AD101" i="3"/>
  <c r="B102" i="3"/>
  <c r="C102" i="3"/>
  <c r="D102" i="3"/>
  <c r="E102" i="3"/>
  <c r="F102" i="3"/>
  <c r="H102" i="3"/>
  <c r="I102" i="3"/>
  <c r="J102" i="3"/>
  <c r="K102" i="3"/>
  <c r="L102" i="3"/>
  <c r="M102" i="3"/>
  <c r="N102" i="3"/>
  <c r="O102" i="3"/>
  <c r="P102" i="3"/>
  <c r="Q102" i="3"/>
  <c r="R102" i="3"/>
  <c r="S102" i="3"/>
  <c r="T102" i="3"/>
  <c r="U102" i="3"/>
  <c r="V102" i="3"/>
  <c r="W102" i="3"/>
  <c r="X102" i="3"/>
  <c r="Y102" i="3"/>
  <c r="AA102" i="3"/>
  <c r="AB102" i="3"/>
  <c r="AC102" i="3"/>
  <c r="AD102" i="3"/>
  <c r="B103" i="3"/>
  <c r="C103" i="3"/>
  <c r="D103" i="3"/>
  <c r="E103" i="3"/>
  <c r="F103" i="3"/>
  <c r="H103" i="3"/>
  <c r="I103" i="3"/>
  <c r="J103" i="3"/>
  <c r="K103" i="3"/>
  <c r="L103" i="3"/>
  <c r="M103" i="3"/>
  <c r="N103" i="3"/>
  <c r="O103" i="3"/>
  <c r="P103" i="3"/>
  <c r="Q103" i="3"/>
  <c r="R103" i="3"/>
  <c r="S103" i="3"/>
  <c r="T103" i="3"/>
  <c r="U103" i="3"/>
  <c r="V103" i="3"/>
  <c r="W103" i="3"/>
  <c r="X103" i="3"/>
  <c r="Y103" i="3"/>
  <c r="AA103" i="3"/>
  <c r="AB103" i="3"/>
  <c r="AC103" i="3"/>
  <c r="AD103" i="3"/>
  <c r="B104" i="3"/>
  <c r="C104" i="3"/>
  <c r="D104" i="3"/>
  <c r="E104" i="3"/>
  <c r="F104" i="3"/>
  <c r="H104" i="3"/>
  <c r="I104" i="3"/>
  <c r="J104" i="3"/>
  <c r="K104" i="3"/>
  <c r="L104" i="3"/>
  <c r="M104" i="3"/>
  <c r="N104" i="3"/>
  <c r="O104" i="3"/>
  <c r="P104" i="3"/>
  <c r="Q104" i="3"/>
  <c r="R104" i="3"/>
  <c r="S104" i="3"/>
  <c r="T104" i="3"/>
  <c r="U104" i="3"/>
  <c r="V104" i="3"/>
  <c r="W104" i="3"/>
  <c r="X104" i="3"/>
  <c r="Y104" i="3"/>
  <c r="AA104" i="3"/>
  <c r="AB104" i="3"/>
  <c r="AC104" i="3"/>
  <c r="AD104" i="3"/>
  <c r="B105" i="3"/>
  <c r="C105" i="3"/>
  <c r="D105" i="3"/>
  <c r="E105" i="3"/>
  <c r="F105" i="3"/>
  <c r="H105" i="3"/>
  <c r="I105" i="3"/>
  <c r="J105" i="3"/>
  <c r="K105" i="3"/>
  <c r="L105" i="3"/>
  <c r="M105" i="3"/>
  <c r="N105" i="3"/>
  <c r="O105" i="3"/>
  <c r="P105" i="3"/>
  <c r="Q105" i="3"/>
  <c r="R105" i="3"/>
  <c r="S105" i="3"/>
  <c r="T105" i="3"/>
  <c r="U105" i="3"/>
  <c r="V105" i="3"/>
  <c r="W105" i="3"/>
  <c r="X105" i="3"/>
  <c r="Y105" i="3"/>
  <c r="AA105" i="3"/>
  <c r="AB105" i="3"/>
  <c r="AC105" i="3"/>
  <c r="AD105" i="3"/>
  <c r="B106" i="3"/>
  <c r="C106" i="3"/>
  <c r="D106" i="3"/>
  <c r="E106" i="3"/>
  <c r="F106" i="3"/>
  <c r="H106" i="3"/>
  <c r="I106" i="3"/>
  <c r="J106" i="3"/>
  <c r="K106" i="3"/>
  <c r="L106" i="3"/>
  <c r="M106" i="3"/>
  <c r="N106" i="3"/>
  <c r="O106" i="3"/>
  <c r="P106" i="3"/>
  <c r="Q106" i="3"/>
  <c r="R106" i="3"/>
  <c r="S106" i="3"/>
  <c r="T106" i="3"/>
  <c r="U106" i="3"/>
  <c r="V106" i="3"/>
  <c r="W106" i="3"/>
  <c r="X106" i="3"/>
  <c r="Y106" i="3"/>
  <c r="AA106" i="3"/>
  <c r="AB106" i="3"/>
  <c r="AC106" i="3"/>
  <c r="AD106" i="3"/>
  <c r="B107" i="3"/>
  <c r="C107" i="3"/>
  <c r="D107" i="3"/>
  <c r="E107" i="3"/>
  <c r="F107" i="3"/>
  <c r="H107" i="3"/>
  <c r="I107" i="3"/>
  <c r="J107" i="3"/>
  <c r="K107" i="3"/>
  <c r="L107" i="3"/>
  <c r="M107" i="3"/>
  <c r="N107" i="3"/>
  <c r="O107" i="3"/>
  <c r="P107" i="3"/>
  <c r="Q107" i="3"/>
  <c r="R107" i="3"/>
  <c r="S107" i="3"/>
  <c r="T107" i="3"/>
  <c r="U107" i="3"/>
  <c r="V107" i="3"/>
  <c r="W107" i="3"/>
  <c r="X107" i="3"/>
  <c r="Y107" i="3"/>
  <c r="AA107" i="3"/>
  <c r="AB107" i="3"/>
  <c r="AC107" i="3"/>
  <c r="AD107" i="3"/>
  <c r="B108" i="3"/>
  <c r="C108" i="3"/>
  <c r="D108" i="3"/>
  <c r="E108" i="3"/>
  <c r="F108" i="3"/>
  <c r="H108" i="3"/>
  <c r="I108" i="3"/>
  <c r="J108" i="3"/>
  <c r="K108" i="3"/>
  <c r="L108" i="3"/>
  <c r="M108" i="3"/>
  <c r="N108" i="3"/>
  <c r="O108" i="3"/>
  <c r="P108" i="3"/>
  <c r="Q108" i="3"/>
  <c r="R108" i="3"/>
  <c r="S108" i="3"/>
  <c r="T108" i="3"/>
  <c r="U108" i="3"/>
  <c r="V108" i="3"/>
  <c r="W108" i="3"/>
  <c r="X108" i="3"/>
  <c r="Y108" i="3"/>
  <c r="AA108" i="3"/>
  <c r="AB108" i="3"/>
  <c r="AC108" i="3"/>
  <c r="AD108" i="3"/>
  <c r="B109" i="3"/>
  <c r="C109" i="3"/>
  <c r="D109" i="3"/>
  <c r="E109" i="3"/>
  <c r="F109" i="3"/>
  <c r="H109" i="3"/>
  <c r="I109" i="3"/>
  <c r="J109" i="3"/>
  <c r="K109" i="3"/>
  <c r="L109" i="3"/>
  <c r="M109" i="3"/>
  <c r="N109" i="3"/>
  <c r="O109" i="3"/>
  <c r="P109" i="3"/>
  <c r="Q109" i="3"/>
  <c r="R109" i="3"/>
  <c r="S109" i="3"/>
  <c r="T109" i="3"/>
  <c r="U109" i="3"/>
  <c r="V109" i="3"/>
  <c r="W109" i="3"/>
  <c r="X109" i="3"/>
  <c r="Y109" i="3"/>
  <c r="AA109" i="3"/>
  <c r="AB109" i="3"/>
  <c r="AC109" i="3"/>
  <c r="AD109" i="3"/>
  <c r="B110" i="3"/>
  <c r="C110" i="3"/>
  <c r="D110" i="3"/>
  <c r="E110" i="3"/>
  <c r="F110" i="3"/>
  <c r="H110" i="3"/>
  <c r="I110" i="3"/>
  <c r="J110" i="3"/>
  <c r="K110" i="3"/>
  <c r="L110" i="3"/>
  <c r="M110" i="3"/>
  <c r="N110" i="3"/>
  <c r="O110" i="3"/>
  <c r="P110" i="3"/>
  <c r="Q110" i="3"/>
  <c r="R110" i="3"/>
  <c r="S110" i="3"/>
  <c r="T110" i="3"/>
  <c r="U110" i="3"/>
  <c r="V110" i="3"/>
  <c r="W110" i="3"/>
  <c r="X110" i="3"/>
  <c r="Y110" i="3"/>
  <c r="AA110" i="3"/>
  <c r="AB110" i="3"/>
  <c r="AC110" i="3"/>
  <c r="AD110" i="3"/>
  <c r="B111" i="3"/>
  <c r="C111" i="3"/>
  <c r="D111" i="3"/>
  <c r="E111" i="3"/>
  <c r="F111" i="3"/>
  <c r="H111" i="3"/>
  <c r="I111" i="3"/>
  <c r="J111" i="3"/>
  <c r="K111" i="3"/>
  <c r="L111" i="3"/>
  <c r="M111" i="3"/>
  <c r="N111" i="3"/>
  <c r="O111" i="3"/>
  <c r="P111" i="3"/>
  <c r="Q111" i="3"/>
  <c r="R111" i="3"/>
  <c r="S111" i="3"/>
  <c r="T111" i="3"/>
  <c r="U111" i="3"/>
  <c r="V111" i="3"/>
  <c r="W111" i="3"/>
  <c r="X111" i="3"/>
  <c r="Y111" i="3"/>
  <c r="AA111" i="3"/>
  <c r="AB111" i="3"/>
  <c r="AC111" i="3"/>
  <c r="AD111" i="3"/>
  <c r="B112" i="3"/>
  <c r="C112" i="3"/>
  <c r="D112" i="3"/>
  <c r="E112" i="3"/>
  <c r="F112" i="3"/>
  <c r="H112" i="3"/>
  <c r="I112" i="3"/>
  <c r="J112" i="3"/>
  <c r="K112" i="3"/>
  <c r="L112" i="3"/>
  <c r="M112" i="3"/>
  <c r="N112" i="3"/>
  <c r="O112" i="3"/>
  <c r="P112" i="3"/>
  <c r="Q112" i="3"/>
  <c r="R112" i="3"/>
  <c r="S112" i="3"/>
  <c r="T112" i="3"/>
  <c r="U112" i="3"/>
  <c r="V112" i="3"/>
  <c r="W112" i="3"/>
  <c r="X112" i="3"/>
  <c r="Y112" i="3"/>
  <c r="AA112" i="3"/>
  <c r="AB112" i="3"/>
  <c r="AC112" i="3"/>
  <c r="AD112" i="3"/>
  <c r="B113" i="3"/>
  <c r="C113" i="3"/>
  <c r="D113" i="3"/>
  <c r="E113" i="3"/>
  <c r="F113" i="3"/>
  <c r="H113" i="3"/>
  <c r="I113" i="3"/>
  <c r="J113" i="3"/>
  <c r="K113" i="3"/>
  <c r="L113" i="3"/>
  <c r="M113" i="3"/>
  <c r="N113" i="3"/>
  <c r="O113" i="3"/>
  <c r="P113" i="3"/>
  <c r="Q113" i="3"/>
  <c r="R113" i="3"/>
  <c r="S113" i="3"/>
  <c r="T113" i="3"/>
  <c r="U113" i="3"/>
  <c r="V113" i="3"/>
  <c r="W113" i="3"/>
  <c r="X113" i="3"/>
  <c r="Y113" i="3"/>
  <c r="AA113" i="3"/>
  <c r="AB113" i="3"/>
  <c r="AC113" i="3"/>
  <c r="AD113" i="3"/>
  <c r="B114" i="3"/>
  <c r="C114" i="3"/>
  <c r="D114" i="3"/>
  <c r="E114" i="3"/>
  <c r="F114" i="3"/>
  <c r="H114" i="3"/>
  <c r="I114" i="3"/>
  <c r="J114" i="3"/>
  <c r="K114" i="3"/>
  <c r="L114" i="3"/>
  <c r="M114" i="3"/>
  <c r="N114" i="3"/>
  <c r="O114" i="3"/>
  <c r="P114" i="3"/>
  <c r="Q114" i="3"/>
  <c r="R114" i="3"/>
  <c r="S114" i="3"/>
  <c r="T114" i="3"/>
  <c r="U114" i="3"/>
  <c r="V114" i="3"/>
  <c r="W114" i="3"/>
  <c r="X114" i="3"/>
  <c r="Y114" i="3"/>
  <c r="AA114" i="3"/>
  <c r="AB114" i="3"/>
  <c r="AC114" i="3"/>
  <c r="AD114" i="3"/>
  <c r="B115" i="3"/>
  <c r="C115" i="3"/>
  <c r="D115" i="3"/>
  <c r="E115" i="3"/>
  <c r="F115" i="3"/>
  <c r="H115" i="3"/>
  <c r="I115" i="3"/>
  <c r="J115" i="3"/>
  <c r="K115" i="3"/>
  <c r="L115" i="3"/>
  <c r="M115" i="3"/>
  <c r="N115" i="3"/>
  <c r="O115" i="3"/>
  <c r="P115" i="3"/>
  <c r="Q115" i="3"/>
  <c r="R115" i="3"/>
  <c r="S115" i="3"/>
  <c r="T115" i="3"/>
  <c r="U115" i="3"/>
  <c r="V115" i="3"/>
  <c r="W115" i="3"/>
  <c r="X115" i="3"/>
  <c r="Y115" i="3"/>
  <c r="AA115" i="3"/>
  <c r="AB115" i="3"/>
  <c r="AC115" i="3"/>
  <c r="AD115" i="3"/>
  <c r="B116" i="3"/>
  <c r="C116" i="3"/>
  <c r="D116" i="3"/>
  <c r="E116" i="3"/>
  <c r="F116" i="3"/>
  <c r="H116" i="3"/>
  <c r="I116" i="3"/>
  <c r="J116" i="3"/>
  <c r="K116" i="3"/>
  <c r="L116" i="3"/>
  <c r="M116" i="3"/>
  <c r="N116" i="3"/>
  <c r="O116" i="3"/>
  <c r="P116" i="3"/>
  <c r="Q116" i="3"/>
  <c r="R116" i="3"/>
  <c r="S116" i="3"/>
  <c r="T116" i="3"/>
  <c r="U116" i="3"/>
  <c r="V116" i="3"/>
  <c r="W116" i="3"/>
  <c r="X116" i="3"/>
  <c r="Y116" i="3"/>
  <c r="AA116" i="3"/>
  <c r="AB116" i="3"/>
  <c r="AC116" i="3"/>
  <c r="AD116" i="3"/>
  <c r="B117" i="3"/>
  <c r="C117" i="3"/>
  <c r="D117" i="3"/>
  <c r="E117" i="3"/>
  <c r="F117" i="3"/>
  <c r="H117" i="3"/>
  <c r="I117" i="3"/>
  <c r="J117" i="3"/>
  <c r="K117" i="3"/>
  <c r="L117" i="3"/>
  <c r="M117" i="3"/>
  <c r="N117" i="3"/>
  <c r="O117" i="3"/>
  <c r="P117" i="3"/>
  <c r="Q117" i="3"/>
  <c r="R117" i="3"/>
  <c r="S117" i="3"/>
  <c r="T117" i="3"/>
  <c r="U117" i="3"/>
  <c r="V117" i="3"/>
  <c r="W117" i="3"/>
  <c r="X117" i="3"/>
  <c r="Y117" i="3"/>
  <c r="AA117" i="3"/>
  <c r="AB117" i="3"/>
  <c r="AC117" i="3"/>
  <c r="AD117" i="3"/>
  <c r="B118" i="3"/>
  <c r="C118" i="3"/>
  <c r="D118" i="3"/>
  <c r="E118" i="3"/>
  <c r="F118" i="3"/>
  <c r="H118" i="3"/>
  <c r="I118" i="3"/>
  <c r="J118" i="3"/>
  <c r="K118" i="3"/>
  <c r="L118" i="3"/>
  <c r="M118" i="3"/>
  <c r="N118" i="3"/>
  <c r="O118" i="3"/>
  <c r="P118" i="3"/>
  <c r="Q118" i="3"/>
  <c r="R118" i="3"/>
  <c r="S118" i="3"/>
  <c r="T118" i="3"/>
  <c r="U118" i="3"/>
  <c r="V118" i="3"/>
  <c r="W118" i="3"/>
  <c r="X118" i="3"/>
  <c r="Y118" i="3"/>
  <c r="AA118" i="3"/>
  <c r="AB118" i="3"/>
  <c r="AC118" i="3"/>
  <c r="AD118" i="3"/>
  <c r="B119" i="3"/>
  <c r="C119" i="3"/>
  <c r="D119" i="3"/>
  <c r="E119" i="3"/>
  <c r="F119" i="3"/>
  <c r="H119" i="3"/>
  <c r="I119" i="3"/>
  <c r="J119" i="3"/>
  <c r="K119" i="3"/>
  <c r="L119" i="3"/>
  <c r="M119" i="3"/>
  <c r="N119" i="3"/>
  <c r="O119" i="3"/>
  <c r="P119" i="3"/>
  <c r="Q119" i="3"/>
  <c r="R119" i="3"/>
  <c r="S119" i="3"/>
  <c r="T119" i="3"/>
  <c r="U119" i="3"/>
  <c r="V119" i="3"/>
  <c r="W119" i="3"/>
  <c r="X119" i="3"/>
  <c r="Y119" i="3"/>
  <c r="AA119" i="3"/>
  <c r="AB119" i="3"/>
  <c r="AC119" i="3"/>
  <c r="AD119" i="3"/>
  <c r="B120" i="3"/>
  <c r="C120" i="3"/>
  <c r="D120" i="3"/>
  <c r="E120" i="3"/>
  <c r="F120" i="3"/>
  <c r="H120" i="3"/>
  <c r="I120" i="3"/>
  <c r="J120" i="3"/>
  <c r="K120" i="3"/>
  <c r="L120" i="3"/>
  <c r="M120" i="3"/>
  <c r="N120" i="3"/>
  <c r="O120" i="3"/>
  <c r="P120" i="3"/>
  <c r="Q120" i="3"/>
  <c r="R120" i="3"/>
  <c r="S120" i="3"/>
  <c r="T120" i="3"/>
  <c r="U120" i="3"/>
  <c r="V120" i="3"/>
  <c r="W120" i="3"/>
  <c r="X120" i="3"/>
  <c r="Y120" i="3"/>
  <c r="AA120" i="3"/>
  <c r="AB120" i="3"/>
  <c r="AC120" i="3"/>
  <c r="AD120" i="3"/>
  <c r="B121" i="3"/>
  <c r="C121" i="3"/>
  <c r="D121" i="3"/>
  <c r="E121" i="3"/>
  <c r="F121" i="3"/>
  <c r="H121" i="3"/>
  <c r="I121" i="3"/>
  <c r="J121" i="3"/>
  <c r="K121" i="3"/>
  <c r="L121" i="3"/>
  <c r="M121" i="3"/>
  <c r="N121" i="3"/>
  <c r="O121" i="3"/>
  <c r="P121" i="3"/>
  <c r="Q121" i="3"/>
  <c r="R121" i="3"/>
  <c r="S121" i="3"/>
  <c r="T121" i="3"/>
  <c r="U121" i="3"/>
  <c r="V121" i="3"/>
  <c r="W121" i="3"/>
  <c r="X121" i="3"/>
  <c r="Y121" i="3"/>
  <c r="AA121" i="3"/>
  <c r="AB121" i="3"/>
  <c r="AC121" i="3"/>
  <c r="AD121" i="3"/>
  <c r="B122" i="3"/>
  <c r="C122" i="3"/>
  <c r="D122" i="3"/>
  <c r="E122" i="3"/>
  <c r="F122" i="3"/>
  <c r="H122" i="3"/>
  <c r="I122" i="3"/>
  <c r="J122" i="3"/>
  <c r="K122" i="3"/>
  <c r="L122" i="3"/>
  <c r="M122" i="3"/>
  <c r="N122" i="3"/>
  <c r="O122" i="3"/>
  <c r="P122" i="3"/>
  <c r="Q122" i="3"/>
  <c r="R122" i="3"/>
  <c r="S122" i="3"/>
  <c r="T122" i="3"/>
  <c r="U122" i="3"/>
  <c r="V122" i="3"/>
  <c r="W122" i="3"/>
  <c r="X122" i="3"/>
  <c r="Y122" i="3"/>
  <c r="AA122" i="3"/>
  <c r="AB122" i="3"/>
  <c r="AC122" i="3"/>
  <c r="AD122" i="3"/>
  <c r="B123" i="3"/>
  <c r="C123" i="3"/>
  <c r="D123" i="3"/>
  <c r="E123" i="3"/>
  <c r="F123" i="3"/>
  <c r="H123" i="3"/>
  <c r="I123" i="3"/>
  <c r="J123" i="3"/>
  <c r="K123" i="3"/>
  <c r="L123" i="3"/>
  <c r="M123" i="3"/>
  <c r="N123" i="3"/>
  <c r="O123" i="3"/>
  <c r="P123" i="3"/>
  <c r="Q123" i="3"/>
  <c r="R123" i="3"/>
  <c r="S123" i="3"/>
  <c r="T123" i="3"/>
  <c r="U123" i="3"/>
  <c r="V123" i="3"/>
  <c r="W123" i="3"/>
  <c r="X123" i="3"/>
  <c r="Y123" i="3"/>
  <c r="AA123" i="3"/>
  <c r="AB123" i="3"/>
  <c r="AC123" i="3"/>
  <c r="AD123" i="3"/>
  <c r="B124" i="3"/>
  <c r="C124" i="3"/>
  <c r="D124" i="3"/>
  <c r="E124" i="3"/>
  <c r="F124" i="3"/>
  <c r="H124" i="3"/>
  <c r="I124" i="3"/>
  <c r="J124" i="3"/>
  <c r="K124" i="3"/>
  <c r="L124" i="3"/>
  <c r="M124" i="3"/>
  <c r="N124" i="3"/>
  <c r="O124" i="3"/>
  <c r="P124" i="3"/>
  <c r="Q124" i="3"/>
  <c r="R124" i="3"/>
  <c r="S124" i="3"/>
  <c r="T124" i="3"/>
  <c r="U124" i="3"/>
  <c r="V124" i="3"/>
  <c r="W124" i="3"/>
  <c r="X124" i="3"/>
  <c r="Y124" i="3"/>
  <c r="AA124" i="3"/>
  <c r="AB124" i="3"/>
  <c r="AC124" i="3"/>
  <c r="AD124" i="3"/>
  <c r="B125" i="3"/>
  <c r="C125" i="3"/>
  <c r="D125" i="3"/>
  <c r="E125" i="3"/>
  <c r="F125" i="3"/>
  <c r="H125" i="3"/>
  <c r="I125" i="3"/>
  <c r="J125" i="3"/>
  <c r="K125" i="3"/>
  <c r="L125" i="3"/>
  <c r="M125" i="3"/>
  <c r="N125" i="3"/>
  <c r="O125" i="3"/>
  <c r="P125" i="3"/>
  <c r="Q125" i="3"/>
  <c r="R125" i="3"/>
  <c r="S125" i="3"/>
  <c r="T125" i="3"/>
  <c r="U125" i="3"/>
  <c r="V125" i="3"/>
  <c r="W125" i="3"/>
  <c r="X125" i="3"/>
  <c r="Y125" i="3"/>
  <c r="AA125" i="3"/>
  <c r="AB125" i="3"/>
  <c r="AC125" i="3"/>
  <c r="AD125" i="3"/>
  <c r="B126" i="3"/>
  <c r="C126" i="3"/>
  <c r="D126" i="3"/>
  <c r="E126" i="3"/>
  <c r="F126" i="3"/>
  <c r="H126" i="3"/>
  <c r="I126" i="3"/>
  <c r="J126" i="3"/>
  <c r="K126" i="3"/>
  <c r="L126" i="3"/>
  <c r="M126" i="3"/>
  <c r="N126" i="3"/>
  <c r="O126" i="3"/>
  <c r="P126" i="3"/>
  <c r="Q126" i="3"/>
  <c r="R126" i="3"/>
  <c r="S126" i="3"/>
  <c r="T126" i="3"/>
  <c r="U126" i="3"/>
  <c r="V126" i="3"/>
  <c r="W126" i="3"/>
  <c r="X126" i="3"/>
  <c r="Y126" i="3"/>
  <c r="AA126" i="3"/>
  <c r="AB126" i="3"/>
  <c r="AC126" i="3"/>
  <c r="AD126" i="3"/>
  <c r="B127" i="3"/>
  <c r="C127" i="3"/>
  <c r="D127" i="3"/>
  <c r="E127" i="3"/>
  <c r="F127" i="3"/>
  <c r="H127" i="3"/>
  <c r="I127" i="3"/>
  <c r="J127" i="3"/>
  <c r="K127" i="3"/>
  <c r="L127" i="3"/>
  <c r="M127" i="3"/>
  <c r="N127" i="3"/>
  <c r="O127" i="3"/>
  <c r="P127" i="3"/>
  <c r="Q127" i="3"/>
  <c r="R127" i="3"/>
  <c r="S127" i="3"/>
  <c r="T127" i="3"/>
  <c r="U127" i="3"/>
  <c r="V127" i="3"/>
  <c r="W127" i="3"/>
  <c r="X127" i="3"/>
  <c r="Y127" i="3"/>
  <c r="AA127" i="3"/>
  <c r="AB127" i="3"/>
  <c r="AC127" i="3"/>
  <c r="AD127" i="3"/>
  <c r="B128" i="3"/>
  <c r="C128" i="3"/>
  <c r="D128" i="3"/>
  <c r="E128" i="3"/>
  <c r="F128" i="3"/>
  <c r="H128" i="3"/>
  <c r="I128" i="3"/>
  <c r="J128" i="3"/>
  <c r="K128" i="3"/>
  <c r="L128" i="3"/>
  <c r="M128" i="3"/>
  <c r="N128" i="3"/>
  <c r="O128" i="3"/>
  <c r="P128" i="3"/>
  <c r="Q128" i="3"/>
  <c r="R128" i="3"/>
  <c r="S128" i="3"/>
  <c r="T128" i="3"/>
  <c r="U128" i="3"/>
  <c r="V128" i="3"/>
  <c r="W128" i="3"/>
  <c r="X128" i="3"/>
  <c r="Y128" i="3"/>
  <c r="AA128" i="3"/>
  <c r="AB128" i="3"/>
  <c r="AC128" i="3"/>
  <c r="AD128" i="3"/>
  <c r="B129" i="3"/>
  <c r="C129" i="3"/>
  <c r="D129" i="3"/>
  <c r="E129" i="3"/>
  <c r="F129" i="3"/>
  <c r="H129" i="3"/>
  <c r="I129" i="3"/>
  <c r="J129" i="3"/>
  <c r="K129" i="3"/>
  <c r="L129" i="3"/>
  <c r="M129" i="3"/>
  <c r="N129" i="3"/>
  <c r="O129" i="3"/>
  <c r="P129" i="3"/>
  <c r="Q129" i="3"/>
  <c r="R129" i="3"/>
  <c r="S129" i="3"/>
  <c r="T129" i="3"/>
  <c r="U129" i="3"/>
  <c r="V129" i="3"/>
  <c r="W129" i="3"/>
  <c r="X129" i="3"/>
  <c r="Y129" i="3"/>
  <c r="AA129" i="3"/>
  <c r="AB129" i="3"/>
  <c r="AC129" i="3"/>
  <c r="AD129" i="3"/>
  <c r="B130" i="3"/>
  <c r="C130" i="3"/>
  <c r="D130" i="3"/>
  <c r="E130" i="3"/>
  <c r="F130" i="3"/>
  <c r="H130" i="3"/>
  <c r="I130" i="3"/>
  <c r="J130" i="3"/>
  <c r="K130" i="3"/>
  <c r="L130" i="3"/>
  <c r="M130" i="3"/>
  <c r="N130" i="3"/>
  <c r="O130" i="3"/>
  <c r="P130" i="3"/>
  <c r="Q130" i="3"/>
  <c r="R130" i="3"/>
  <c r="S130" i="3"/>
  <c r="T130" i="3"/>
  <c r="U130" i="3"/>
  <c r="V130" i="3"/>
  <c r="W130" i="3"/>
  <c r="X130" i="3"/>
  <c r="Y130" i="3"/>
  <c r="AA130" i="3"/>
  <c r="AB130" i="3"/>
  <c r="AC130" i="3"/>
  <c r="AD130" i="3"/>
  <c r="B131" i="3"/>
  <c r="C131" i="3"/>
  <c r="D131" i="3"/>
  <c r="E131" i="3"/>
  <c r="F131" i="3"/>
  <c r="H131" i="3"/>
  <c r="I131" i="3"/>
  <c r="J131" i="3"/>
  <c r="K131" i="3"/>
  <c r="L131" i="3"/>
  <c r="M131" i="3"/>
  <c r="N131" i="3"/>
  <c r="O131" i="3"/>
  <c r="P131" i="3"/>
  <c r="Q131" i="3"/>
  <c r="R131" i="3"/>
  <c r="S131" i="3"/>
  <c r="T131" i="3"/>
  <c r="U131" i="3"/>
  <c r="V131" i="3"/>
  <c r="W131" i="3"/>
  <c r="X131" i="3"/>
  <c r="Y131" i="3"/>
  <c r="AA131" i="3"/>
  <c r="AB131" i="3"/>
  <c r="AC131" i="3"/>
  <c r="AD131" i="3"/>
  <c r="B132" i="3"/>
  <c r="C132" i="3"/>
  <c r="D132" i="3"/>
  <c r="E132" i="3"/>
  <c r="F132" i="3"/>
  <c r="H132" i="3"/>
  <c r="I132" i="3"/>
  <c r="J132" i="3"/>
  <c r="K132" i="3"/>
  <c r="L132" i="3"/>
  <c r="M132" i="3"/>
  <c r="N132" i="3"/>
  <c r="O132" i="3"/>
  <c r="P132" i="3"/>
  <c r="Q132" i="3"/>
  <c r="R132" i="3"/>
  <c r="S132" i="3"/>
  <c r="T132" i="3"/>
  <c r="U132" i="3"/>
  <c r="V132" i="3"/>
  <c r="W132" i="3"/>
  <c r="X132" i="3"/>
  <c r="Y132" i="3"/>
  <c r="AA132" i="3"/>
  <c r="AB132" i="3"/>
  <c r="AC132" i="3"/>
  <c r="AD132" i="3"/>
  <c r="B133" i="3"/>
  <c r="C133" i="3"/>
  <c r="D133" i="3"/>
  <c r="E133" i="3"/>
  <c r="F133" i="3"/>
  <c r="H133" i="3"/>
  <c r="I133" i="3"/>
  <c r="J133" i="3"/>
  <c r="K133" i="3"/>
  <c r="L133" i="3"/>
  <c r="M133" i="3"/>
  <c r="N133" i="3"/>
  <c r="O133" i="3"/>
  <c r="P133" i="3"/>
  <c r="Q133" i="3"/>
  <c r="R133" i="3"/>
  <c r="S133" i="3"/>
  <c r="T133" i="3"/>
  <c r="U133" i="3"/>
  <c r="V133" i="3"/>
  <c r="W133" i="3"/>
  <c r="X133" i="3"/>
  <c r="Y133" i="3"/>
  <c r="AA133" i="3"/>
  <c r="AB133" i="3"/>
  <c r="AC133" i="3"/>
  <c r="AD133" i="3"/>
  <c r="B134" i="3"/>
  <c r="C134" i="3"/>
  <c r="D134" i="3"/>
  <c r="E134" i="3"/>
  <c r="F134" i="3"/>
  <c r="H134" i="3"/>
  <c r="I134" i="3"/>
  <c r="J134" i="3"/>
  <c r="K134" i="3"/>
  <c r="L134" i="3"/>
  <c r="M134" i="3"/>
  <c r="N134" i="3"/>
  <c r="O134" i="3"/>
  <c r="P134" i="3"/>
  <c r="Q134" i="3"/>
  <c r="R134" i="3"/>
  <c r="S134" i="3"/>
  <c r="T134" i="3"/>
  <c r="U134" i="3"/>
  <c r="V134" i="3"/>
  <c r="W134" i="3"/>
  <c r="X134" i="3"/>
  <c r="Y134" i="3"/>
  <c r="AA134" i="3"/>
  <c r="AB134" i="3"/>
  <c r="AC134" i="3"/>
  <c r="AD134" i="3"/>
  <c r="B135" i="3"/>
  <c r="C135" i="3"/>
  <c r="D135" i="3"/>
  <c r="E135" i="3"/>
  <c r="F135" i="3"/>
  <c r="H135" i="3"/>
  <c r="I135" i="3"/>
  <c r="J135" i="3"/>
  <c r="K135" i="3"/>
  <c r="L135" i="3"/>
  <c r="M135" i="3"/>
  <c r="N135" i="3"/>
  <c r="O135" i="3"/>
  <c r="P135" i="3"/>
  <c r="Q135" i="3"/>
  <c r="R135" i="3"/>
  <c r="S135" i="3"/>
  <c r="T135" i="3"/>
  <c r="U135" i="3"/>
  <c r="V135" i="3"/>
  <c r="W135" i="3"/>
  <c r="X135" i="3"/>
  <c r="Y135" i="3"/>
  <c r="AA135" i="3"/>
  <c r="AB135" i="3"/>
  <c r="AC135" i="3"/>
  <c r="AD135" i="3"/>
  <c r="B136" i="3"/>
  <c r="C136" i="3"/>
  <c r="D136" i="3"/>
  <c r="E136" i="3"/>
  <c r="F136" i="3"/>
  <c r="H136" i="3"/>
  <c r="I136" i="3"/>
  <c r="J136" i="3"/>
  <c r="K136" i="3"/>
  <c r="L136" i="3"/>
  <c r="M136" i="3"/>
  <c r="N136" i="3"/>
  <c r="O136" i="3"/>
  <c r="P136" i="3"/>
  <c r="Q136" i="3"/>
  <c r="R136" i="3"/>
  <c r="S136" i="3"/>
  <c r="T136" i="3"/>
  <c r="U136" i="3"/>
  <c r="V136" i="3"/>
  <c r="W136" i="3"/>
  <c r="X136" i="3"/>
  <c r="Y136" i="3"/>
  <c r="AA136" i="3"/>
  <c r="AB136" i="3"/>
  <c r="AC136" i="3"/>
  <c r="AD136" i="3"/>
  <c r="B137" i="3"/>
  <c r="C137" i="3"/>
  <c r="D137" i="3"/>
  <c r="E137" i="3"/>
  <c r="F137" i="3"/>
  <c r="H137" i="3"/>
  <c r="I137" i="3"/>
  <c r="J137" i="3"/>
  <c r="K137" i="3"/>
  <c r="L137" i="3"/>
  <c r="M137" i="3"/>
  <c r="N137" i="3"/>
  <c r="O137" i="3"/>
  <c r="P137" i="3"/>
  <c r="Q137" i="3"/>
  <c r="R137" i="3"/>
  <c r="S137" i="3"/>
  <c r="T137" i="3"/>
  <c r="U137" i="3"/>
  <c r="V137" i="3"/>
  <c r="W137" i="3"/>
  <c r="X137" i="3"/>
  <c r="Y137" i="3"/>
  <c r="AA137" i="3"/>
  <c r="AB137" i="3"/>
  <c r="AC137" i="3"/>
  <c r="AD137" i="3"/>
  <c r="B138" i="3"/>
  <c r="C138" i="3"/>
  <c r="D138" i="3"/>
  <c r="E138" i="3"/>
  <c r="F138" i="3"/>
  <c r="H138" i="3"/>
  <c r="I138" i="3"/>
  <c r="J138" i="3"/>
  <c r="K138" i="3"/>
  <c r="L138" i="3"/>
  <c r="M138" i="3"/>
  <c r="N138" i="3"/>
  <c r="O138" i="3"/>
  <c r="P138" i="3"/>
  <c r="Q138" i="3"/>
  <c r="R138" i="3"/>
  <c r="S138" i="3"/>
  <c r="T138" i="3"/>
  <c r="U138" i="3"/>
  <c r="V138" i="3"/>
  <c r="W138" i="3"/>
  <c r="X138" i="3"/>
  <c r="Y138" i="3"/>
  <c r="AA138" i="3"/>
  <c r="AB138" i="3"/>
  <c r="AC138" i="3"/>
  <c r="AD138" i="3"/>
  <c r="B139" i="3"/>
  <c r="C139" i="3"/>
  <c r="D139" i="3"/>
  <c r="E139" i="3"/>
  <c r="F139" i="3"/>
  <c r="H139" i="3"/>
  <c r="I139" i="3"/>
  <c r="J139" i="3"/>
  <c r="K139" i="3"/>
  <c r="L139" i="3"/>
  <c r="M139" i="3"/>
  <c r="N139" i="3"/>
  <c r="O139" i="3"/>
  <c r="P139" i="3"/>
  <c r="Q139" i="3"/>
  <c r="R139" i="3"/>
  <c r="S139" i="3"/>
  <c r="T139" i="3"/>
  <c r="U139" i="3"/>
  <c r="V139" i="3"/>
  <c r="W139" i="3"/>
  <c r="X139" i="3"/>
  <c r="Y139" i="3"/>
  <c r="AA139" i="3"/>
  <c r="AB139" i="3"/>
  <c r="AC139" i="3"/>
  <c r="AD139" i="3"/>
  <c r="B140" i="3"/>
  <c r="C140" i="3"/>
  <c r="D140" i="3"/>
  <c r="E140" i="3"/>
  <c r="F140" i="3"/>
  <c r="H140" i="3"/>
  <c r="I140" i="3"/>
  <c r="J140" i="3"/>
  <c r="K140" i="3"/>
  <c r="L140" i="3"/>
  <c r="M140" i="3"/>
  <c r="N140" i="3"/>
  <c r="O140" i="3"/>
  <c r="P140" i="3"/>
  <c r="Q140" i="3"/>
  <c r="R140" i="3"/>
  <c r="S140" i="3"/>
  <c r="T140" i="3"/>
  <c r="U140" i="3"/>
  <c r="V140" i="3"/>
  <c r="W140" i="3"/>
  <c r="X140" i="3"/>
  <c r="Y140" i="3"/>
  <c r="AA140" i="3"/>
  <c r="AB140" i="3"/>
  <c r="AC140" i="3"/>
  <c r="AD140" i="3"/>
  <c r="B141" i="3"/>
  <c r="C141" i="3"/>
  <c r="D141" i="3"/>
  <c r="E141" i="3"/>
  <c r="F141" i="3"/>
  <c r="H141" i="3"/>
  <c r="I141" i="3"/>
  <c r="J141" i="3"/>
  <c r="K141" i="3"/>
  <c r="L141" i="3"/>
  <c r="M141" i="3"/>
  <c r="N141" i="3"/>
  <c r="O141" i="3"/>
  <c r="P141" i="3"/>
  <c r="Q141" i="3"/>
  <c r="R141" i="3"/>
  <c r="S141" i="3"/>
  <c r="T141" i="3"/>
  <c r="U141" i="3"/>
  <c r="V141" i="3"/>
  <c r="W141" i="3"/>
  <c r="X141" i="3"/>
  <c r="Y141" i="3"/>
  <c r="AA141" i="3"/>
  <c r="AB141" i="3"/>
  <c r="AC141" i="3"/>
  <c r="AD141" i="3"/>
  <c r="B142" i="3"/>
  <c r="C142" i="3"/>
  <c r="D142" i="3"/>
  <c r="E142" i="3"/>
  <c r="F142" i="3"/>
  <c r="H142" i="3"/>
  <c r="I142" i="3"/>
  <c r="J142" i="3"/>
  <c r="K142" i="3"/>
  <c r="L142" i="3"/>
  <c r="M142" i="3"/>
  <c r="N142" i="3"/>
  <c r="O142" i="3"/>
  <c r="P142" i="3"/>
  <c r="Q142" i="3"/>
  <c r="R142" i="3"/>
  <c r="S142" i="3"/>
  <c r="T142" i="3"/>
  <c r="U142" i="3"/>
  <c r="V142" i="3"/>
  <c r="W142" i="3"/>
  <c r="X142" i="3"/>
  <c r="Y142" i="3"/>
  <c r="AA142" i="3"/>
  <c r="AB142" i="3"/>
  <c r="AC142" i="3"/>
  <c r="AD142" i="3"/>
  <c r="B143" i="3"/>
  <c r="C143" i="3"/>
  <c r="D143" i="3"/>
  <c r="E143" i="3"/>
  <c r="F143" i="3"/>
  <c r="H143" i="3"/>
  <c r="I143" i="3"/>
  <c r="J143" i="3"/>
  <c r="K143" i="3"/>
  <c r="L143" i="3"/>
  <c r="M143" i="3"/>
  <c r="N143" i="3"/>
  <c r="O143" i="3"/>
  <c r="P143" i="3"/>
  <c r="Q143" i="3"/>
  <c r="R143" i="3"/>
  <c r="S143" i="3"/>
  <c r="T143" i="3"/>
  <c r="U143" i="3"/>
  <c r="V143" i="3"/>
  <c r="W143" i="3"/>
  <c r="X143" i="3"/>
  <c r="Y143" i="3"/>
  <c r="AA143" i="3"/>
  <c r="AB143" i="3"/>
  <c r="AC143" i="3"/>
  <c r="AD143" i="3"/>
  <c r="B144" i="3"/>
  <c r="C144" i="3"/>
  <c r="D144" i="3"/>
  <c r="E144" i="3"/>
  <c r="F144" i="3"/>
  <c r="H144" i="3"/>
  <c r="I144" i="3"/>
  <c r="J144" i="3"/>
  <c r="K144" i="3"/>
  <c r="L144" i="3"/>
  <c r="M144" i="3"/>
  <c r="N144" i="3"/>
  <c r="O144" i="3"/>
  <c r="P144" i="3"/>
  <c r="Q144" i="3"/>
  <c r="R144" i="3"/>
  <c r="S144" i="3"/>
  <c r="T144" i="3"/>
  <c r="U144" i="3"/>
  <c r="V144" i="3"/>
  <c r="W144" i="3"/>
  <c r="X144" i="3"/>
  <c r="Y144" i="3"/>
  <c r="AA144" i="3"/>
  <c r="AB144" i="3"/>
  <c r="AC144" i="3"/>
  <c r="AD144" i="3"/>
  <c r="B145" i="3"/>
  <c r="C145" i="3"/>
  <c r="D145" i="3"/>
  <c r="E145" i="3"/>
  <c r="F145" i="3"/>
  <c r="H145" i="3"/>
  <c r="I145" i="3"/>
  <c r="J145" i="3"/>
  <c r="K145" i="3"/>
  <c r="L145" i="3"/>
  <c r="M145" i="3"/>
  <c r="N145" i="3"/>
  <c r="O145" i="3"/>
  <c r="P145" i="3"/>
  <c r="Q145" i="3"/>
  <c r="R145" i="3"/>
  <c r="S145" i="3"/>
  <c r="T145" i="3"/>
  <c r="U145" i="3"/>
  <c r="V145" i="3"/>
  <c r="W145" i="3"/>
  <c r="X145" i="3"/>
  <c r="Y145" i="3"/>
  <c r="AA145" i="3"/>
  <c r="AB145" i="3"/>
  <c r="AC145" i="3"/>
  <c r="AD145" i="3"/>
  <c r="B146" i="3"/>
  <c r="C146" i="3"/>
  <c r="D146" i="3"/>
  <c r="E146" i="3"/>
  <c r="F146" i="3"/>
  <c r="H146" i="3"/>
  <c r="I146" i="3"/>
  <c r="J146" i="3"/>
  <c r="K146" i="3"/>
  <c r="L146" i="3"/>
  <c r="M146" i="3"/>
  <c r="N146" i="3"/>
  <c r="O146" i="3"/>
  <c r="P146" i="3"/>
  <c r="Q146" i="3"/>
  <c r="R146" i="3"/>
  <c r="S146" i="3"/>
  <c r="T146" i="3"/>
  <c r="U146" i="3"/>
  <c r="V146" i="3"/>
  <c r="W146" i="3"/>
  <c r="X146" i="3"/>
  <c r="Y146" i="3"/>
  <c r="AA146" i="3"/>
  <c r="AB146" i="3"/>
  <c r="AC146" i="3"/>
  <c r="AD146" i="3"/>
  <c r="B147" i="3"/>
  <c r="C147" i="3"/>
  <c r="D147" i="3"/>
  <c r="E147" i="3"/>
  <c r="F147" i="3"/>
  <c r="H147" i="3"/>
  <c r="I147" i="3"/>
  <c r="J147" i="3"/>
  <c r="K147" i="3"/>
  <c r="L147" i="3"/>
  <c r="M147" i="3"/>
  <c r="N147" i="3"/>
  <c r="O147" i="3"/>
  <c r="P147" i="3"/>
  <c r="Q147" i="3"/>
  <c r="R147" i="3"/>
  <c r="S147" i="3"/>
  <c r="T147" i="3"/>
  <c r="U147" i="3"/>
  <c r="V147" i="3"/>
  <c r="W147" i="3"/>
  <c r="X147" i="3"/>
  <c r="Y147" i="3"/>
  <c r="AA147" i="3"/>
  <c r="AB147" i="3"/>
  <c r="AC147" i="3"/>
  <c r="AD147" i="3"/>
  <c r="B148" i="3"/>
  <c r="C148" i="3"/>
  <c r="D148" i="3"/>
  <c r="E148" i="3"/>
  <c r="F148" i="3"/>
  <c r="H148" i="3"/>
  <c r="I148" i="3"/>
  <c r="J148" i="3"/>
  <c r="K148" i="3"/>
  <c r="L148" i="3"/>
  <c r="M148" i="3"/>
  <c r="N148" i="3"/>
  <c r="O148" i="3"/>
  <c r="P148" i="3"/>
  <c r="Q148" i="3"/>
  <c r="R148" i="3"/>
  <c r="S148" i="3"/>
  <c r="T148" i="3"/>
  <c r="U148" i="3"/>
  <c r="V148" i="3"/>
  <c r="W148" i="3"/>
  <c r="X148" i="3"/>
  <c r="Y148" i="3"/>
  <c r="AA148" i="3"/>
  <c r="AB148" i="3"/>
  <c r="AC148" i="3"/>
  <c r="AD148" i="3"/>
  <c r="B149" i="3"/>
  <c r="C149" i="3"/>
  <c r="D149" i="3"/>
  <c r="E149" i="3"/>
  <c r="F149" i="3"/>
  <c r="H149" i="3"/>
  <c r="I149" i="3"/>
  <c r="J149" i="3"/>
  <c r="K149" i="3"/>
  <c r="L149" i="3"/>
  <c r="M149" i="3"/>
  <c r="N149" i="3"/>
  <c r="O149" i="3"/>
  <c r="P149" i="3"/>
  <c r="Q149" i="3"/>
  <c r="R149" i="3"/>
  <c r="S149" i="3"/>
  <c r="T149" i="3"/>
  <c r="U149" i="3"/>
  <c r="V149" i="3"/>
  <c r="W149" i="3"/>
  <c r="X149" i="3"/>
  <c r="Y149" i="3"/>
  <c r="AA149" i="3"/>
  <c r="AB149" i="3"/>
  <c r="AC149" i="3"/>
  <c r="AD149" i="3"/>
  <c r="B150" i="3"/>
  <c r="C150" i="3"/>
  <c r="D150" i="3"/>
  <c r="E150" i="3"/>
  <c r="F150" i="3"/>
  <c r="H150" i="3"/>
  <c r="I150" i="3"/>
  <c r="J150" i="3"/>
  <c r="K150" i="3"/>
  <c r="L150" i="3"/>
  <c r="M150" i="3"/>
  <c r="N150" i="3"/>
  <c r="O150" i="3"/>
  <c r="P150" i="3"/>
  <c r="Q150" i="3"/>
  <c r="R150" i="3"/>
  <c r="S150" i="3"/>
  <c r="T150" i="3"/>
  <c r="U150" i="3"/>
  <c r="V150" i="3"/>
  <c r="W150" i="3"/>
  <c r="X150" i="3"/>
  <c r="Y150" i="3"/>
  <c r="AA150" i="3"/>
  <c r="AB150" i="3"/>
  <c r="AC150" i="3"/>
  <c r="AD150" i="3"/>
  <c r="B151" i="3"/>
  <c r="C151" i="3"/>
  <c r="D151" i="3"/>
  <c r="E151" i="3"/>
  <c r="F151" i="3"/>
  <c r="H151" i="3"/>
  <c r="I151" i="3"/>
  <c r="J151" i="3"/>
  <c r="K151" i="3"/>
  <c r="L151" i="3"/>
  <c r="M151" i="3"/>
  <c r="N151" i="3"/>
  <c r="O151" i="3"/>
  <c r="P151" i="3"/>
  <c r="Q151" i="3"/>
  <c r="R151" i="3"/>
  <c r="S151" i="3"/>
  <c r="T151" i="3"/>
  <c r="U151" i="3"/>
  <c r="V151" i="3"/>
  <c r="W151" i="3"/>
  <c r="X151" i="3"/>
  <c r="Y151" i="3"/>
  <c r="AA151" i="3"/>
  <c r="AB151" i="3"/>
  <c r="AC151" i="3"/>
  <c r="AD151" i="3"/>
  <c r="B152" i="3"/>
  <c r="C152" i="3"/>
  <c r="D152" i="3"/>
  <c r="E152" i="3"/>
  <c r="F152" i="3"/>
  <c r="H152" i="3"/>
  <c r="I152" i="3"/>
  <c r="J152" i="3"/>
  <c r="K152" i="3"/>
  <c r="L152" i="3"/>
  <c r="M152" i="3"/>
  <c r="N152" i="3"/>
  <c r="O152" i="3"/>
  <c r="P152" i="3"/>
  <c r="Q152" i="3"/>
  <c r="R152" i="3"/>
  <c r="S152" i="3"/>
  <c r="T152" i="3"/>
  <c r="U152" i="3"/>
  <c r="V152" i="3"/>
  <c r="W152" i="3"/>
  <c r="X152" i="3"/>
  <c r="Y152" i="3"/>
  <c r="AA152" i="3"/>
  <c r="AB152" i="3"/>
  <c r="AC152" i="3"/>
  <c r="AD152" i="3"/>
  <c r="B153" i="3"/>
  <c r="C153" i="3"/>
  <c r="D153" i="3"/>
  <c r="E153" i="3"/>
  <c r="F153" i="3"/>
  <c r="H153" i="3"/>
  <c r="I153" i="3"/>
  <c r="J153" i="3"/>
  <c r="K153" i="3"/>
  <c r="L153" i="3"/>
  <c r="M153" i="3"/>
  <c r="N153" i="3"/>
  <c r="O153" i="3"/>
  <c r="P153" i="3"/>
  <c r="Q153" i="3"/>
  <c r="R153" i="3"/>
  <c r="S153" i="3"/>
  <c r="T153" i="3"/>
  <c r="U153" i="3"/>
  <c r="V153" i="3"/>
  <c r="W153" i="3"/>
  <c r="X153" i="3"/>
  <c r="Y153" i="3"/>
  <c r="AA153" i="3"/>
  <c r="AB153" i="3"/>
  <c r="AC153" i="3"/>
  <c r="AD153" i="3"/>
  <c r="B154" i="3"/>
  <c r="C154" i="3"/>
  <c r="D154" i="3"/>
  <c r="E154" i="3"/>
  <c r="F154" i="3"/>
  <c r="H154" i="3"/>
  <c r="I154" i="3"/>
  <c r="J154" i="3"/>
  <c r="K154" i="3"/>
  <c r="L154" i="3"/>
  <c r="M154" i="3"/>
  <c r="N154" i="3"/>
  <c r="O154" i="3"/>
  <c r="P154" i="3"/>
  <c r="Q154" i="3"/>
  <c r="R154" i="3"/>
  <c r="S154" i="3"/>
  <c r="T154" i="3"/>
  <c r="U154" i="3"/>
  <c r="V154" i="3"/>
  <c r="W154" i="3"/>
  <c r="X154" i="3"/>
  <c r="Y154" i="3"/>
  <c r="AA154" i="3"/>
  <c r="AB154" i="3"/>
  <c r="AC154" i="3"/>
  <c r="AD154" i="3"/>
  <c r="B155" i="3"/>
  <c r="C155" i="3"/>
  <c r="D155" i="3"/>
  <c r="E155" i="3"/>
  <c r="F155" i="3"/>
  <c r="H155" i="3"/>
  <c r="I155" i="3"/>
  <c r="J155" i="3"/>
  <c r="K155" i="3"/>
  <c r="L155" i="3"/>
  <c r="M155" i="3"/>
  <c r="N155" i="3"/>
  <c r="O155" i="3"/>
  <c r="P155" i="3"/>
  <c r="Q155" i="3"/>
  <c r="R155" i="3"/>
  <c r="S155" i="3"/>
  <c r="T155" i="3"/>
  <c r="U155" i="3"/>
  <c r="V155" i="3"/>
  <c r="W155" i="3"/>
  <c r="X155" i="3"/>
  <c r="Y155" i="3"/>
  <c r="AA155" i="3"/>
  <c r="AB155" i="3"/>
  <c r="AC155" i="3"/>
  <c r="AD155" i="3"/>
  <c r="B156" i="3"/>
  <c r="C156" i="3"/>
  <c r="D156" i="3"/>
  <c r="E156" i="3"/>
  <c r="F156" i="3"/>
  <c r="H156" i="3"/>
  <c r="I156" i="3"/>
  <c r="J156" i="3"/>
  <c r="K156" i="3"/>
  <c r="L156" i="3"/>
  <c r="M156" i="3"/>
  <c r="N156" i="3"/>
  <c r="O156" i="3"/>
  <c r="P156" i="3"/>
  <c r="Q156" i="3"/>
  <c r="R156" i="3"/>
  <c r="S156" i="3"/>
  <c r="T156" i="3"/>
  <c r="U156" i="3"/>
  <c r="V156" i="3"/>
  <c r="W156" i="3"/>
  <c r="X156" i="3"/>
  <c r="Y156" i="3"/>
  <c r="AA156" i="3"/>
  <c r="AB156" i="3"/>
  <c r="AC156" i="3"/>
  <c r="AD156" i="3"/>
  <c r="B157" i="3"/>
  <c r="C157" i="3"/>
  <c r="D157" i="3"/>
  <c r="E157" i="3"/>
  <c r="F157" i="3"/>
  <c r="H157" i="3"/>
  <c r="I157" i="3"/>
  <c r="J157" i="3"/>
  <c r="K157" i="3"/>
  <c r="L157" i="3"/>
  <c r="M157" i="3"/>
  <c r="N157" i="3"/>
  <c r="O157" i="3"/>
  <c r="P157" i="3"/>
  <c r="Q157" i="3"/>
  <c r="R157" i="3"/>
  <c r="S157" i="3"/>
  <c r="T157" i="3"/>
  <c r="U157" i="3"/>
  <c r="V157" i="3"/>
  <c r="W157" i="3"/>
  <c r="X157" i="3"/>
  <c r="Y157" i="3"/>
  <c r="AA157" i="3"/>
  <c r="AB157" i="3"/>
  <c r="AC157" i="3"/>
  <c r="AD157" i="3"/>
  <c r="B158" i="3"/>
  <c r="C158" i="3"/>
  <c r="D158" i="3"/>
  <c r="E158" i="3"/>
  <c r="F158" i="3"/>
  <c r="H158" i="3"/>
  <c r="I158" i="3"/>
  <c r="J158" i="3"/>
  <c r="K158" i="3"/>
  <c r="L158" i="3"/>
  <c r="M158" i="3"/>
  <c r="N158" i="3"/>
  <c r="O158" i="3"/>
  <c r="P158" i="3"/>
  <c r="Q158" i="3"/>
  <c r="R158" i="3"/>
  <c r="S158" i="3"/>
  <c r="T158" i="3"/>
  <c r="U158" i="3"/>
  <c r="V158" i="3"/>
  <c r="W158" i="3"/>
  <c r="X158" i="3"/>
  <c r="Y158" i="3"/>
  <c r="AA158" i="3"/>
  <c r="AB158" i="3"/>
  <c r="AC158" i="3"/>
  <c r="AD158" i="3"/>
  <c r="B159" i="3"/>
  <c r="C159" i="3"/>
  <c r="D159" i="3"/>
  <c r="E159" i="3"/>
  <c r="F159" i="3"/>
  <c r="H159" i="3"/>
  <c r="I159" i="3"/>
  <c r="J159" i="3"/>
  <c r="K159" i="3"/>
  <c r="L159" i="3"/>
  <c r="M159" i="3"/>
  <c r="N159" i="3"/>
  <c r="O159" i="3"/>
  <c r="P159" i="3"/>
  <c r="Q159" i="3"/>
  <c r="R159" i="3"/>
  <c r="S159" i="3"/>
  <c r="T159" i="3"/>
  <c r="U159" i="3"/>
  <c r="V159" i="3"/>
  <c r="W159" i="3"/>
  <c r="X159" i="3"/>
  <c r="Y159" i="3"/>
  <c r="AA159" i="3"/>
  <c r="AB159" i="3"/>
  <c r="AC159" i="3"/>
  <c r="AD159" i="3"/>
  <c r="B160" i="3"/>
  <c r="C160" i="3"/>
  <c r="D160" i="3"/>
  <c r="E160" i="3"/>
  <c r="F160" i="3"/>
  <c r="H160" i="3"/>
  <c r="I160" i="3"/>
  <c r="J160" i="3"/>
  <c r="K160" i="3"/>
  <c r="L160" i="3"/>
  <c r="M160" i="3"/>
  <c r="N160" i="3"/>
  <c r="O160" i="3"/>
  <c r="P160" i="3"/>
  <c r="Q160" i="3"/>
  <c r="R160" i="3"/>
  <c r="S160" i="3"/>
  <c r="T160" i="3"/>
  <c r="U160" i="3"/>
  <c r="V160" i="3"/>
  <c r="W160" i="3"/>
  <c r="X160" i="3"/>
  <c r="Y160" i="3"/>
  <c r="AA160" i="3"/>
  <c r="AB160" i="3"/>
  <c r="AC160" i="3"/>
  <c r="AD160" i="3"/>
  <c r="B161" i="3"/>
  <c r="C161" i="3"/>
  <c r="D161" i="3"/>
  <c r="E161" i="3"/>
  <c r="F161" i="3"/>
  <c r="H161" i="3"/>
  <c r="I161" i="3"/>
  <c r="J161" i="3"/>
  <c r="K161" i="3"/>
  <c r="L161" i="3"/>
  <c r="M161" i="3"/>
  <c r="N161" i="3"/>
  <c r="O161" i="3"/>
  <c r="P161" i="3"/>
  <c r="Q161" i="3"/>
  <c r="R161" i="3"/>
  <c r="S161" i="3"/>
  <c r="T161" i="3"/>
  <c r="U161" i="3"/>
  <c r="V161" i="3"/>
  <c r="W161" i="3"/>
  <c r="X161" i="3"/>
  <c r="Y161" i="3"/>
  <c r="AA161" i="3"/>
  <c r="AB161" i="3"/>
  <c r="AC161" i="3"/>
  <c r="AD161" i="3"/>
  <c r="B162" i="3"/>
  <c r="C162" i="3"/>
  <c r="D162" i="3"/>
  <c r="E162" i="3"/>
  <c r="F162" i="3"/>
  <c r="H162" i="3"/>
  <c r="I162" i="3"/>
  <c r="J162" i="3"/>
  <c r="K162" i="3"/>
  <c r="L162" i="3"/>
  <c r="M162" i="3"/>
  <c r="N162" i="3"/>
  <c r="O162" i="3"/>
  <c r="P162" i="3"/>
  <c r="Q162" i="3"/>
  <c r="R162" i="3"/>
  <c r="S162" i="3"/>
  <c r="T162" i="3"/>
  <c r="U162" i="3"/>
  <c r="V162" i="3"/>
  <c r="W162" i="3"/>
  <c r="X162" i="3"/>
  <c r="Y162" i="3"/>
  <c r="AA162" i="3"/>
  <c r="AB162" i="3"/>
  <c r="AC162" i="3"/>
  <c r="AD162" i="3"/>
  <c r="B163" i="3"/>
  <c r="C163" i="3"/>
  <c r="D163" i="3"/>
  <c r="E163" i="3"/>
  <c r="F163" i="3"/>
  <c r="H163" i="3"/>
  <c r="I163" i="3"/>
  <c r="J163" i="3"/>
  <c r="K163" i="3"/>
  <c r="L163" i="3"/>
  <c r="M163" i="3"/>
  <c r="N163" i="3"/>
  <c r="O163" i="3"/>
  <c r="P163" i="3"/>
  <c r="Q163" i="3"/>
  <c r="R163" i="3"/>
  <c r="S163" i="3"/>
  <c r="T163" i="3"/>
  <c r="U163" i="3"/>
  <c r="V163" i="3"/>
  <c r="W163" i="3"/>
  <c r="X163" i="3"/>
  <c r="Y163" i="3"/>
  <c r="AA163" i="3"/>
  <c r="AB163" i="3"/>
  <c r="AC163" i="3"/>
  <c r="AD163" i="3"/>
  <c r="B164" i="3"/>
  <c r="C164" i="3"/>
  <c r="D164" i="3"/>
  <c r="E164" i="3"/>
  <c r="F164" i="3"/>
  <c r="H164" i="3"/>
  <c r="I164" i="3"/>
  <c r="J164" i="3"/>
  <c r="K164" i="3"/>
  <c r="L164" i="3"/>
  <c r="M164" i="3"/>
  <c r="N164" i="3"/>
  <c r="O164" i="3"/>
  <c r="P164" i="3"/>
  <c r="Q164" i="3"/>
  <c r="R164" i="3"/>
  <c r="S164" i="3"/>
  <c r="T164" i="3"/>
  <c r="U164" i="3"/>
  <c r="V164" i="3"/>
  <c r="W164" i="3"/>
  <c r="X164" i="3"/>
  <c r="Y164" i="3"/>
  <c r="AA164" i="3"/>
  <c r="AB164" i="3"/>
  <c r="AC164" i="3"/>
  <c r="AD164" i="3"/>
  <c r="B165" i="3"/>
  <c r="C165" i="3"/>
  <c r="D165" i="3"/>
  <c r="E165" i="3"/>
  <c r="F165" i="3"/>
  <c r="H165" i="3"/>
  <c r="I165" i="3"/>
  <c r="J165" i="3"/>
  <c r="K165" i="3"/>
  <c r="L165" i="3"/>
  <c r="M165" i="3"/>
  <c r="N165" i="3"/>
  <c r="O165" i="3"/>
  <c r="P165" i="3"/>
  <c r="Q165" i="3"/>
  <c r="R165" i="3"/>
  <c r="S165" i="3"/>
  <c r="T165" i="3"/>
  <c r="U165" i="3"/>
  <c r="V165" i="3"/>
  <c r="W165" i="3"/>
  <c r="X165" i="3"/>
  <c r="Y165" i="3"/>
  <c r="AA165" i="3"/>
  <c r="AB165" i="3"/>
  <c r="AC165" i="3"/>
  <c r="AD165" i="3"/>
  <c r="B166" i="3"/>
  <c r="C166" i="3"/>
  <c r="D166" i="3"/>
  <c r="E166" i="3"/>
  <c r="F166" i="3"/>
  <c r="H166" i="3"/>
  <c r="I166" i="3"/>
  <c r="J166" i="3"/>
  <c r="K166" i="3"/>
  <c r="L166" i="3"/>
  <c r="M166" i="3"/>
  <c r="N166" i="3"/>
  <c r="O166" i="3"/>
  <c r="P166" i="3"/>
  <c r="Q166" i="3"/>
  <c r="R166" i="3"/>
  <c r="S166" i="3"/>
  <c r="T166" i="3"/>
  <c r="U166" i="3"/>
  <c r="V166" i="3"/>
  <c r="W166" i="3"/>
  <c r="X166" i="3"/>
  <c r="Y166" i="3"/>
  <c r="AA166" i="3"/>
  <c r="AB166" i="3"/>
  <c r="AC166" i="3"/>
  <c r="AD166" i="3"/>
  <c r="B167" i="3"/>
  <c r="C167" i="3"/>
  <c r="D167" i="3"/>
  <c r="E167" i="3"/>
  <c r="F167" i="3"/>
  <c r="H167" i="3"/>
  <c r="I167" i="3"/>
  <c r="J167" i="3"/>
  <c r="K167" i="3"/>
  <c r="L167" i="3"/>
  <c r="M167" i="3"/>
  <c r="N167" i="3"/>
  <c r="O167" i="3"/>
  <c r="P167" i="3"/>
  <c r="Q167" i="3"/>
  <c r="R167" i="3"/>
  <c r="S167" i="3"/>
  <c r="T167" i="3"/>
  <c r="U167" i="3"/>
  <c r="V167" i="3"/>
  <c r="W167" i="3"/>
  <c r="X167" i="3"/>
  <c r="Y167" i="3"/>
  <c r="AA167" i="3"/>
  <c r="AB167" i="3"/>
  <c r="AC167" i="3"/>
  <c r="AD167" i="3"/>
  <c r="B168" i="3"/>
  <c r="C168" i="3"/>
  <c r="D168" i="3"/>
  <c r="E168" i="3"/>
  <c r="F168" i="3"/>
  <c r="H168" i="3"/>
  <c r="I168" i="3"/>
  <c r="J168" i="3"/>
  <c r="K168" i="3"/>
  <c r="L168" i="3"/>
  <c r="M168" i="3"/>
  <c r="N168" i="3"/>
  <c r="O168" i="3"/>
  <c r="P168" i="3"/>
  <c r="Q168" i="3"/>
  <c r="R168" i="3"/>
  <c r="S168" i="3"/>
  <c r="T168" i="3"/>
  <c r="U168" i="3"/>
  <c r="V168" i="3"/>
  <c r="W168" i="3"/>
  <c r="X168" i="3"/>
  <c r="Y168" i="3"/>
  <c r="AA168" i="3"/>
  <c r="AB168" i="3"/>
  <c r="AC168" i="3"/>
  <c r="AD168" i="3"/>
  <c r="B169" i="3"/>
  <c r="C169" i="3"/>
  <c r="D169" i="3"/>
  <c r="E169" i="3"/>
  <c r="F169" i="3"/>
  <c r="H169" i="3"/>
  <c r="I169" i="3"/>
  <c r="J169" i="3"/>
  <c r="K169" i="3"/>
  <c r="L169" i="3"/>
  <c r="M169" i="3"/>
  <c r="N169" i="3"/>
  <c r="O169" i="3"/>
  <c r="P169" i="3"/>
  <c r="Q169" i="3"/>
  <c r="R169" i="3"/>
  <c r="S169" i="3"/>
  <c r="T169" i="3"/>
  <c r="U169" i="3"/>
  <c r="V169" i="3"/>
  <c r="W169" i="3"/>
  <c r="X169" i="3"/>
  <c r="Y169" i="3"/>
  <c r="AA169" i="3"/>
  <c r="AB169" i="3"/>
  <c r="AC169" i="3"/>
  <c r="AD169" i="3"/>
  <c r="B170" i="3"/>
  <c r="C170" i="3"/>
  <c r="D170" i="3"/>
  <c r="E170" i="3"/>
  <c r="F170" i="3"/>
  <c r="H170" i="3"/>
  <c r="I170" i="3"/>
  <c r="J170" i="3"/>
  <c r="K170" i="3"/>
  <c r="L170" i="3"/>
  <c r="M170" i="3"/>
  <c r="N170" i="3"/>
  <c r="O170" i="3"/>
  <c r="P170" i="3"/>
  <c r="Q170" i="3"/>
  <c r="R170" i="3"/>
  <c r="S170" i="3"/>
  <c r="T170" i="3"/>
  <c r="U170" i="3"/>
  <c r="V170" i="3"/>
  <c r="W170" i="3"/>
  <c r="X170" i="3"/>
  <c r="Y170" i="3"/>
  <c r="AA170" i="3"/>
  <c r="AB170" i="3"/>
  <c r="AC170" i="3"/>
  <c r="AD170" i="3"/>
  <c r="B171" i="3"/>
  <c r="C171" i="3"/>
  <c r="D171" i="3"/>
  <c r="E171" i="3"/>
  <c r="F171" i="3"/>
  <c r="H171" i="3"/>
  <c r="I171" i="3"/>
  <c r="J171" i="3"/>
  <c r="K171" i="3"/>
  <c r="L171" i="3"/>
  <c r="M171" i="3"/>
  <c r="N171" i="3"/>
  <c r="O171" i="3"/>
  <c r="P171" i="3"/>
  <c r="Q171" i="3"/>
  <c r="R171" i="3"/>
  <c r="S171" i="3"/>
  <c r="T171" i="3"/>
  <c r="U171" i="3"/>
  <c r="V171" i="3"/>
  <c r="W171" i="3"/>
  <c r="X171" i="3"/>
  <c r="Y171" i="3"/>
  <c r="AA171" i="3"/>
  <c r="AB171" i="3"/>
  <c r="AC171" i="3"/>
  <c r="AD171" i="3"/>
  <c r="B172" i="3"/>
  <c r="C172" i="3"/>
  <c r="D172" i="3"/>
  <c r="E172" i="3"/>
  <c r="F172" i="3"/>
  <c r="H172" i="3"/>
  <c r="I172" i="3"/>
  <c r="J172" i="3"/>
  <c r="K172" i="3"/>
  <c r="L172" i="3"/>
  <c r="M172" i="3"/>
  <c r="N172" i="3"/>
  <c r="O172" i="3"/>
  <c r="P172" i="3"/>
  <c r="Q172" i="3"/>
  <c r="R172" i="3"/>
  <c r="S172" i="3"/>
  <c r="T172" i="3"/>
  <c r="U172" i="3"/>
  <c r="V172" i="3"/>
  <c r="W172" i="3"/>
  <c r="X172" i="3"/>
  <c r="Y172" i="3"/>
  <c r="AA172" i="3"/>
  <c r="AB172" i="3"/>
  <c r="AC172" i="3"/>
  <c r="AD172" i="3"/>
  <c r="B173" i="3"/>
  <c r="C173" i="3"/>
  <c r="D173" i="3"/>
  <c r="E173" i="3"/>
  <c r="F173" i="3"/>
  <c r="H173" i="3"/>
  <c r="I173" i="3"/>
  <c r="J173" i="3"/>
  <c r="K173" i="3"/>
  <c r="L173" i="3"/>
  <c r="M173" i="3"/>
  <c r="N173" i="3"/>
  <c r="O173" i="3"/>
  <c r="P173" i="3"/>
  <c r="Q173" i="3"/>
  <c r="R173" i="3"/>
  <c r="S173" i="3"/>
  <c r="T173" i="3"/>
  <c r="U173" i="3"/>
  <c r="V173" i="3"/>
  <c r="W173" i="3"/>
  <c r="X173" i="3"/>
  <c r="Y173" i="3"/>
  <c r="AA173" i="3"/>
  <c r="AB173" i="3"/>
  <c r="AC173" i="3"/>
  <c r="AD173" i="3"/>
  <c r="B174" i="3"/>
  <c r="C174" i="3"/>
  <c r="D174" i="3"/>
  <c r="E174" i="3"/>
  <c r="F174" i="3"/>
  <c r="H174" i="3"/>
  <c r="I174" i="3"/>
  <c r="J174" i="3"/>
  <c r="K174" i="3"/>
  <c r="L174" i="3"/>
  <c r="M174" i="3"/>
  <c r="N174" i="3"/>
  <c r="O174" i="3"/>
  <c r="P174" i="3"/>
  <c r="Q174" i="3"/>
  <c r="R174" i="3"/>
  <c r="S174" i="3"/>
  <c r="T174" i="3"/>
  <c r="U174" i="3"/>
  <c r="V174" i="3"/>
  <c r="W174" i="3"/>
  <c r="X174" i="3"/>
  <c r="Y174" i="3"/>
  <c r="AA174" i="3"/>
  <c r="AB174" i="3"/>
  <c r="AC174" i="3"/>
  <c r="AD174" i="3"/>
  <c r="B175" i="3"/>
  <c r="C175" i="3"/>
  <c r="D175" i="3"/>
  <c r="E175" i="3"/>
  <c r="F175" i="3"/>
  <c r="H175" i="3"/>
  <c r="I175" i="3"/>
  <c r="J175" i="3"/>
  <c r="K175" i="3"/>
  <c r="L175" i="3"/>
  <c r="M175" i="3"/>
  <c r="N175" i="3"/>
  <c r="O175" i="3"/>
  <c r="P175" i="3"/>
  <c r="Q175" i="3"/>
  <c r="R175" i="3"/>
  <c r="S175" i="3"/>
  <c r="T175" i="3"/>
  <c r="U175" i="3"/>
  <c r="V175" i="3"/>
  <c r="W175" i="3"/>
  <c r="X175" i="3"/>
  <c r="Y175" i="3"/>
  <c r="AA175" i="3"/>
  <c r="AB175" i="3"/>
  <c r="AC175" i="3"/>
  <c r="AD175" i="3"/>
  <c r="B176" i="3"/>
  <c r="C176" i="3"/>
  <c r="D176" i="3"/>
  <c r="E176" i="3"/>
  <c r="F176" i="3"/>
  <c r="H176" i="3"/>
  <c r="I176" i="3"/>
  <c r="J176" i="3"/>
  <c r="K176" i="3"/>
  <c r="L176" i="3"/>
  <c r="M176" i="3"/>
  <c r="N176" i="3"/>
  <c r="O176" i="3"/>
  <c r="P176" i="3"/>
  <c r="Q176" i="3"/>
  <c r="R176" i="3"/>
  <c r="S176" i="3"/>
  <c r="T176" i="3"/>
  <c r="U176" i="3"/>
  <c r="V176" i="3"/>
  <c r="W176" i="3"/>
  <c r="X176" i="3"/>
  <c r="Y176" i="3"/>
  <c r="AA176" i="3"/>
  <c r="AB176" i="3"/>
  <c r="AC176" i="3"/>
  <c r="AD176" i="3"/>
  <c r="B177" i="3"/>
  <c r="C177" i="3"/>
  <c r="D177" i="3"/>
  <c r="E177" i="3"/>
  <c r="F177" i="3"/>
  <c r="H177" i="3"/>
  <c r="I177" i="3"/>
  <c r="J177" i="3"/>
  <c r="K177" i="3"/>
  <c r="L177" i="3"/>
  <c r="M177" i="3"/>
  <c r="N177" i="3"/>
  <c r="O177" i="3"/>
  <c r="P177" i="3"/>
  <c r="Q177" i="3"/>
  <c r="R177" i="3"/>
  <c r="S177" i="3"/>
  <c r="T177" i="3"/>
  <c r="U177" i="3"/>
  <c r="V177" i="3"/>
  <c r="W177" i="3"/>
  <c r="X177" i="3"/>
  <c r="Y177" i="3"/>
  <c r="AA177" i="3"/>
  <c r="AB177" i="3"/>
  <c r="AC177" i="3"/>
  <c r="AD177" i="3"/>
  <c r="B178" i="3"/>
  <c r="C178" i="3"/>
  <c r="D178" i="3"/>
  <c r="E178" i="3"/>
  <c r="F178" i="3"/>
  <c r="H178" i="3"/>
  <c r="I178" i="3"/>
  <c r="J178" i="3"/>
  <c r="K178" i="3"/>
  <c r="L178" i="3"/>
  <c r="M178" i="3"/>
  <c r="N178" i="3"/>
  <c r="O178" i="3"/>
  <c r="P178" i="3"/>
  <c r="Q178" i="3"/>
  <c r="R178" i="3"/>
  <c r="S178" i="3"/>
  <c r="T178" i="3"/>
  <c r="U178" i="3"/>
  <c r="V178" i="3"/>
  <c r="W178" i="3"/>
  <c r="X178" i="3"/>
  <c r="Y178" i="3"/>
  <c r="AA178" i="3"/>
  <c r="AB178" i="3"/>
  <c r="AC178" i="3"/>
  <c r="AD178" i="3"/>
  <c r="B179" i="3"/>
  <c r="C179" i="3"/>
  <c r="D179" i="3"/>
  <c r="E179" i="3"/>
  <c r="F179" i="3"/>
  <c r="H179" i="3"/>
  <c r="I179" i="3"/>
  <c r="J179" i="3"/>
  <c r="K179" i="3"/>
  <c r="L179" i="3"/>
  <c r="M179" i="3"/>
  <c r="N179" i="3"/>
  <c r="O179" i="3"/>
  <c r="P179" i="3"/>
  <c r="Q179" i="3"/>
  <c r="R179" i="3"/>
  <c r="S179" i="3"/>
  <c r="T179" i="3"/>
  <c r="U179" i="3"/>
  <c r="V179" i="3"/>
  <c r="W179" i="3"/>
  <c r="X179" i="3"/>
  <c r="Y179" i="3"/>
  <c r="AA179" i="3"/>
  <c r="AB179" i="3"/>
  <c r="AC179" i="3"/>
  <c r="AD179" i="3"/>
  <c r="B180" i="3"/>
  <c r="C180" i="3"/>
  <c r="D180" i="3"/>
  <c r="E180" i="3"/>
  <c r="F180" i="3"/>
  <c r="H180" i="3"/>
  <c r="I180" i="3"/>
  <c r="J180" i="3"/>
  <c r="K180" i="3"/>
  <c r="L180" i="3"/>
  <c r="M180" i="3"/>
  <c r="N180" i="3"/>
  <c r="O180" i="3"/>
  <c r="P180" i="3"/>
  <c r="Q180" i="3"/>
  <c r="R180" i="3"/>
  <c r="S180" i="3"/>
  <c r="T180" i="3"/>
  <c r="U180" i="3"/>
  <c r="V180" i="3"/>
  <c r="W180" i="3"/>
  <c r="X180" i="3"/>
  <c r="Y180" i="3"/>
  <c r="AA180" i="3"/>
  <c r="AB180" i="3"/>
  <c r="AC180" i="3"/>
  <c r="AD180" i="3"/>
  <c r="B181" i="3"/>
  <c r="C181" i="3"/>
  <c r="D181" i="3"/>
  <c r="E181" i="3"/>
  <c r="F181" i="3"/>
  <c r="H181" i="3"/>
  <c r="I181" i="3"/>
  <c r="J181" i="3"/>
  <c r="K181" i="3"/>
  <c r="L181" i="3"/>
  <c r="M181" i="3"/>
  <c r="N181" i="3"/>
  <c r="O181" i="3"/>
  <c r="P181" i="3"/>
  <c r="Q181" i="3"/>
  <c r="R181" i="3"/>
  <c r="S181" i="3"/>
  <c r="T181" i="3"/>
  <c r="U181" i="3"/>
  <c r="V181" i="3"/>
  <c r="W181" i="3"/>
  <c r="X181" i="3"/>
  <c r="Y181" i="3"/>
  <c r="AA181" i="3"/>
  <c r="AB181" i="3"/>
  <c r="AC181" i="3"/>
  <c r="AD181" i="3"/>
  <c r="B182" i="3"/>
  <c r="C182" i="3"/>
  <c r="D182" i="3"/>
  <c r="E182" i="3"/>
  <c r="F182" i="3"/>
  <c r="H182" i="3"/>
  <c r="I182" i="3"/>
  <c r="J182" i="3"/>
  <c r="K182" i="3"/>
  <c r="L182" i="3"/>
  <c r="M182" i="3"/>
  <c r="N182" i="3"/>
  <c r="O182" i="3"/>
  <c r="P182" i="3"/>
  <c r="Q182" i="3"/>
  <c r="R182" i="3"/>
  <c r="S182" i="3"/>
  <c r="T182" i="3"/>
  <c r="U182" i="3"/>
  <c r="V182" i="3"/>
  <c r="W182" i="3"/>
  <c r="X182" i="3"/>
  <c r="Y182" i="3"/>
  <c r="AA182" i="3"/>
  <c r="AB182" i="3"/>
  <c r="AC182" i="3"/>
  <c r="AD182" i="3"/>
  <c r="B183" i="3"/>
  <c r="C183" i="3"/>
  <c r="D183" i="3"/>
  <c r="E183" i="3"/>
  <c r="F183" i="3"/>
  <c r="H183" i="3"/>
  <c r="I183" i="3"/>
  <c r="J183" i="3"/>
  <c r="K183" i="3"/>
  <c r="L183" i="3"/>
  <c r="M183" i="3"/>
  <c r="N183" i="3"/>
  <c r="O183" i="3"/>
  <c r="P183" i="3"/>
  <c r="Q183" i="3"/>
  <c r="R183" i="3"/>
  <c r="S183" i="3"/>
  <c r="T183" i="3"/>
  <c r="U183" i="3"/>
  <c r="V183" i="3"/>
  <c r="W183" i="3"/>
  <c r="X183" i="3"/>
  <c r="Y183" i="3"/>
  <c r="AA183" i="3"/>
  <c r="AB183" i="3"/>
  <c r="AC183" i="3"/>
  <c r="AD183" i="3"/>
  <c r="B184" i="3"/>
  <c r="C184" i="3"/>
  <c r="D184" i="3"/>
  <c r="E184" i="3"/>
  <c r="F184" i="3"/>
  <c r="H184" i="3"/>
  <c r="I184" i="3"/>
  <c r="J184" i="3"/>
  <c r="K184" i="3"/>
  <c r="L184" i="3"/>
  <c r="M184" i="3"/>
  <c r="N184" i="3"/>
  <c r="O184" i="3"/>
  <c r="P184" i="3"/>
  <c r="Q184" i="3"/>
  <c r="R184" i="3"/>
  <c r="S184" i="3"/>
  <c r="T184" i="3"/>
  <c r="U184" i="3"/>
  <c r="V184" i="3"/>
  <c r="W184" i="3"/>
  <c r="X184" i="3"/>
  <c r="Y184" i="3"/>
  <c r="AA184" i="3"/>
  <c r="AB184" i="3"/>
  <c r="AC184" i="3"/>
  <c r="AD184" i="3"/>
  <c r="B185" i="3"/>
  <c r="C185" i="3"/>
  <c r="D185" i="3"/>
  <c r="E185" i="3"/>
  <c r="F185" i="3"/>
  <c r="H185" i="3"/>
  <c r="I185" i="3"/>
  <c r="J185" i="3"/>
  <c r="K185" i="3"/>
  <c r="L185" i="3"/>
  <c r="M185" i="3"/>
  <c r="N185" i="3"/>
  <c r="O185" i="3"/>
  <c r="P185" i="3"/>
  <c r="Q185" i="3"/>
  <c r="R185" i="3"/>
  <c r="S185" i="3"/>
  <c r="T185" i="3"/>
  <c r="U185" i="3"/>
  <c r="V185" i="3"/>
  <c r="W185" i="3"/>
  <c r="X185" i="3"/>
  <c r="Y185" i="3"/>
  <c r="AA185" i="3"/>
  <c r="AB185" i="3"/>
  <c r="AC185" i="3"/>
  <c r="AD185" i="3"/>
  <c r="B186" i="3"/>
  <c r="C186" i="3"/>
  <c r="D186" i="3"/>
  <c r="E186" i="3"/>
  <c r="F186" i="3"/>
  <c r="H186" i="3"/>
  <c r="I186" i="3"/>
  <c r="J186" i="3"/>
  <c r="K186" i="3"/>
  <c r="L186" i="3"/>
  <c r="M186" i="3"/>
  <c r="N186" i="3"/>
  <c r="O186" i="3"/>
  <c r="P186" i="3"/>
  <c r="Q186" i="3"/>
  <c r="R186" i="3"/>
  <c r="S186" i="3"/>
  <c r="T186" i="3"/>
  <c r="U186" i="3"/>
  <c r="V186" i="3"/>
  <c r="W186" i="3"/>
  <c r="X186" i="3"/>
  <c r="Y186" i="3"/>
  <c r="AA186" i="3"/>
  <c r="AB186" i="3"/>
  <c r="AC186" i="3"/>
  <c r="AD186" i="3"/>
  <c r="B187" i="3"/>
  <c r="C187" i="3"/>
  <c r="D187" i="3"/>
  <c r="E187" i="3"/>
  <c r="F187" i="3"/>
  <c r="H187" i="3"/>
  <c r="I187" i="3"/>
  <c r="J187" i="3"/>
  <c r="K187" i="3"/>
  <c r="L187" i="3"/>
  <c r="M187" i="3"/>
  <c r="N187" i="3"/>
  <c r="O187" i="3"/>
  <c r="P187" i="3"/>
  <c r="Q187" i="3"/>
  <c r="R187" i="3"/>
  <c r="S187" i="3"/>
  <c r="T187" i="3"/>
  <c r="U187" i="3"/>
  <c r="V187" i="3"/>
  <c r="W187" i="3"/>
  <c r="X187" i="3"/>
  <c r="Y187" i="3"/>
  <c r="AA187" i="3"/>
  <c r="AB187" i="3"/>
  <c r="AC187" i="3"/>
  <c r="AD187" i="3"/>
  <c r="B188" i="3"/>
  <c r="C188" i="3"/>
  <c r="D188" i="3"/>
  <c r="E188" i="3"/>
  <c r="F188" i="3"/>
  <c r="H188" i="3"/>
  <c r="I188" i="3"/>
  <c r="J188" i="3"/>
  <c r="K188" i="3"/>
  <c r="L188" i="3"/>
  <c r="M188" i="3"/>
  <c r="N188" i="3"/>
  <c r="O188" i="3"/>
  <c r="P188" i="3"/>
  <c r="Q188" i="3"/>
  <c r="R188" i="3"/>
  <c r="S188" i="3"/>
  <c r="T188" i="3"/>
  <c r="U188" i="3"/>
  <c r="V188" i="3"/>
  <c r="W188" i="3"/>
  <c r="X188" i="3"/>
  <c r="Y188" i="3"/>
  <c r="AA188" i="3"/>
  <c r="AB188" i="3"/>
  <c r="AC188" i="3"/>
  <c r="AD188" i="3"/>
  <c r="B189" i="3"/>
  <c r="C189" i="3"/>
  <c r="D189" i="3"/>
  <c r="E189" i="3"/>
  <c r="F189" i="3"/>
  <c r="H189" i="3"/>
  <c r="I189" i="3"/>
  <c r="J189" i="3"/>
  <c r="K189" i="3"/>
  <c r="L189" i="3"/>
  <c r="M189" i="3"/>
  <c r="N189" i="3"/>
  <c r="O189" i="3"/>
  <c r="P189" i="3"/>
  <c r="Q189" i="3"/>
  <c r="R189" i="3"/>
  <c r="S189" i="3"/>
  <c r="T189" i="3"/>
  <c r="U189" i="3"/>
  <c r="V189" i="3"/>
  <c r="W189" i="3"/>
  <c r="X189" i="3"/>
  <c r="Y189" i="3"/>
  <c r="AA189" i="3"/>
  <c r="AB189" i="3"/>
  <c r="AC189" i="3"/>
  <c r="AD189" i="3"/>
  <c r="B190" i="3"/>
  <c r="C190" i="3"/>
  <c r="D190" i="3"/>
  <c r="E190" i="3"/>
  <c r="F190" i="3"/>
  <c r="H190" i="3"/>
  <c r="I190" i="3"/>
  <c r="J190" i="3"/>
  <c r="K190" i="3"/>
  <c r="L190" i="3"/>
  <c r="M190" i="3"/>
  <c r="N190" i="3"/>
  <c r="O190" i="3"/>
  <c r="P190" i="3"/>
  <c r="Q190" i="3"/>
  <c r="R190" i="3"/>
  <c r="S190" i="3"/>
  <c r="T190" i="3"/>
  <c r="U190" i="3"/>
  <c r="V190" i="3"/>
  <c r="W190" i="3"/>
  <c r="X190" i="3"/>
  <c r="Y190" i="3"/>
  <c r="AA190" i="3"/>
  <c r="AB190" i="3"/>
  <c r="AC190" i="3"/>
  <c r="AD190" i="3"/>
  <c r="B191" i="3"/>
  <c r="C191" i="3"/>
  <c r="D191" i="3"/>
  <c r="E191" i="3"/>
  <c r="F191" i="3"/>
  <c r="H191" i="3"/>
  <c r="I191" i="3"/>
  <c r="J191" i="3"/>
  <c r="K191" i="3"/>
  <c r="L191" i="3"/>
  <c r="M191" i="3"/>
  <c r="N191" i="3"/>
  <c r="O191" i="3"/>
  <c r="P191" i="3"/>
  <c r="Q191" i="3"/>
  <c r="R191" i="3"/>
  <c r="S191" i="3"/>
  <c r="T191" i="3"/>
  <c r="U191" i="3"/>
  <c r="V191" i="3"/>
  <c r="W191" i="3"/>
  <c r="X191" i="3"/>
  <c r="Y191" i="3"/>
  <c r="AA191" i="3"/>
  <c r="AB191" i="3"/>
  <c r="AC191" i="3"/>
  <c r="AD191" i="3"/>
  <c r="B192" i="3"/>
  <c r="C192" i="3"/>
  <c r="D192" i="3"/>
  <c r="E192" i="3"/>
  <c r="F192" i="3"/>
  <c r="H192" i="3"/>
  <c r="I192" i="3"/>
  <c r="J192" i="3"/>
  <c r="K192" i="3"/>
  <c r="L192" i="3"/>
  <c r="M192" i="3"/>
  <c r="N192" i="3"/>
  <c r="O192" i="3"/>
  <c r="P192" i="3"/>
  <c r="Q192" i="3"/>
  <c r="R192" i="3"/>
  <c r="S192" i="3"/>
  <c r="T192" i="3"/>
  <c r="U192" i="3"/>
  <c r="V192" i="3"/>
  <c r="W192" i="3"/>
  <c r="X192" i="3"/>
  <c r="Y192" i="3"/>
  <c r="AA192" i="3"/>
  <c r="AB192" i="3"/>
  <c r="AC192" i="3"/>
  <c r="AD192" i="3"/>
  <c r="B193" i="3"/>
  <c r="C193" i="3"/>
  <c r="D193" i="3"/>
  <c r="E193" i="3"/>
  <c r="F193" i="3"/>
  <c r="H193" i="3"/>
  <c r="I193" i="3"/>
  <c r="J193" i="3"/>
  <c r="K193" i="3"/>
  <c r="L193" i="3"/>
  <c r="M193" i="3"/>
  <c r="N193" i="3"/>
  <c r="O193" i="3"/>
  <c r="P193" i="3"/>
  <c r="Q193" i="3"/>
  <c r="R193" i="3"/>
  <c r="S193" i="3"/>
  <c r="T193" i="3"/>
  <c r="U193" i="3"/>
  <c r="V193" i="3"/>
  <c r="W193" i="3"/>
  <c r="X193" i="3"/>
  <c r="Y193" i="3"/>
  <c r="AA193" i="3"/>
  <c r="AB193" i="3"/>
  <c r="AC193" i="3"/>
  <c r="AD193" i="3"/>
  <c r="B194" i="3"/>
  <c r="C194" i="3"/>
  <c r="D194" i="3"/>
  <c r="E194" i="3"/>
  <c r="F194" i="3"/>
  <c r="H194" i="3"/>
  <c r="I194" i="3"/>
  <c r="J194" i="3"/>
  <c r="K194" i="3"/>
  <c r="L194" i="3"/>
  <c r="M194" i="3"/>
  <c r="N194" i="3"/>
  <c r="O194" i="3"/>
  <c r="P194" i="3"/>
  <c r="Q194" i="3"/>
  <c r="R194" i="3"/>
  <c r="S194" i="3"/>
  <c r="T194" i="3"/>
  <c r="U194" i="3"/>
  <c r="V194" i="3"/>
  <c r="W194" i="3"/>
  <c r="X194" i="3"/>
  <c r="Y194" i="3"/>
  <c r="AA194" i="3"/>
  <c r="AB194" i="3"/>
  <c r="AC194" i="3"/>
  <c r="AD194" i="3"/>
  <c r="B195" i="3"/>
  <c r="C195" i="3"/>
  <c r="D195" i="3"/>
  <c r="E195" i="3"/>
  <c r="F195" i="3"/>
  <c r="H195" i="3"/>
  <c r="I195" i="3"/>
  <c r="J195" i="3"/>
  <c r="K195" i="3"/>
  <c r="L195" i="3"/>
  <c r="M195" i="3"/>
  <c r="N195" i="3"/>
  <c r="O195" i="3"/>
  <c r="P195" i="3"/>
  <c r="Q195" i="3"/>
  <c r="R195" i="3"/>
  <c r="S195" i="3"/>
  <c r="T195" i="3"/>
  <c r="U195" i="3"/>
  <c r="V195" i="3"/>
  <c r="W195" i="3"/>
  <c r="X195" i="3"/>
  <c r="Y195" i="3"/>
  <c r="AA195" i="3"/>
  <c r="AB195" i="3"/>
  <c r="AC195" i="3"/>
  <c r="AD195" i="3"/>
  <c r="B196" i="3"/>
  <c r="C196" i="3"/>
  <c r="D196" i="3"/>
  <c r="E196" i="3"/>
  <c r="F196" i="3"/>
  <c r="H196" i="3"/>
  <c r="I196" i="3"/>
  <c r="J196" i="3"/>
  <c r="K196" i="3"/>
  <c r="L196" i="3"/>
  <c r="M196" i="3"/>
  <c r="N196" i="3"/>
  <c r="O196" i="3"/>
  <c r="P196" i="3"/>
  <c r="Q196" i="3"/>
  <c r="R196" i="3"/>
  <c r="S196" i="3"/>
  <c r="T196" i="3"/>
  <c r="U196" i="3"/>
  <c r="V196" i="3"/>
  <c r="W196" i="3"/>
  <c r="X196" i="3"/>
  <c r="Y196" i="3"/>
  <c r="AA196" i="3"/>
  <c r="AB196" i="3"/>
  <c r="AC196" i="3"/>
  <c r="AD196" i="3"/>
  <c r="B197" i="3"/>
  <c r="C197" i="3"/>
  <c r="D197" i="3"/>
  <c r="E197" i="3"/>
  <c r="F197" i="3"/>
  <c r="H197" i="3"/>
  <c r="I197" i="3"/>
  <c r="J197" i="3"/>
  <c r="K197" i="3"/>
  <c r="L197" i="3"/>
  <c r="M197" i="3"/>
  <c r="N197" i="3"/>
  <c r="O197" i="3"/>
  <c r="P197" i="3"/>
  <c r="Q197" i="3"/>
  <c r="R197" i="3"/>
  <c r="S197" i="3"/>
  <c r="T197" i="3"/>
  <c r="U197" i="3"/>
  <c r="V197" i="3"/>
  <c r="W197" i="3"/>
  <c r="X197" i="3"/>
  <c r="Y197" i="3"/>
  <c r="AA197" i="3"/>
  <c r="AB197" i="3"/>
  <c r="AC197" i="3"/>
  <c r="AD197" i="3"/>
  <c r="B198" i="3"/>
  <c r="C198" i="3"/>
  <c r="D198" i="3"/>
  <c r="E198" i="3"/>
  <c r="F198" i="3"/>
  <c r="H198" i="3"/>
  <c r="I198" i="3"/>
  <c r="J198" i="3"/>
  <c r="K198" i="3"/>
  <c r="L198" i="3"/>
  <c r="M198" i="3"/>
  <c r="N198" i="3"/>
  <c r="O198" i="3"/>
  <c r="P198" i="3"/>
  <c r="Q198" i="3"/>
  <c r="R198" i="3"/>
  <c r="S198" i="3"/>
  <c r="T198" i="3"/>
  <c r="U198" i="3"/>
  <c r="V198" i="3"/>
  <c r="W198" i="3"/>
  <c r="X198" i="3"/>
  <c r="Y198" i="3"/>
  <c r="AA198" i="3"/>
  <c r="AB198" i="3"/>
  <c r="AC198" i="3"/>
  <c r="AD198" i="3"/>
  <c r="B199" i="3"/>
  <c r="C199" i="3"/>
  <c r="D199" i="3"/>
  <c r="E199" i="3"/>
  <c r="F199" i="3"/>
  <c r="H199" i="3"/>
  <c r="I199" i="3"/>
  <c r="J199" i="3"/>
  <c r="K199" i="3"/>
  <c r="L199" i="3"/>
  <c r="M199" i="3"/>
  <c r="N199" i="3"/>
  <c r="O199" i="3"/>
  <c r="P199" i="3"/>
  <c r="Q199" i="3"/>
  <c r="R199" i="3"/>
  <c r="S199" i="3"/>
  <c r="T199" i="3"/>
  <c r="U199" i="3"/>
  <c r="V199" i="3"/>
  <c r="W199" i="3"/>
  <c r="X199" i="3"/>
  <c r="Y199" i="3"/>
  <c r="AA199" i="3"/>
  <c r="AB199" i="3"/>
  <c r="AC199" i="3"/>
  <c r="AD199" i="3"/>
  <c r="B200" i="3"/>
  <c r="C200" i="3"/>
  <c r="D200" i="3"/>
  <c r="E200" i="3"/>
  <c r="F200" i="3"/>
  <c r="H200" i="3"/>
  <c r="I200" i="3"/>
  <c r="J200" i="3"/>
  <c r="K200" i="3"/>
  <c r="L200" i="3"/>
  <c r="M200" i="3"/>
  <c r="N200" i="3"/>
  <c r="O200" i="3"/>
  <c r="P200" i="3"/>
  <c r="Q200" i="3"/>
  <c r="R200" i="3"/>
  <c r="S200" i="3"/>
  <c r="T200" i="3"/>
  <c r="U200" i="3"/>
  <c r="V200" i="3"/>
  <c r="W200" i="3"/>
  <c r="X200" i="3"/>
  <c r="Y200" i="3"/>
  <c r="AA200" i="3"/>
  <c r="AB200" i="3"/>
  <c r="AC200" i="3"/>
  <c r="AD200" i="3"/>
  <c r="B201" i="3"/>
  <c r="C201" i="3"/>
  <c r="D201" i="3"/>
  <c r="E201" i="3"/>
  <c r="F201" i="3"/>
  <c r="H201" i="3"/>
  <c r="I201" i="3"/>
  <c r="J201" i="3"/>
  <c r="K201" i="3"/>
  <c r="L201" i="3"/>
  <c r="M201" i="3"/>
  <c r="N201" i="3"/>
  <c r="O201" i="3"/>
  <c r="P201" i="3"/>
  <c r="Q201" i="3"/>
  <c r="R201" i="3"/>
  <c r="S201" i="3"/>
  <c r="T201" i="3"/>
  <c r="U201" i="3"/>
  <c r="V201" i="3"/>
  <c r="W201" i="3"/>
  <c r="X201" i="3"/>
  <c r="Y201" i="3"/>
  <c r="AA201" i="3"/>
  <c r="AB201" i="3"/>
  <c r="AC201" i="3"/>
  <c r="AD201" i="3"/>
  <c r="B202" i="3"/>
  <c r="C202" i="3"/>
  <c r="D202" i="3"/>
  <c r="E202" i="3"/>
  <c r="F202" i="3"/>
  <c r="H202" i="3"/>
  <c r="I202" i="3"/>
  <c r="J202" i="3"/>
  <c r="K202" i="3"/>
  <c r="L202" i="3"/>
  <c r="M202" i="3"/>
  <c r="N202" i="3"/>
  <c r="O202" i="3"/>
  <c r="P202" i="3"/>
  <c r="Q202" i="3"/>
  <c r="R202" i="3"/>
  <c r="S202" i="3"/>
  <c r="T202" i="3"/>
  <c r="U202" i="3"/>
  <c r="V202" i="3"/>
  <c r="W202" i="3"/>
  <c r="X202" i="3"/>
  <c r="Y202" i="3"/>
  <c r="AA202" i="3"/>
  <c r="AB202" i="3"/>
  <c r="AC202" i="3"/>
  <c r="AD202" i="3"/>
  <c r="B203" i="3"/>
  <c r="C203" i="3"/>
  <c r="D203" i="3"/>
  <c r="E203" i="3"/>
  <c r="F203" i="3"/>
  <c r="H203" i="3"/>
  <c r="I203" i="3"/>
  <c r="J203" i="3"/>
  <c r="K203" i="3"/>
  <c r="L203" i="3"/>
  <c r="M203" i="3"/>
  <c r="N203" i="3"/>
  <c r="O203" i="3"/>
  <c r="P203" i="3"/>
  <c r="Q203" i="3"/>
  <c r="R203" i="3"/>
  <c r="S203" i="3"/>
  <c r="T203" i="3"/>
  <c r="U203" i="3"/>
  <c r="V203" i="3"/>
  <c r="W203" i="3"/>
  <c r="X203" i="3"/>
  <c r="Y203" i="3"/>
  <c r="AA203" i="3"/>
  <c r="AB203" i="3"/>
  <c r="AC203" i="3"/>
  <c r="AD203" i="3"/>
  <c r="B204" i="3"/>
  <c r="C204" i="3"/>
  <c r="D204" i="3"/>
  <c r="E204" i="3"/>
  <c r="F204" i="3"/>
  <c r="H204" i="3"/>
  <c r="I204" i="3"/>
  <c r="J204" i="3"/>
  <c r="K204" i="3"/>
  <c r="L204" i="3"/>
  <c r="M204" i="3"/>
  <c r="N204" i="3"/>
  <c r="O204" i="3"/>
  <c r="P204" i="3"/>
  <c r="Q204" i="3"/>
  <c r="R204" i="3"/>
  <c r="S204" i="3"/>
  <c r="T204" i="3"/>
  <c r="U204" i="3"/>
  <c r="V204" i="3"/>
  <c r="W204" i="3"/>
  <c r="X204" i="3"/>
  <c r="Y204" i="3"/>
  <c r="AA204" i="3"/>
  <c r="AB204" i="3"/>
  <c r="AC204" i="3"/>
  <c r="AD204" i="3"/>
  <c r="B205" i="3"/>
  <c r="C205" i="3"/>
  <c r="D205" i="3"/>
  <c r="E205" i="3"/>
  <c r="F205" i="3"/>
  <c r="H205" i="3"/>
  <c r="I205" i="3"/>
  <c r="J205" i="3"/>
  <c r="K205" i="3"/>
  <c r="L205" i="3"/>
  <c r="M205" i="3"/>
  <c r="N205" i="3"/>
  <c r="O205" i="3"/>
  <c r="P205" i="3"/>
  <c r="Q205" i="3"/>
  <c r="R205" i="3"/>
  <c r="S205" i="3"/>
  <c r="T205" i="3"/>
  <c r="U205" i="3"/>
  <c r="V205" i="3"/>
  <c r="W205" i="3"/>
  <c r="X205" i="3"/>
  <c r="Y205" i="3"/>
  <c r="AA205" i="3"/>
  <c r="AB205" i="3"/>
  <c r="AC205" i="3"/>
  <c r="AD205" i="3"/>
  <c r="B206" i="3"/>
  <c r="C206" i="3"/>
  <c r="D206" i="3"/>
  <c r="E206" i="3"/>
  <c r="F206" i="3"/>
  <c r="H206" i="3"/>
  <c r="I206" i="3"/>
  <c r="J206" i="3"/>
  <c r="K206" i="3"/>
  <c r="L206" i="3"/>
  <c r="M206" i="3"/>
  <c r="N206" i="3"/>
  <c r="O206" i="3"/>
  <c r="P206" i="3"/>
  <c r="Q206" i="3"/>
  <c r="R206" i="3"/>
  <c r="S206" i="3"/>
  <c r="T206" i="3"/>
  <c r="U206" i="3"/>
  <c r="V206" i="3"/>
  <c r="W206" i="3"/>
  <c r="X206" i="3"/>
  <c r="Y206" i="3"/>
  <c r="AA206" i="3"/>
  <c r="AB206" i="3"/>
  <c r="AC206" i="3"/>
  <c r="AD206" i="3"/>
  <c r="B207" i="3"/>
  <c r="C207" i="3"/>
  <c r="D207" i="3"/>
  <c r="E207" i="3"/>
  <c r="F207" i="3"/>
  <c r="H207" i="3"/>
  <c r="I207" i="3"/>
  <c r="J207" i="3"/>
  <c r="K207" i="3"/>
  <c r="L207" i="3"/>
  <c r="M207" i="3"/>
  <c r="N207" i="3"/>
  <c r="O207" i="3"/>
  <c r="P207" i="3"/>
  <c r="Q207" i="3"/>
  <c r="R207" i="3"/>
  <c r="S207" i="3"/>
  <c r="T207" i="3"/>
  <c r="U207" i="3"/>
  <c r="V207" i="3"/>
  <c r="W207" i="3"/>
  <c r="X207" i="3"/>
  <c r="Y207" i="3"/>
  <c r="AA207" i="3"/>
  <c r="AB207" i="3"/>
  <c r="AC207" i="3"/>
  <c r="AD207" i="3"/>
  <c r="B208" i="3"/>
  <c r="C208" i="3"/>
  <c r="D208" i="3"/>
  <c r="E208" i="3"/>
  <c r="F208" i="3"/>
  <c r="H208" i="3"/>
  <c r="I208" i="3"/>
  <c r="J208" i="3"/>
  <c r="K208" i="3"/>
  <c r="L208" i="3"/>
  <c r="M208" i="3"/>
  <c r="N208" i="3"/>
  <c r="O208" i="3"/>
  <c r="P208" i="3"/>
  <c r="Q208" i="3"/>
  <c r="R208" i="3"/>
  <c r="S208" i="3"/>
  <c r="T208" i="3"/>
  <c r="U208" i="3"/>
  <c r="V208" i="3"/>
  <c r="W208" i="3"/>
  <c r="X208" i="3"/>
  <c r="Y208" i="3"/>
  <c r="AA208" i="3"/>
  <c r="AB208" i="3"/>
  <c r="AC208" i="3"/>
  <c r="AD208" i="3"/>
  <c r="B209" i="3"/>
  <c r="C209" i="3"/>
  <c r="D209" i="3"/>
  <c r="E209" i="3"/>
  <c r="F209" i="3"/>
  <c r="H209" i="3"/>
  <c r="I209" i="3"/>
  <c r="J209" i="3"/>
  <c r="K209" i="3"/>
  <c r="L209" i="3"/>
  <c r="M209" i="3"/>
  <c r="N209" i="3"/>
  <c r="O209" i="3"/>
  <c r="P209" i="3"/>
  <c r="Q209" i="3"/>
  <c r="R209" i="3"/>
  <c r="S209" i="3"/>
  <c r="T209" i="3"/>
  <c r="U209" i="3"/>
  <c r="V209" i="3"/>
  <c r="W209" i="3"/>
  <c r="X209" i="3"/>
  <c r="Y209" i="3"/>
  <c r="AA209" i="3"/>
  <c r="AB209" i="3"/>
  <c r="AC209" i="3"/>
  <c r="AD209" i="3"/>
  <c r="B210" i="3"/>
  <c r="C210" i="3"/>
  <c r="D210" i="3"/>
  <c r="E210" i="3"/>
  <c r="F210" i="3"/>
  <c r="H210" i="3"/>
  <c r="I210" i="3"/>
  <c r="J210" i="3"/>
  <c r="K210" i="3"/>
  <c r="L210" i="3"/>
  <c r="M210" i="3"/>
  <c r="N210" i="3"/>
  <c r="O210" i="3"/>
  <c r="P210" i="3"/>
  <c r="Q210" i="3"/>
  <c r="R210" i="3"/>
  <c r="S210" i="3"/>
  <c r="T210" i="3"/>
  <c r="U210" i="3"/>
  <c r="V210" i="3"/>
  <c r="W210" i="3"/>
  <c r="X210" i="3"/>
  <c r="Y210" i="3"/>
  <c r="AA210" i="3"/>
  <c r="AB210" i="3"/>
  <c r="AC210" i="3"/>
  <c r="AD210" i="3"/>
  <c r="B211" i="3"/>
  <c r="C211" i="3"/>
  <c r="D211" i="3"/>
  <c r="E211" i="3"/>
  <c r="F211" i="3"/>
  <c r="H211" i="3"/>
  <c r="I211" i="3"/>
  <c r="J211" i="3"/>
  <c r="K211" i="3"/>
  <c r="L211" i="3"/>
  <c r="M211" i="3"/>
  <c r="N211" i="3"/>
  <c r="O211" i="3"/>
  <c r="P211" i="3"/>
  <c r="Q211" i="3"/>
  <c r="R211" i="3"/>
  <c r="S211" i="3"/>
  <c r="T211" i="3"/>
  <c r="U211" i="3"/>
  <c r="V211" i="3"/>
  <c r="W211" i="3"/>
  <c r="X211" i="3"/>
  <c r="Y211" i="3"/>
  <c r="AA211" i="3"/>
  <c r="AB211" i="3"/>
  <c r="AC211" i="3"/>
  <c r="AD211" i="3"/>
  <c r="B212" i="3"/>
  <c r="C212" i="3"/>
  <c r="D212" i="3"/>
  <c r="E212" i="3"/>
  <c r="F212" i="3"/>
  <c r="H212" i="3"/>
  <c r="I212" i="3"/>
  <c r="J212" i="3"/>
  <c r="K212" i="3"/>
  <c r="L212" i="3"/>
  <c r="M212" i="3"/>
  <c r="N212" i="3"/>
  <c r="O212" i="3"/>
  <c r="P212" i="3"/>
  <c r="Q212" i="3"/>
  <c r="R212" i="3"/>
  <c r="S212" i="3"/>
  <c r="T212" i="3"/>
  <c r="U212" i="3"/>
  <c r="V212" i="3"/>
  <c r="W212" i="3"/>
  <c r="X212" i="3"/>
  <c r="Y212" i="3"/>
  <c r="AA212" i="3"/>
  <c r="AB212" i="3"/>
  <c r="AC212" i="3"/>
  <c r="AD212" i="3"/>
  <c r="B213" i="3"/>
  <c r="C213" i="3"/>
  <c r="D213" i="3"/>
  <c r="E213" i="3"/>
  <c r="F213" i="3"/>
  <c r="H213" i="3"/>
  <c r="I213" i="3"/>
  <c r="J213" i="3"/>
  <c r="K213" i="3"/>
  <c r="L213" i="3"/>
  <c r="M213" i="3"/>
  <c r="N213" i="3"/>
  <c r="O213" i="3"/>
  <c r="P213" i="3"/>
  <c r="Q213" i="3"/>
  <c r="R213" i="3"/>
  <c r="S213" i="3"/>
  <c r="T213" i="3"/>
  <c r="U213" i="3"/>
  <c r="V213" i="3"/>
  <c r="W213" i="3"/>
  <c r="X213" i="3"/>
  <c r="Y213" i="3"/>
  <c r="AA213" i="3"/>
  <c r="AB213" i="3"/>
  <c r="AC213" i="3"/>
  <c r="AD213" i="3"/>
  <c r="B214" i="3"/>
  <c r="C214" i="3"/>
  <c r="D214" i="3"/>
  <c r="E214" i="3"/>
  <c r="F214" i="3"/>
  <c r="H214" i="3"/>
  <c r="I214" i="3"/>
  <c r="J214" i="3"/>
  <c r="K214" i="3"/>
  <c r="L214" i="3"/>
  <c r="M214" i="3"/>
  <c r="N214" i="3"/>
  <c r="O214" i="3"/>
  <c r="P214" i="3"/>
  <c r="Q214" i="3"/>
  <c r="R214" i="3"/>
  <c r="S214" i="3"/>
  <c r="T214" i="3"/>
  <c r="U214" i="3"/>
  <c r="V214" i="3"/>
  <c r="W214" i="3"/>
  <c r="X214" i="3"/>
  <c r="Y214" i="3"/>
  <c r="AA214" i="3"/>
  <c r="AB214" i="3"/>
  <c r="AC214" i="3"/>
  <c r="AD214" i="3"/>
  <c r="B215" i="3"/>
  <c r="C215" i="3"/>
  <c r="D215" i="3"/>
  <c r="E215" i="3"/>
  <c r="F215" i="3"/>
  <c r="H215" i="3"/>
  <c r="I215" i="3"/>
  <c r="J215" i="3"/>
  <c r="K215" i="3"/>
  <c r="L215" i="3"/>
  <c r="M215" i="3"/>
  <c r="N215" i="3"/>
  <c r="O215" i="3"/>
  <c r="P215" i="3"/>
  <c r="Q215" i="3"/>
  <c r="R215" i="3"/>
  <c r="S215" i="3"/>
  <c r="T215" i="3"/>
  <c r="U215" i="3"/>
  <c r="V215" i="3"/>
  <c r="W215" i="3"/>
  <c r="X215" i="3"/>
  <c r="Y215" i="3"/>
  <c r="AA215" i="3"/>
  <c r="AB215" i="3"/>
  <c r="AC215" i="3"/>
  <c r="AD215" i="3"/>
  <c r="B216" i="3"/>
  <c r="C216" i="3"/>
  <c r="D216" i="3"/>
  <c r="E216" i="3"/>
  <c r="F216" i="3"/>
  <c r="H216" i="3"/>
  <c r="I216" i="3"/>
  <c r="J216" i="3"/>
  <c r="K216" i="3"/>
  <c r="L216" i="3"/>
  <c r="M216" i="3"/>
  <c r="N216" i="3"/>
  <c r="O216" i="3"/>
  <c r="P216" i="3"/>
  <c r="Q216" i="3"/>
  <c r="R216" i="3"/>
  <c r="S216" i="3"/>
  <c r="T216" i="3"/>
  <c r="U216" i="3"/>
  <c r="V216" i="3"/>
  <c r="W216" i="3"/>
  <c r="X216" i="3"/>
  <c r="Y216" i="3"/>
  <c r="AA216" i="3"/>
  <c r="AB216" i="3"/>
  <c r="AC216" i="3"/>
  <c r="AD216" i="3"/>
  <c r="B217" i="3"/>
  <c r="C217" i="3"/>
  <c r="D217" i="3"/>
  <c r="E217" i="3"/>
  <c r="F217" i="3"/>
  <c r="H217" i="3"/>
  <c r="I217" i="3"/>
  <c r="J217" i="3"/>
  <c r="K217" i="3"/>
  <c r="L217" i="3"/>
  <c r="M217" i="3"/>
  <c r="N217" i="3"/>
  <c r="O217" i="3"/>
  <c r="P217" i="3"/>
  <c r="Q217" i="3"/>
  <c r="R217" i="3"/>
  <c r="S217" i="3"/>
  <c r="T217" i="3"/>
  <c r="U217" i="3"/>
  <c r="V217" i="3"/>
  <c r="W217" i="3"/>
  <c r="X217" i="3"/>
  <c r="Y217" i="3"/>
  <c r="AA217" i="3"/>
  <c r="AB217" i="3"/>
  <c r="AC217" i="3"/>
  <c r="AD217" i="3"/>
  <c r="B218" i="3"/>
  <c r="C218" i="3"/>
  <c r="D218" i="3"/>
  <c r="E218" i="3"/>
  <c r="F218" i="3"/>
  <c r="H218" i="3"/>
  <c r="I218" i="3"/>
  <c r="J218" i="3"/>
  <c r="K218" i="3"/>
  <c r="L218" i="3"/>
  <c r="M218" i="3"/>
  <c r="N218" i="3"/>
  <c r="O218" i="3"/>
  <c r="P218" i="3"/>
  <c r="Q218" i="3"/>
  <c r="R218" i="3"/>
  <c r="S218" i="3"/>
  <c r="T218" i="3"/>
  <c r="U218" i="3"/>
  <c r="V218" i="3"/>
  <c r="W218" i="3"/>
  <c r="X218" i="3"/>
  <c r="Y218" i="3"/>
  <c r="AA218" i="3"/>
  <c r="AB218" i="3"/>
  <c r="AC218" i="3"/>
  <c r="AD218" i="3"/>
  <c r="B219" i="3"/>
  <c r="C219" i="3"/>
  <c r="D219" i="3"/>
  <c r="E219" i="3"/>
  <c r="F219" i="3"/>
  <c r="H219" i="3"/>
  <c r="I219" i="3"/>
  <c r="J219" i="3"/>
  <c r="K219" i="3"/>
  <c r="L219" i="3"/>
  <c r="M219" i="3"/>
  <c r="N219" i="3"/>
  <c r="O219" i="3"/>
  <c r="P219" i="3"/>
  <c r="Q219" i="3"/>
  <c r="R219" i="3"/>
  <c r="S219" i="3"/>
  <c r="T219" i="3"/>
  <c r="U219" i="3"/>
  <c r="V219" i="3"/>
  <c r="W219" i="3"/>
  <c r="X219" i="3"/>
  <c r="Y219" i="3"/>
  <c r="AA219" i="3"/>
  <c r="AB219" i="3"/>
  <c r="AC219" i="3"/>
  <c r="AD219" i="3"/>
  <c r="B220" i="3"/>
  <c r="C220" i="3"/>
  <c r="D220" i="3"/>
  <c r="E220" i="3"/>
  <c r="F220" i="3"/>
  <c r="H220" i="3"/>
  <c r="I220" i="3"/>
  <c r="J220" i="3"/>
  <c r="K220" i="3"/>
  <c r="L220" i="3"/>
  <c r="M220" i="3"/>
  <c r="N220" i="3"/>
  <c r="O220" i="3"/>
  <c r="P220" i="3"/>
  <c r="Q220" i="3"/>
  <c r="R220" i="3"/>
  <c r="S220" i="3"/>
  <c r="T220" i="3"/>
  <c r="U220" i="3"/>
  <c r="V220" i="3"/>
  <c r="W220" i="3"/>
  <c r="X220" i="3"/>
  <c r="Y220" i="3"/>
  <c r="AA220" i="3"/>
  <c r="AB220" i="3"/>
  <c r="AC220" i="3"/>
  <c r="AD220" i="3"/>
  <c r="B221" i="3"/>
  <c r="C221" i="3"/>
  <c r="D221" i="3"/>
  <c r="E221" i="3"/>
  <c r="F221" i="3"/>
  <c r="H221" i="3"/>
  <c r="I221" i="3"/>
  <c r="J221" i="3"/>
  <c r="K221" i="3"/>
  <c r="L221" i="3"/>
  <c r="M221" i="3"/>
  <c r="N221" i="3"/>
  <c r="O221" i="3"/>
  <c r="P221" i="3"/>
  <c r="Q221" i="3"/>
  <c r="R221" i="3"/>
  <c r="S221" i="3"/>
  <c r="T221" i="3"/>
  <c r="U221" i="3"/>
  <c r="V221" i="3"/>
  <c r="W221" i="3"/>
  <c r="X221" i="3"/>
  <c r="Y221" i="3"/>
  <c r="AA221" i="3"/>
  <c r="AB221" i="3"/>
  <c r="AC221" i="3"/>
  <c r="AD221" i="3"/>
  <c r="B222" i="3"/>
  <c r="C222" i="3"/>
  <c r="D222" i="3"/>
  <c r="E222" i="3"/>
  <c r="F222" i="3"/>
  <c r="H222" i="3"/>
  <c r="I222" i="3"/>
  <c r="J222" i="3"/>
  <c r="K222" i="3"/>
  <c r="L222" i="3"/>
  <c r="M222" i="3"/>
  <c r="N222" i="3"/>
  <c r="O222" i="3"/>
  <c r="P222" i="3"/>
  <c r="Q222" i="3"/>
  <c r="R222" i="3"/>
  <c r="S222" i="3"/>
  <c r="T222" i="3"/>
  <c r="U222" i="3"/>
  <c r="V222" i="3"/>
  <c r="W222" i="3"/>
  <c r="X222" i="3"/>
  <c r="Y222" i="3"/>
  <c r="AA222" i="3"/>
  <c r="AB222" i="3"/>
  <c r="AC222" i="3"/>
  <c r="AD222" i="3"/>
  <c r="B223" i="3"/>
  <c r="C223" i="3"/>
  <c r="D223" i="3"/>
  <c r="E223" i="3"/>
  <c r="F223" i="3"/>
  <c r="H223" i="3"/>
  <c r="I223" i="3"/>
  <c r="J223" i="3"/>
  <c r="K223" i="3"/>
  <c r="L223" i="3"/>
  <c r="M223" i="3"/>
  <c r="N223" i="3"/>
  <c r="O223" i="3"/>
  <c r="P223" i="3"/>
  <c r="Q223" i="3"/>
  <c r="R223" i="3"/>
  <c r="S223" i="3"/>
  <c r="T223" i="3"/>
  <c r="U223" i="3"/>
  <c r="V223" i="3"/>
  <c r="W223" i="3"/>
  <c r="X223" i="3"/>
  <c r="Y223" i="3"/>
  <c r="AA223" i="3"/>
  <c r="AB223" i="3"/>
  <c r="AC223" i="3"/>
  <c r="AD223" i="3"/>
  <c r="B224" i="3"/>
  <c r="C224" i="3"/>
  <c r="D224" i="3"/>
  <c r="E224" i="3"/>
  <c r="F224" i="3"/>
  <c r="H224" i="3"/>
  <c r="I224" i="3"/>
  <c r="J224" i="3"/>
  <c r="K224" i="3"/>
  <c r="L224" i="3"/>
  <c r="M224" i="3"/>
  <c r="N224" i="3"/>
  <c r="O224" i="3"/>
  <c r="P224" i="3"/>
  <c r="Q224" i="3"/>
  <c r="R224" i="3"/>
  <c r="S224" i="3"/>
  <c r="T224" i="3"/>
  <c r="U224" i="3"/>
  <c r="V224" i="3"/>
  <c r="W224" i="3"/>
  <c r="X224" i="3"/>
  <c r="Y224" i="3"/>
  <c r="AA224" i="3"/>
  <c r="AB224" i="3"/>
  <c r="AC224" i="3"/>
  <c r="AD224" i="3"/>
  <c r="B225" i="3"/>
  <c r="C225" i="3"/>
  <c r="D225" i="3"/>
  <c r="E225" i="3"/>
  <c r="F225" i="3"/>
  <c r="H225" i="3"/>
  <c r="I225" i="3"/>
  <c r="J225" i="3"/>
  <c r="K225" i="3"/>
  <c r="L225" i="3"/>
  <c r="M225" i="3"/>
  <c r="N225" i="3"/>
  <c r="O225" i="3"/>
  <c r="P225" i="3"/>
  <c r="Q225" i="3"/>
  <c r="R225" i="3"/>
  <c r="S225" i="3"/>
  <c r="T225" i="3"/>
  <c r="U225" i="3"/>
  <c r="V225" i="3"/>
  <c r="W225" i="3"/>
  <c r="X225" i="3"/>
  <c r="Y225" i="3"/>
  <c r="AA225" i="3"/>
  <c r="AB225" i="3"/>
  <c r="AC225" i="3"/>
  <c r="AD225" i="3"/>
  <c r="B226" i="3"/>
  <c r="C226" i="3"/>
  <c r="D226" i="3"/>
  <c r="E226" i="3"/>
  <c r="F226" i="3"/>
  <c r="H226" i="3"/>
  <c r="I226" i="3"/>
  <c r="J226" i="3"/>
  <c r="K226" i="3"/>
  <c r="L226" i="3"/>
  <c r="M226" i="3"/>
  <c r="N226" i="3"/>
  <c r="O226" i="3"/>
  <c r="P226" i="3"/>
  <c r="Q226" i="3"/>
  <c r="R226" i="3"/>
  <c r="S226" i="3"/>
  <c r="T226" i="3"/>
  <c r="U226" i="3"/>
  <c r="V226" i="3"/>
  <c r="W226" i="3"/>
  <c r="X226" i="3"/>
  <c r="Y226" i="3"/>
  <c r="AA226" i="3"/>
  <c r="AB226" i="3"/>
  <c r="AC226" i="3"/>
  <c r="AD226" i="3"/>
  <c r="B227" i="3"/>
  <c r="C227" i="3"/>
  <c r="D227" i="3"/>
  <c r="E227" i="3"/>
  <c r="F227" i="3"/>
  <c r="H227" i="3"/>
  <c r="I227" i="3"/>
  <c r="J227" i="3"/>
  <c r="K227" i="3"/>
  <c r="L227" i="3"/>
  <c r="M227" i="3"/>
  <c r="N227" i="3"/>
  <c r="O227" i="3"/>
  <c r="P227" i="3"/>
  <c r="Q227" i="3"/>
  <c r="R227" i="3"/>
  <c r="S227" i="3"/>
  <c r="T227" i="3"/>
  <c r="U227" i="3"/>
  <c r="V227" i="3"/>
  <c r="W227" i="3"/>
  <c r="X227" i="3"/>
  <c r="Y227" i="3"/>
  <c r="AA227" i="3"/>
  <c r="AB227" i="3"/>
  <c r="AC227" i="3"/>
  <c r="AD227" i="3"/>
  <c r="B228" i="3"/>
  <c r="C228" i="3"/>
  <c r="D228" i="3"/>
  <c r="E228" i="3"/>
  <c r="F228" i="3"/>
  <c r="H228" i="3"/>
  <c r="I228" i="3"/>
  <c r="J228" i="3"/>
  <c r="K228" i="3"/>
  <c r="L228" i="3"/>
  <c r="M228" i="3"/>
  <c r="N228" i="3"/>
  <c r="O228" i="3"/>
  <c r="P228" i="3"/>
  <c r="Q228" i="3"/>
  <c r="R228" i="3"/>
  <c r="S228" i="3"/>
  <c r="T228" i="3"/>
  <c r="U228" i="3"/>
  <c r="V228" i="3"/>
  <c r="W228" i="3"/>
  <c r="X228" i="3"/>
  <c r="Y228" i="3"/>
  <c r="AA228" i="3"/>
  <c r="AB228" i="3"/>
  <c r="AC228" i="3"/>
  <c r="AD228" i="3"/>
  <c r="B229" i="3"/>
  <c r="C229" i="3"/>
  <c r="D229" i="3"/>
  <c r="E229" i="3"/>
  <c r="F229" i="3"/>
  <c r="H229" i="3"/>
  <c r="I229" i="3"/>
  <c r="J229" i="3"/>
  <c r="K229" i="3"/>
  <c r="L229" i="3"/>
  <c r="M229" i="3"/>
  <c r="N229" i="3"/>
  <c r="O229" i="3"/>
  <c r="P229" i="3"/>
  <c r="Q229" i="3"/>
  <c r="R229" i="3"/>
  <c r="S229" i="3"/>
  <c r="T229" i="3"/>
  <c r="U229" i="3"/>
  <c r="V229" i="3"/>
  <c r="W229" i="3"/>
  <c r="X229" i="3"/>
  <c r="Y229" i="3"/>
  <c r="AA229" i="3"/>
  <c r="AB229" i="3"/>
  <c r="AC229" i="3"/>
  <c r="AD229" i="3"/>
  <c r="B230" i="3"/>
  <c r="C230" i="3"/>
  <c r="D230" i="3"/>
  <c r="E230" i="3"/>
  <c r="F230" i="3"/>
  <c r="H230" i="3"/>
  <c r="I230" i="3"/>
  <c r="J230" i="3"/>
  <c r="K230" i="3"/>
  <c r="L230" i="3"/>
  <c r="M230" i="3"/>
  <c r="N230" i="3"/>
  <c r="O230" i="3"/>
  <c r="P230" i="3"/>
  <c r="Q230" i="3"/>
  <c r="R230" i="3"/>
  <c r="S230" i="3"/>
  <c r="T230" i="3"/>
  <c r="U230" i="3"/>
  <c r="V230" i="3"/>
  <c r="W230" i="3"/>
  <c r="X230" i="3"/>
  <c r="Y230" i="3"/>
  <c r="AA230" i="3"/>
  <c r="AB230" i="3"/>
  <c r="AC230" i="3"/>
  <c r="AD230" i="3"/>
  <c r="B231" i="3"/>
  <c r="C231" i="3"/>
  <c r="D231" i="3"/>
  <c r="E231" i="3"/>
  <c r="F231" i="3"/>
  <c r="H231" i="3"/>
  <c r="I231" i="3"/>
  <c r="J231" i="3"/>
  <c r="K231" i="3"/>
  <c r="L231" i="3"/>
  <c r="M231" i="3"/>
  <c r="N231" i="3"/>
  <c r="O231" i="3"/>
  <c r="P231" i="3"/>
  <c r="Q231" i="3"/>
  <c r="R231" i="3"/>
  <c r="S231" i="3"/>
  <c r="T231" i="3"/>
  <c r="U231" i="3"/>
  <c r="V231" i="3"/>
  <c r="W231" i="3"/>
  <c r="X231" i="3"/>
  <c r="Y231" i="3"/>
  <c r="AA231" i="3"/>
  <c r="AB231" i="3"/>
  <c r="AC231" i="3"/>
  <c r="AD231" i="3"/>
  <c r="B232" i="3"/>
  <c r="C232" i="3"/>
  <c r="D232" i="3"/>
  <c r="E232" i="3"/>
  <c r="F232" i="3"/>
  <c r="H232" i="3"/>
  <c r="I232" i="3"/>
  <c r="J232" i="3"/>
  <c r="K232" i="3"/>
  <c r="L232" i="3"/>
  <c r="M232" i="3"/>
  <c r="N232" i="3"/>
  <c r="O232" i="3"/>
  <c r="P232" i="3"/>
  <c r="Q232" i="3"/>
  <c r="R232" i="3"/>
  <c r="S232" i="3"/>
  <c r="T232" i="3"/>
  <c r="U232" i="3"/>
  <c r="V232" i="3"/>
  <c r="W232" i="3"/>
  <c r="X232" i="3"/>
  <c r="Y232" i="3"/>
  <c r="AA232" i="3"/>
  <c r="AB232" i="3"/>
  <c r="AC232" i="3"/>
  <c r="AD232" i="3"/>
  <c r="B233" i="3"/>
  <c r="C233" i="3"/>
  <c r="D233" i="3"/>
  <c r="E233" i="3"/>
  <c r="F233" i="3"/>
  <c r="H233" i="3"/>
  <c r="I233" i="3"/>
  <c r="J233" i="3"/>
  <c r="K233" i="3"/>
  <c r="L233" i="3"/>
  <c r="M233" i="3"/>
  <c r="N233" i="3"/>
  <c r="O233" i="3"/>
  <c r="P233" i="3"/>
  <c r="Q233" i="3"/>
  <c r="R233" i="3"/>
  <c r="S233" i="3"/>
  <c r="T233" i="3"/>
  <c r="U233" i="3"/>
  <c r="V233" i="3"/>
  <c r="W233" i="3"/>
  <c r="X233" i="3"/>
  <c r="Y233" i="3"/>
  <c r="AA233" i="3"/>
  <c r="AB233" i="3"/>
  <c r="AC233" i="3"/>
  <c r="AD233" i="3"/>
  <c r="B234" i="3"/>
  <c r="C234" i="3"/>
  <c r="D234" i="3"/>
  <c r="E234" i="3"/>
  <c r="F234" i="3"/>
  <c r="H234" i="3"/>
  <c r="I234" i="3"/>
  <c r="J234" i="3"/>
  <c r="K234" i="3"/>
  <c r="L234" i="3"/>
  <c r="M234" i="3"/>
  <c r="N234" i="3"/>
  <c r="O234" i="3"/>
  <c r="P234" i="3"/>
  <c r="Q234" i="3"/>
  <c r="R234" i="3"/>
  <c r="S234" i="3"/>
  <c r="T234" i="3"/>
  <c r="U234" i="3"/>
  <c r="V234" i="3"/>
  <c r="W234" i="3"/>
  <c r="X234" i="3"/>
  <c r="Y234" i="3"/>
  <c r="AA234" i="3"/>
  <c r="AB234" i="3"/>
  <c r="AC234" i="3"/>
  <c r="AD234" i="3"/>
  <c r="B235" i="3"/>
  <c r="C235" i="3"/>
  <c r="D235" i="3"/>
  <c r="E235" i="3"/>
  <c r="F235" i="3"/>
  <c r="H235" i="3"/>
  <c r="I235" i="3"/>
  <c r="J235" i="3"/>
  <c r="K235" i="3"/>
  <c r="L235" i="3"/>
  <c r="M235" i="3"/>
  <c r="N235" i="3"/>
  <c r="O235" i="3"/>
  <c r="P235" i="3"/>
  <c r="Q235" i="3"/>
  <c r="R235" i="3"/>
  <c r="S235" i="3"/>
  <c r="T235" i="3"/>
  <c r="U235" i="3"/>
  <c r="V235" i="3"/>
  <c r="W235" i="3"/>
  <c r="X235" i="3"/>
  <c r="Y235" i="3"/>
  <c r="AA235" i="3"/>
  <c r="AB235" i="3"/>
  <c r="AC235" i="3"/>
  <c r="AD235" i="3"/>
  <c r="B236" i="3"/>
  <c r="C236" i="3"/>
  <c r="D236" i="3"/>
  <c r="E236" i="3"/>
  <c r="F236" i="3"/>
  <c r="H236" i="3"/>
  <c r="I236" i="3"/>
  <c r="J236" i="3"/>
  <c r="K236" i="3"/>
  <c r="L236" i="3"/>
  <c r="M236" i="3"/>
  <c r="N236" i="3"/>
  <c r="O236" i="3"/>
  <c r="P236" i="3"/>
  <c r="Q236" i="3"/>
  <c r="R236" i="3"/>
  <c r="S236" i="3"/>
  <c r="T236" i="3"/>
  <c r="U236" i="3"/>
  <c r="V236" i="3"/>
  <c r="W236" i="3"/>
  <c r="X236" i="3"/>
  <c r="Y236" i="3"/>
  <c r="AA236" i="3"/>
  <c r="AB236" i="3"/>
  <c r="AC236" i="3"/>
  <c r="AD236" i="3"/>
  <c r="B237" i="3"/>
  <c r="C237" i="3"/>
  <c r="D237" i="3"/>
  <c r="E237" i="3"/>
  <c r="F237" i="3"/>
  <c r="H237" i="3"/>
  <c r="I237" i="3"/>
  <c r="J237" i="3"/>
  <c r="K237" i="3"/>
  <c r="L237" i="3"/>
  <c r="M237" i="3"/>
  <c r="N237" i="3"/>
  <c r="O237" i="3"/>
  <c r="P237" i="3"/>
  <c r="Q237" i="3"/>
  <c r="R237" i="3"/>
  <c r="S237" i="3"/>
  <c r="T237" i="3"/>
  <c r="U237" i="3"/>
  <c r="V237" i="3"/>
  <c r="W237" i="3"/>
  <c r="X237" i="3"/>
  <c r="Y237" i="3"/>
  <c r="AA237" i="3"/>
  <c r="AB237" i="3"/>
  <c r="AC237" i="3"/>
  <c r="AD237" i="3"/>
  <c r="B238" i="3"/>
  <c r="C238" i="3"/>
  <c r="D238" i="3"/>
  <c r="E238" i="3"/>
  <c r="F238" i="3"/>
  <c r="H238" i="3"/>
  <c r="I238" i="3"/>
  <c r="J238" i="3"/>
  <c r="K238" i="3"/>
  <c r="L238" i="3"/>
  <c r="M238" i="3"/>
  <c r="N238" i="3"/>
  <c r="O238" i="3"/>
  <c r="P238" i="3"/>
  <c r="Q238" i="3"/>
  <c r="R238" i="3"/>
  <c r="S238" i="3"/>
  <c r="T238" i="3"/>
  <c r="U238" i="3"/>
  <c r="V238" i="3"/>
  <c r="W238" i="3"/>
  <c r="X238" i="3"/>
  <c r="Y238" i="3"/>
  <c r="AA238" i="3"/>
  <c r="AB238" i="3"/>
  <c r="AC238" i="3"/>
  <c r="AD238" i="3"/>
  <c r="B239" i="3"/>
  <c r="C239" i="3"/>
  <c r="D239" i="3"/>
  <c r="E239" i="3"/>
  <c r="F239" i="3"/>
  <c r="H239" i="3"/>
  <c r="I239" i="3"/>
  <c r="J239" i="3"/>
  <c r="K239" i="3"/>
  <c r="L239" i="3"/>
  <c r="M239" i="3"/>
  <c r="N239" i="3"/>
  <c r="O239" i="3"/>
  <c r="P239" i="3"/>
  <c r="Q239" i="3"/>
  <c r="R239" i="3"/>
  <c r="S239" i="3"/>
  <c r="T239" i="3"/>
  <c r="U239" i="3"/>
  <c r="V239" i="3"/>
  <c r="W239" i="3"/>
  <c r="X239" i="3"/>
  <c r="Y239" i="3"/>
  <c r="AA239" i="3"/>
  <c r="AB239" i="3"/>
  <c r="AC239" i="3"/>
  <c r="AD239" i="3"/>
  <c r="B240" i="3"/>
  <c r="C240" i="3"/>
  <c r="D240" i="3"/>
  <c r="E240" i="3"/>
  <c r="F240" i="3"/>
  <c r="H240" i="3"/>
  <c r="I240" i="3"/>
  <c r="J240" i="3"/>
  <c r="K240" i="3"/>
  <c r="L240" i="3"/>
  <c r="M240" i="3"/>
  <c r="N240" i="3"/>
  <c r="O240" i="3"/>
  <c r="P240" i="3"/>
  <c r="Q240" i="3"/>
  <c r="R240" i="3"/>
  <c r="S240" i="3"/>
  <c r="T240" i="3"/>
  <c r="U240" i="3"/>
  <c r="V240" i="3"/>
  <c r="W240" i="3"/>
  <c r="X240" i="3"/>
  <c r="Y240" i="3"/>
  <c r="AA240" i="3"/>
  <c r="AB240" i="3"/>
  <c r="AC240" i="3"/>
  <c r="AD240" i="3"/>
  <c r="B241" i="3"/>
  <c r="C241" i="3"/>
  <c r="D241" i="3"/>
  <c r="E241" i="3"/>
  <c r="F241" i="3"/>
  <c r="H241" i="3"/>
  <c r="I241" i="3"/>
  <c r="J241" i="3"/>
  <c r="K241" i="3"/>
  <c r="L241" i="3"/>
  <c r="M241" i="3"/>
  <c r="N241" i="3"/>
  <c r="O241" i="3"/>
  <c r="P241" i="3"/>
  <c r="Q241" i="3"/>
  <c r="R241" i="3"/>
  <c r="S241" i="3"/>
  <c r="T241" i="3"/>
  <c r="U241" i="3"/>
  <c r="V241" i="3"/>
  <c r="W241" i="3"/>
  <c r="X241" i="3"/>
  <c r="Y241" i="3"/>
  <c r="AA241" i="3"/>
  <c r="AB241" i="3"/>
  <c r="AC241" i="3"/>
  <c r="AD241" i="3"/>
  <c r="B242" i="3"/>
  <c r="C242" i="3"/>
  <c r="D242" i="3"/>
  <c r="E242" i="3"/>
  <c r="F242" i="3"/>
  <c r="H242" i="3"/>
  <c r="I242" i="3"/>
  <c r="J242" i="3"/>
  <c r="K242" i="3"/>
  <c r="L242" i="3"/>
  <c r="M242" i="3"/>
  <c r="N242" i="3"/>
  <c r="O242" i="3"/>
  <c r="P242" i="3"/>
  <c r="Q242" i="3"/>
  <c r="R242" i="3"/>
  <c r="S242" i="3"/>
  <c r="T242" i="3"/>
  <c r="U242" i="3"/>
  <c r="V242" i="3"/>
  <c r="W242" i="3"/>
  <c r="X242" i="3"/>
  <c r="Y242" i="3"/>
  <c r="AA242" i="3"/>
  <c r="AB242" i="3"/>
  <c r="AC242" i="3"/>
  <c r="AD242" i="3"/>
  <c r="B243" i="3"/>
  <c r="C243" i="3"/>
  <c r="D243" i="3"/>
  <c r="E243" i="3"/>
  <c r="F243" i="3"/>
  <c r="H243" i="3"/>
  <c r="I243" i="3"/>
  <c r="J243" i="3"/>
  <c r="K243" i="3"/>
  <c r="L243" i="3"/>
  <c r="M243" i="3"/>
  <c r="N243" i="3"/>
  <c r="O243" i="3"/>
  <c r="P243" i="3"/>
  <c r="Q243" i="3"/>
  <c r="R243" i="3"/>
  <c r="S243" i="3"/>
  <c r="T243" i="3"/>
  <c r="U243" i="3"/>
  <c r="V243" i="3"/>
  <c r="W243" i="3"/>
  <c r="X243" i="3"/>
  <c r="Y243" i="3"/>
  <c r="AA243" i="3"/>
  <c r="AB243" i="3"/>
  <c r="AC243" i="3"/>
  <c r="AD243" i="3"/>
  <c r="B244" i="3"/>
  <c r="C244" i="3"/>
  <c r="D244" i="3"/>
  <c r="E244" i="3"/>
  <c r="F244" i="3"/>
  <c r="H244" i="3"/>
  <c r="I244" i="3"/>
  <c r="J244" i="3"/>
  <c r="K244" i="3"/>
  <c r="L244" i="3"/>
  <c r="M244" i="3"/>
  <c r="N244" i="3"/>
  <c r="O244" i="3"/>
  <c r="P244" i="3"/>
  <c r="Q244" i="3"/>
  <c r="R244" i="3"/>
  <c r="S244" i="3"/>
  <c r="T244" i="3"/>
  <c r="U244" i="3"/>
  <c r="V244" i="3"/>
  <c r="W244" i="3"/>
  <c r="X244" i="3"/>
  <c r="Y244" i="3"/>
  <c r="AA244" i="3"/>
  <c r="AB244" i="3"/>
  <c r="AC244" i="3"/>
  <c r="AD244" i="3"/>
  <c r="B245" i="3"/>
  <c r="C245" i="3"/>
  <c r="D245" i="3"/>
  <c r="E245" i="3"/>
  <c r="F245" i="3"/>
  <c r="H245" i="3"/>
  <c r="I245" i="3"/>
  <c r="J245" i="3"/>
  <c r="K245" i="3"/>
  <c r="L245" i="3"/>
  <c r="M245" i="3"/>
  <c r="N245" i="3"/>
  <c r="O245" i="3"/>
  <c r="P245" i="3"/>
  <c r="Q245" i="3"/>
  <c r="R245" i="3"/>
  <c r="S245" i="3"/>
  <c r="T245" i="3"/>
  <c r="U245" i="3"/>
  <c r="V245" i="3"/>
  <c r="W245" i="3"/>
  <c r="X245" i="3"/>
  <c r="Y245" i="3"/>
  <c r="AA245" i="3"/>
  <c r="AB245" i="3"/>
  <c r="AC245" i="3"/>
  <c r="AD245" i="3"/>
  <c r="B246" i="3"/>
  <c r="C246" i="3"/>
  <c r="D246" i="3"/>
  <c r="E246" i="3"/>
  <c r="F246" i="3"/>
  <c r="H246" i="3"/>
  <c r="I246" i="3"/>
  <c r="J246" i="3"/>
  <c r="K246" i="3"/>
  <c r="L246" i="3"/>
  <c r="M246" i="3"/>
  <c r="N246" i="3"/>
  <c r="O246" i="3"/>
  <c r="P246" i="3"/>
  <c r="Q246" i="3"/>
  <c r="R246" i="3"/>
  <c r="S246" i="3"/>
  <c r="T246" i="3"/>
  <c r="U246" i="3"/>
  <c r="V246" i="3"/>
  <c r="W246" i="3"/>
  <c r="X246" i="3"/>
  <c r="Y246" i="3"/>
  <c r="AA246" i="3"/>
  <c r="AB246" i="3"/>
  <c r="AC246" i="3"/>
  <c r="AD246" i="3"/>
  <c r="B247" i="3"/>
  <c r="C247" i="3"/>
  <c r="D247" i="3"/>
  <c r="E247" i="3"/>
  <c r="F247" i="3"/>
  <c r="H247" i="3"/>
  <c r="I247" i="3"/>
  <c r="J247" i="3"/>
  <c r="K247" i="3"/>
  <c r="L247" i="3"/>
  <c r="M247" i="3"/>
  <c r="N247" i="3"/>
  <c r="O247" i="3"/>
  <c r="P247" i="3"/>
  <c r="Q247" i="3"/>
  <c r="R247" i="3"/>
  <c r="S247" i="3"/>
  <c r="T247" i="3"/>
  <c r="U247" i="3"/>
  <c r="V247" i="3"/>
  <c r="W247" i="3"/>
  <c r="X247" i="3"/>
  <c r="Y247" i="3"/>
  <c r="AA247" i="3"/>
  <c r="AB247" i="3"/>
  <c r="AC247" i="3"/>
  <c r="AD247" i="3"/>
  <c r="B248" i="3"/>
  <c r="C248" i="3"/>
  <c r="D248" i="3"/>
  <c r="E248" i="3"/>
  <c r="F248" i="3"/>
  <c r="H248" i="3"/>
  <c r="I248" i="3"/>
  <c r="J248" i="3"/>
  <c r="K248" i="3"/>
  <c r="L248" i="3"/>
  <c r="M248" i="3"/>
  <c r="N248" i="3"/>
  <c r="O248" i="3"/>
  <c r="P248" i="3"/>
  <c r="Q248" i="3"/>
  <c r="R248" i="3"/>
  <c r="S248" i="3"/>
  <c r="T248" i="3"/>
  <c r="U248" i="3"/>
  <c r="V248" i="3"/>
  <c r="W248" i="3"/>
  <c r="X248" i="3"/>
  <c r="Y248" i="3"/>
  <c r="AA248" i="3"/>
  <c r="AB248" i="3"/>
  <c r="AC248" i="3"/>
  <c r="AD248" i="3"/>
  <c r="B249" i="3"/>
  <c r="C249" i="3"/>
  <c r="D249" i="3"/>
  <c r="E249" i="3"/>
  <c r="F249" i="3"/>
  <c r="H249" i="3"/>
  <c r="I249" i="3"/>
  <c r="J249" i="3"/>
  <c r="K249" i="3"/>
  <c r="L249" i="3"/>
  <c r="M249" i="3"/>
  <c r="N249" i="3"/>
  <c r="O249" i="3"/>
  <c r="P249" i="3"/>
  <c r="Q249" i="3"/>
  <c r="R249" i="3"/>
  <c r="S249" i="3"/>
  <c r="T249" i="3"/>
  <c r="U249" i="3"/>
  <c r="V249" i="3"/>
  <c r="W249" i="3"/>
  <c r="X249" i="3"/>
  <c r="Y249" i="3"/>
  <c r="AA249" i="3"/>
  <c r="AB249" i="3"/>
  <c r="AC249" i="3"/>
  <c r="AD249" i="3"/>
  <c r="B250" i="3"/>
  <c r="C250" i="3"/>
  <c r="D250" i="3"/>
  <c r="E250" i="3"/>
  <c r="F250" i="3"/>
  <c r="H250" i="3"/>
  <c r="I250" i="3"/>
  <c r="J250" i="3"/>
  <c r="K250" i="3"/>
  <c r="L250" i="3"/>
  <c r="M250" i="3"/>
  <c r="N250" i="3"/>
  <c r="O250" i="3"/>
  <c r="P250" i="3"/>
  <c r="Q250" i="3"/>
  <c r="R250" i="3"/>
  <c r="S250" i="3"/>
  <c r="T250" i="3"/>
  <c r="U250" i="3"/>
  <c r="V250" i="3"/>
  <c r="W250" i="3"/>
  <c r="X250" i="3"/>
  <c r="Y250" i="3"/>
  <c r="AA250" i="3"/>
  <c r="AB250" i="3"/>
  <c r="AC250" i="3"/>
  <c r="AD250" i="3"/>
  <c r="B251" i="3"/>
  <c r="C251" i="3"/>
  <c r="D251" i="3"/>
  <c r="E251" i="3"/>
  <c r="F251" i="3"/>
  <c r="H251" i="3"/>
  <c r="I251" i="3"/>
  <c r="J251" i="3"/>
  <c r="K251" i="3"/>
  <c r="L251" i="3"/>
  <c r="M251" i="3"/>
  <c r="N251" i="3"/>
  <c r="O251" i="3"/>
  <c r="P251" i="3"/>
  <c r="Q251" i="3"/>
  <c r="R251" i="3"/>
  <c r="S251" i="3"/>
  <c r="T251" i="3"/>
  <c r="U251" i="3"/>
  <c r="V251" i="3"/>
  <c r="W251" i="3"/>
  <c r="X251" i="3"/>
  <c r="Y251" i="3"/>
  <c r="AA251" i="3"/>
  <c r="AB251" i="3"/>
  <c r="AC251" i="3"/>
  <c r="AD251" i="3"/>
  <c r="B252" i="3"/>
  <c r="C252" i="3"/>
  <c r="D252" i="3"/>
  <c r="E252" i="3"/>
  <c r="F252" i="3"/>
  <c r="H252" i="3"/>
  <c r="I252" i="3"/>
  <c r="J252" i="3"/>
  <c r="K252" i="3"/>
  <c r="L252" i="3"/>
  <c r="M252" i="3"/>
  <c r="N252" i="3"/>
  <c r="O252" i="3"/>
  <c r="P252" i="3"/>
  <c r="Q252" i="3"/>
  <c r="R252" i="3"/>
  <c r="S252" i="3"/>
  <c r="T252" i="3"/>
  <c r="U252" i="3"/>
  <c r="V252" i="3"/>
  <c r="W252" i="3"/>
  <c r="X252" i="3"/>
  <c r="Y252" i="3"/>
  <c r="AA252" i="3"/>
  <c r="AB252" i="3"/>
  <c r="AC252" i="3"/>
  <c r="AD252" i="3"/>
  <c r="B253" i="3"/>
  <c r="C253" i="3"/>
  <c r="D253" i="3"/>
  <c r="E253" i="3"/>
  <c r="F253" i="3"/>
  <c r="H253" i="3"/>
  <c r="I253" i="3"/>
  <c r="J253" i="3"/>
  <c r="K253" i="3"/>
  <c r="L253" i="3"/>
  <c r="M253" i="3"/>
  <c r="N253" i="3"/>
  <c r="O253" i="3"/>
  <c r="P253" i="3"/>
  <c r="Q253" i="3"/>
  <c r="R253" i="3"/>
  <c r="S253" i="3"/>
  <c r="T253" i="3"/>
  <c r="U253" i="3"/>
  <c r="V253" i="3"/>
  <c r="W253" i="3"/>
  <c r="X253" i="3"/>
  <c r="Y253" i="3"/>
  <c r="AA253" i="3"/>
  <c r="AB253" i="3"/>
  <c r="AC253" i="3"/>
  <c r="AD253" i="3"/>
  <c r="B254" i="3"/>
  <c r="C254" i="3"/>
  <c r="D254" i="3"/>
  <c r="E254" i="3"/>
  <c r="F254" i="3"/>
  <c r="H254" i="3"/>
  <c r="I254" i="3"/>
  <c r="J254" i="3"/>
  <c r="K254" i="3"/>
  <c r="L254" i="3"/>
  <c r="M254" i="3"/>
  <c r="N254" i="3"/>
  <c r="O254" i="3"/>
  <c r="P254" i="3"/>
  <c r="Q254" i="3"/>
  <c r="R254" i="3"/>
  <c r="S254" i="3"/>
  <c r="T254" i="3"/>
  <c r="U254" i="3"/>
  <c r="V254" i="3"/>
  <c r="W254" i="3"/>
  <c r="X254" i="3"/>
  <c r="Y254" i="3"/>
  <c r="AA254" i="3"/>
  <c r="AB254" i="3"/>
  <c r="AC254" i="3"/>
  <c r="AD254" i="3"/>
  <c r="B255" i="3"/>
  <c r="C255" i="3"/>
  <c r="D255" i="3"/>
  <c r="E255" i="3"/>
  <c r="F255" i="3"/>
  <c r="H255" i="3"/>
  <c r="I255" i="3"/>
  <c r="J255" i="3"/>
  <c r="K255" i="3"/>
  <c r="L255" i="3"/>
  <c r="M255" i="3"/>
  <c r="N255" i="3"/>
  <c r="O255" i="3"/>
  <c r="P255" i="3"/>
  <c r="Q255" i="3"/>
  <c r="R255" i="3"/>
  <c r="S255" i="3"/>
  <c r="T255" i="3"/>
  <c r="U255" i="3"/>
  <c r="V255" i="3"/>
  <c r="W255" i="3"/>
  <c r="X255" i="3"/>
  <c r="Y255" i="3"/>
  <c r="AA255" i="3"/>
  <c r="AB255" i="3"/>
  <c r="AC255" i="3"/>
  <c r="AD255" i="3"/>
  <c r="B256" i="3"/>
  <c r="C256" i="3"/>
  <c r="D256" i="3"/>
  <c r="E256" i="3"/>
  <c r="F256" i="3"/>
  <c r="H256" i="3"/>
  <c r="I256" i="3"/>
  <c r="J256" i="3"/>
  <c r="K256" i="3"/>
  <c r="L256" i="3"/>
  <c r="M256" i="3"/>
  <c r="N256" i="3"/>
  <c r="O256" i="3"/>
  <c r="P256" i="3"/>
  <c r="Q256" i="3"/>
  <c r="R256" i="3"/>
  <c r="S256" i="3"/>
  <c r="T256" i="3"/>
  <c r="U256" i="3"/>
  <c r="V256" i="3"/>
  <c r="W256" i="3"/>
  <c r="X256" i="3"/>
  <c r="Y256" i="3"/>
  <c r="AA256" i="3"/>
  <c r="AB256" i="3"/>
  <c r="AC256" i="3"/>
  <c r="AD256" i="3"/>
  <c r="B257" i="3"/>
  <c r="C257" i="3"/>
  <c r="D257" i="3"/>
  <c r="E257" i="3"/>
  <c r="F257" i="3"/>
  <c r="H257" i="3"/>
  <c r="I257" i="3"/>
  <c r="J257" i="3"/>
  <c r="K257" i="3"/>
  <c r="L257" i="3"/>
  <c r="M257" i="3"/>
  <c r="N257" i="3"/>
  <c r="O257" i="3"/>
  <c r="P257" i="3"/>
  <c r="Q257" i="3"/>
  <c r="R257" i="3"/>
  <c r="S257" i="3"/>
  <c r="T257" i="3"/>
  <c r="U257" i="3"/>
  <c r="V257" i="3"/>
  <c r="W257" i="3"/>
  <c r="X257" i="3"/>
  <c r="Y257" i="3"/>
  <c r="AA257" i="3"/>
  <c r="AB257" i="3"/>
  <c r="AC257" i="3"/>
  <c r="AD257" i="3"/>
  <c r="B258" i="3"/>
  <c r="C258" i="3"/>
  <c r="D258" i="3"/>
  <c r="E258" i="3"/>
  <c r="F258" i="3"/>
  <c r="H258" i="3"/>
  <c r="I258" i="3"/>
  <c r="J258" i="3"/>
  <c r="K258" i="3"/>
  <c r="L258" i="3"/>
  <c r="M258" i="3"/>
  <c r="N258" i="3"/>
  <c r="O258" i="3"/>
  <c r="P258" i="3"/>
  <c r="Q258" i="3"/>
  <c r="R258" i="3"/>
  <c r="S258" i="3"/>
  <c r="T258" i="3"/>
  <c r="U258" i="3"/>
  <c r="V258" i="3"/>
  <c r="W258" i="3"/>
  <c r="X258" i="3"/>
  <c r="Y258" i="3"/>
  <c r="AA258" i="3"/>
  <c r="AB258" i="3"/>
  <c r="AC258" i="3"/>
  <c r="AD258" i="3"/>
  <c r="B259" i="3"/>
  <c r="C259" i="3"/>
  <c r="D259" i="3"/>
  <c r="E259" i="3"/>
  <c r="F259" i="3"/>
  <c r="H259" i="3"/>
  <c r="I259" i="3"/>
  <c r="J259" i="3"/>
  <c r="K259" i="3"/>
  <c r="L259" i="3"/>
  <c r="M259" i="3"/>
  <c r="N259" i="3"/>
  <c r="O259" i="3"/>
  <c r="P259" i="3"/>
  <c r="Q259" i="3"/>
  <c r="R259" i="3"/>
  <c r="S259" i="3"/>
  <c r="T259" i="3"/>
  <c r="U259" i="3"/>
  <c r="V259" i="3"/>
  <c r="W259" i="3"/>
  <c r="X259" i="3"/>
  <c r="Y259" i="3"/>
  <c r="AA259" i="3"/>
  <c r="AB259" i="3"/>
  <c r="AC259" i="3"/>
  <c r="AD259" i="3"/>
  <c r="B260" i="3"/>
  <c r="C260" i="3"/>
  <c r="D260" i="3"/>
  <c r="E260" i="3"/>
  <c r="F260" i="3"/>
  <c r="H260" i="3"/>
  <c r="I260" i="3"/>
  <c r="J260" i="3"/>
  <c r="K260" i="3"/>
  <c r="L260" i="3"/>
  <c r="M260" i="3"/>
  <c r="N260" i="3"/>
  <c r="O260" i="3"/>
  <c r="P260" i="3"/>
  <c r="Q260" i="3"/>
  <c r="R260" i="3"/>
  <c r="S260" i="3"/>
  <c r="T260" i="3"/>
  <c r="U260" i="3"/>
  <c r="V260" i="3"/>
  <c r="W260" i="3"/>
  <c r="X260" i="3"/>
  <c r="Y260" i="3"/>
  <c r="AA260" i="3"/>
  <c r="AB260" i="3"/>
  <c r="AC260" i="3"/>
  <c r="AD260" i="3"/>
  <c r="B261" i="3"/>
  <c r="C261" i="3"/>
  <c r="D261" i="3"/>
  <c r="E261" i="3"/>
  <c r="F261" i="3"/>
  <c r="H261" i="3"/>
  <c r="I261" i="3"/>
  <c r="J261" i="3"/>
  <c r="K261" i="3"/>
  <c r="L261" i="3"/>
  <c r="M261" i="3"/>
  <c r="N261" i="3"/>
  <c r="O261" i="3"/>
  <c r="P261" i="3"/>
  <c r="Q261" i="3"/>
  <c r="R261" i="3"/>
  <c r="S261" i="3"/>
  <c r="T261" i="3"/>
  <c r="U261" i="3"/>
  <c r="V261" i="3"/>
  <c r="W261" i="3"/>
  <c r="X261" i="3"/>
  <c r="Y261" i="3"/>
  <c r="AA261" i="3"/>
  <c r="AB261" i="3"/>
  <c r="AC261" i="3"/>
  <c r="AD261" i="3"/>
  <c r="B262" i="3"/>
  <c r="C262" i="3"/>
  <c r="D262" i="3"/>
  <c r="E262" i="3"/>
  <c r="F262" i="3"/>
  <c r="H262" i="3"/>
  <c r="I262" i="3"/>
  <c r="J262" i="3"/>
  <c r="K262" i="3"/>
  <c r="L262" i="3"/>
  <c r="M262" i="3"/>
  <c r="N262" i="3"/>
  <c r="O262" i="3"/>
  <c r="P262" i="3"/>
  <c r="Q262" i="3"/>
  <c r="R262" i="3"/>
  <c r="S262" i="3"/>
  <c r="T262" i="3"/>
  <c r="U262" i="3"/>
  <c r="V262" i="3"/>
  <c r="W262" i="3"/>
  <c r="X262" i="3"/>
  <c r="Y262" i="3"/>
  <c r="AA262" i="3"/>
  <c r="AB262" i="3"/>
  <c r="AC262" i="3"/>
  <c r="AD262" i="3"/>
  <c r="B263" i="3"/>
  <c r="C263" i="3"/>
  <c r="D263" i="3"/>
  <c r="E263" i="3"/>
  <c r="F263" i="3"/>
  <c r="H263" i="3"/>
  <c r="I263" i="3"/>
  <c r="J263" i="3"/>
  <c r="K263" i="3"/>
  <c r="L263" i="3"/>
  <c r="M263" i="3"/>
  <c r="N263" i="3"/>
  <c r="O263" i="3"/>
  <c r="P263" i="3"/>
  <c r="Q263" i="3"/>
  <c r="R263" i="3"/>
  <c r="S263" i="3"/>
  <c r="T263" i="3"/>
  <c r="U263" i="3"/>
  <c r="V263" i="3"/>
  <c r="W263" i="3"/>
  <c r="X263" i="3"/>
  <c r="Y263" i="3"/>
  <c r="AA263" i="3"/>
  <c r="AB263" i="3"/>
  <c r="AC263" i="3"/>
  <c r="AD263" i="3"/>
  <c r="B264" i="3"/>
  <c r="C264" i="3"/>
  <c r="D264" i="3"/>
  <c r="E264" i="3"/>
  <c r="F264" i="3"/>
  <c r="H264" i="3"/>
  <c r="I264" i="3"/>
  <c r="J264" i="3"/>
  <c r="K264" i="3"/>
  <c r="L264" i="3"/>
  <c r="M264" i="3"/>
  <c r="N264" i="3"/>
  <c r="O264" i="3"/>
  <c r="P264" i="3"/>
  <c r="Q264" i="3"/>
  <c r="R264" i="3"/>
  <c r="S264" i="3"/>
  <c r="T264" i="3"/>
  <c r="U264" i="3"/>
  <c r="V264" i="3"/>
  <c r="W264" i="3"/>
  <c r="X264" i="3"/>
  <c r="Y264" i="3"/>
  <c r="AA264" i="3"/>
  <c r="AB264" i="3"/>
  <c r="AC264" i="3"/>
  <c r="AD264" i="3"/>
  <c r="B265" i="3"/>
  <c r="C265" i="3"/>
  <c r="D265" i="3"/>
  <c r="E265" i="3"/>
  <c r="F265" i="3"/>
  <c r="H265" i="3"/>
  <c r="I265" i="3"/>
  <c r="J265" i="3"/>
  <c r="K265" i="3"/>
  <c r="L265" i="3"/>
  <c r="M265" i="3"/>
  <c r="N265" i="3"/>
  <c r="O265" i="3"/>
  <c r="P265" i="3"/>
  <c r="Q265" i="3"/>
  <c r="R265" i="3"/>
  <c r="S265" i="3"/>
  <c r="T265" i="3"/>
  <c r="U265" i="3"/>
  <c r="V265" i="3"/>
  <c r="W265" i="3"/>
  <c r="X265" i="3"/>
  <c r="Y265" i="3"/>
  <c r="AA265" i="3"/>
  <c r="AB265" i="3"/>
  <c r="AC265" i="3"/>
  <c r="AD265" i="3"/>
  <c r="B266" i="3"/>
  <c r="C266" i="3"/>
  <c r="D266" i="3"/>
  <c r="E266" i="3"/>
  <c r="F266" i="3"/>
  <c r="H266" i="3"/>
  <c r="I266" i="3"/>
  <c r="J266" i="3"/>
  <c r="K266" i="3"/>
  <c r="L266" i="3"/>
  <c r="M266" i="3"/>
  <c r="N266" i="3"/>
  <c r="O266" i="3"/>
  <c r="P266" i="3"/>
  <c r="Q266" i="3"/>
  <c r="R266" i="3"/>
  <c r="S266" i="3"/>
  <c r="T266" i="3"/>
  <c r="U266" i="3"/>
  <c r="V266" i="3"/>
  <c r="W266" i="3"/>
  <c r="X266" i="3"/>
  <c r="Y266" i="3"/>
  <c r="AA266" i="3"/>
  <c r="AB266" i="3"/>
  <c r="AC266" i="3"/>
  <c r="AD266" i="3"/>
  <c r="B267" i="3"/>
  <c r="C267" i="3"/>
  <c r="D267" i="3"/>
  <c r="E267" i="3"/>
  <c r="F267" i="3"/>
  <c r="H267" i="3"/>
  <c r="I267" i="3"/>
  <c r="J267" i="3"/>
  <c r="K267" i="3"/>
  <c r="L267" i="3"/>
  <c r="M267" i="3"/>
  <c r="N267" i="3"/>
  <c r="O267" i="3"/>
  <c r="P267" i="3"/>
  <c r="Q267" i="3"/>
  <c r="R267" i="3"/>
  <c r="S267" i="3"/>
  <c r="T267" i="3"/>
  <c r="U267" i="3"/>
  <c r="V267" i="3"/>
  <c r="W267" i="3"/>
  <c r="X267" i="3"/>
  <c r="Y267" i="3"/>
  <c r="AA267" i="3"/>
  <c r="AB267" i="3"/>
  <c r="AC267" i="3"/>
  <c r="AD267" i="3"/>
  <c r="B268" i="3"/>
  <c r="C268" i="3"/>
  <c r="D268" i="3"/>
  <c r="E268" i="3"/>
  <c r="F268" i="3"/>
  <c r="H268" i="3"/>
  <c r="I268" i="3"/>
  <c r="J268" i="3"/>
  <c r="K268" i="3"/>
  <c r="L268" i="3"/>
  <c r="M268" i="3"/>
  <c r="N268" i="3"/>
  <c r="O268" i="3"/>
  <c r="P268" i="3"/>
  <c r="Q268" i="3"/>
  <c r="R268" i="3"/>
  <c r="S268" i="3"/>
  <c r="T268" i="3"/>
  <c r="U268" i="3"/>
  <c r="V268" i="3"/>
  <c r="W268" i="3"/>
  <c r="X268" i="3"/>
  <c r="Y268" i="3"/>
  <c r="AA268" i="3"/>
  <c r="AB268" i="3"/>
  <c r="AC268" i="3"/>
  <c r="AD268" i="3"/>
  <c r="B269" i="3"/>
  <c r="C269" i="3"/>
  <c r="D269" i="3"/>
  <c r="E269" i="3"/>
  <c r="F269" i="3"/>
  <c r="H269" i="3"/>
  <c r="I269" i="3"/>
  <c r="J269" i="3"/>
  <c r="K269" i="3"/>
  <c r="L269" i="3"/>
  <c r="M269" i="3"/>
  <c r="N269" i="3"/>
  <c r="O269" i="3"/>
  <c r="P269" i="3"/>
  <c r="Q269" i="3"/>
  <c r="R269" i="3"/>
  <c r="S269" i="3"/>
  <c r="T269" i="3"/>
  <c r="U269" i="3"/>
  <c r="V269" i="3"/>
  <c r="W269" i="3"/>
  <c r="X269" i="3"/>
  <c r="Y269" i="3"/>
  <c r="AA269" i="3"/>
  <c r="AB269" i="3"/>
  <c r="AC269" i="3"/>
  <c r="AD269" i="3"/>
  <c r="B270" i="3"/>
  <c r="C270" i="3"/>
  <c r="D270" i="3"/>
  <c r="E270" i="3"/>
  <c r="F270" i="3"/>
  <c r="H270" i="3"/>
  <c r="I270" i="3"/>
  <c r="J270" i="3"/>
  <c r="K270" i="3"/>
  <c r="L270" i="3"/>
  <c r="M270" i="3"/>
  <c r="N270" i="3"/>
  <c r="O270" i="3"/>
  <c r="P270" i="3"/>
  <c r="Q270" i="3"/>
  <c r="R270" i="3"/>
  <c r="S270" i="3"/>
  <c r="T270" i="3"/>
  <c r="U270" i="3"/>
  <c r="V270" i="3"/>
  <c r="W270" i="3"/>
  <c r="X270" i="3"/>
  <c r="Y270" i="3"/>
  <c r="AA270" i="3"/>
  <c r="AB270" i="3"/>
  <c r="AC270" i="3"/>
  <c r="AD270" i="3"/>
  <c r="B271" i="3"/>
  <c r="C271" i="3"/>
  <c r="D271" i="3"/>
  <c r="E271" i="3"/>
  <c r="F271" i="3"/>
  <c r="H271" i="3"/>
  <c r="I271" i="3"/>
  <c r="J271" i="3"/>
  <c r="K271" i="3"/>
  <c r="L271" i="3"/>
  <c r="M271" i="3"/>
  <c r="N271" i="3"/>
  <c r="O271" i="3"/>
  <c r="P271" i="3"/>
  <c r="Q271" i="3"/>
  <c r="R271" i="3"/>
  <c r="S271" i="3"/>
  <c r="T271" i="3"/>
  <c r="U271" i="3"/>
  <c r="V271" i="3"/>
  <c r="W271" i="3"/>
  <c r="X271" i="3"/>
  <c r="Y271" i="3"/>
  <c r="AA271" i="3"/>
  <c r="AB271" i="3"/>
  <c r="AC271" i="3"/>
  <c r="AD271" i="3"/>
  <c r="B272" i="3"/>
  <c r="C272" i="3"/>
  <c r="D272" i="3"/>
  <c r="E272" i="3"/>
  <c r="F272" i="3"/>
  <c r="H272" i="3"/>
  <c r="I272" i="3"/>
  <c r="J272" i="3"/>
  <c r="K272" i="3"/>
  <c r="L272" i="3"/>
  <c r="M272" i="3"/>
  <c r="N272" i="3"/>
  <c r="O272" i="3"/>
  <c r="P272" i="3"/>
  <c r="Q272" i="3"/>
  <c r="R272" i="3"/>
  <c r="S272" i="3"/>
  <c r="T272" i="3"/>
  <c r="U272" i="3"/>
  <c r="V272" i="3"/>
  <c r="W272" i="3"/>
  <c r="X272" i="3"/>
  <c r="Y272" i="3"/>
  <c r="AA272" i="3"/>
  <c r="AB272" i="3"/>
  <c r="AC272" i="3"/>
  <c r="AD272" i="3"/>
  <c r="B273" i="3"/>
  <c r="C273" i="3"/>
  <c r="D273" i="3"/>
  <c r="E273" i="3"/>
  <c r="F273" i="3"/>
  <c r="H273" i="3"/>
  <c r="I273" i="3"/>
  <c r="J273" i="3"/>
  <c r="K273" i="3"/>
  <c r="L273" i="3"/>
  <c r="M273" i="3"/>
  <c r="N273" i="3"/>
  <c r="O273" i="3"/>
  <c r="P273" i="3"/>
  <c r="Q273" i="3"/>
  <c r="R273" i="3"/>
  <c r="S273" i="3"/>
  <c r="T273" i="3"/>
  <c r="U273" i="3"/>
  <c r="V273" i="3"/>
  <c r="W273" i="3"/>
  <c r="X273" i="3"/>
  <c r="Y273" i="3"/>
  <c r="AA273" i="3"/>
  <c r="AB273" i="3"/>
  <c r="AC273" i="3"/>
  <c r="AD273" i="3"/>
  <c r="B274" i="3"/>
  <c r="C274" i="3"/>
  <c r="D274" i="3"/>
  <c r="E274" i="3"/>
  <c r="F274" i="3"/>
  <c r="H274" i="3"/>
  <c r="I274" i="3"/>
  <c r="J274" i="3"/>
  <c r="K274" i="3"/>
  <c r="L274" i="3"/>
  <c r="M274" i="3"/>
  <c r="N274" i="3"/>
  <c r="O274" i="3"/>
  <c r="P274" i="3"/>
  <c r="Q274" i="3"/>
  <c r="R274" i="3"/>
  <c r="S274" i="3"/>
  <c r="T274" i="3"/>
  <c r="U274" i="3"/>
  <c r="V274" i="3"/>
  <c r="W274" i="3"/>
  <c r="X274" i="3"/>
  <c r="Y274" i="3"/>
  <c r="AA274" i="3"/>
  <c r="AB274" i="3"/>
  <c r="AC274" i="3"/>
  <c r="AD274" i="3"/>
  <c r="B275" i="3"/>
  <c r="C275" i="3"/>
  <c r="D275" i="3"/>
  <c r="E275" i="3"/>
  <c r="F275" i="3"/>
  <c r="H275" i="3"/>
  <c r="I275" i="3"/>
  <c r="J275" i="3"/>
  <c r="K275" i="3"/>
  <c r="L275" i="3"/>
  <c r="M275" i="3"/>
  <c r="N275" i="3"/>
  <c r="O275" i="3"/>
  <c r="P275" i="3"/>
  <c r="Q275" i="3"/>
  <c r="R275" i="3"/>
  <c r="S275" i="3"/>
  <c r="T275" i="3"/>
  <c r="U275" i="3"/>
  <c r="V275" i="3"/>
  <c r="W275" i="3"/>
  <c r="X275" i="3"/>
  <c r="Y275" i="3"/>
  <c r="AA275" i="3"/>
  <c r="AB275" i="3"/>
  <c r="AC275" i="3"/>
  <c r="AD275" i="3"/>
  <c r="B276" i="3"/>
  <c r="C276" i="3"/>
  <c r="D276" i="3"/>
  <c r="E276" i="3"/>
  <c r="F276" i="3"/>
  <c r="H276" i="3"/>
  <c r="I276" i="3"/>
  <c r="J276" i="3"/>
  <c r="K276" i="3"/>
  <c r="L276" i="3"/>
  <c r="M276" i="3"/>
  <c r="N276" i="3"/>
  <c r="O276" i="3"/>
  <c r="P276" i="3"/>
  <c r="Q276" i="3"/>
  <c r="R276" i="3"/>
  <c r="S276" i="3"/>
  <c r="T276" i="3"/>
  <c r="U276" i="3"/>
  <c r="V276" i="3"/>
  <c r="W276" i="3"/>
  <c r="X276" i="3"/>
  <c r="Y276" i="3"/>
  <c r="AA276" i="3"/>
  <c r="AB276" i="3"/>
  <c r="AC276" i="3"/>
  <c r="AD276" i="3"/>
  <c r="B277" i="3"/>
  <c r="C277" i="3"/>
  <c r="D277" i="3"/>
  <c r="E277" i="3"/>
  <c r="F277" i="3"/>
  <c r="H277" i="3"/>
  <c r="I277" i="3"/>
  <c r="J277" i="3"/>
  <c r="K277" i="3"/>
  <c r="L277" i="3"/>
  <c r="M277" i="3"/>
  <c r="N277" i="3"/>
  <c r="O277" i="3"/>
  <c r="P277" i="3"/>
  <c r="Q277" i="3"/>
  <c r="R277" i="3"/>
  <c r="S277" i="3"/>
  <c r="T277" i="3"/>
  <c r="U277" i="3"/>
  <c r="V277" i="3"/>
  <c r="W277" i="3"/>
  <c r="X277" i="3"/>
  <c r="Y277" i="3"/>
  <c r="AA277" i="3"/>
  <c r="AB277" i="3"/>
  <c r="AC277" i="3"/>
  <c r="AD277" i="3"/>
  <c r="B278" i="3"/>
  <c r="C278" i="3"/>
  <c r="D278" i="3"/>
  <c r="E278" i="3"/>
  <c r="F278" i="3"/>
  <c r="H278" i="3"/>
  <c r="I278" i="3"/>
  <c r="J278" i="3"/>
  <c r="K278" i="3"/>
  <c r="L278" i="3"/>
  <c r="M278" i="3"/>
  <c r="N278" i="3"/>
  <c r="O278" i="3"/>
  <c r="P278" i="3"/>
  <c r="Q278" i="3"/>
  <c r="R278" i="3"/>
  <c r="S278" i="3"/>
  <c r="T278" i="3"/>
  <c r="U278" i="3"/>
  <c r="V278" i="3"/>
  <c r="W278" i="3"/>
  <c r="X278" i="3"/>
  <c r="Y278" i="3"/>
  <c r="AA278" i="3"/>
  <c r="AB278" i="3"/>
  <c r="AC278" i="3"/>
  <c r="AD278" i="3"/>
  <c r="B279" i="3"/>
  <c r="C279" i="3"/>
  <c r="D279" i="3"/>
  <c r="E279" i="3"/>
  <c r="F279" i="3"/>
  <c r="H279" i="3"/>
  <c r="I279" i="3"/>
  <c r="J279" i="3"/>
  <c r="K279" i="3"/>
  <c r="L279" i="3"/>
  <c r="M279" i="3"/>
  <c r="N279" i="3"/>
  <c r="O279" i="3"/>
  <c r="P279" i="3"/>
  <c r="Q279" i="3"/>
  <c r="R279" i="3"/>
  <c r="S279" i="3"/>
  <c r="T279" i="3"/>
  <c r="U279" i="3"/>
  <c r="V279" i="3"/>
  <c r="W279" i="3"/>
  <c r="X279" i="3"/>
  <c r="Y279" i="3"/>
  <c r="AA279" i="3"/>
  <c r="AB279" i="3"/>
  <c r="AC279" i="3"/>
  <c r="AD279" i="3"/>
  <c r="B280" i="3"/>
  <c r="C280" i="3"/>
  <c r="D280" i="3"/>
  <c r="E280" i="3"/>
  <c r="F280" i="3"/>
  <c r="H280" i="3"/>
  <c r="I280" i="3"/>
  <c r="J280" i="3"/>
  <c r="K280" i="3"/>
  <c r="L280" i="3"/>
  <c r="M280" i="3"/>
  <c r="N280" i="3"/>
  <c r="O280" i="3"/>
  <c r="P280" i="3"/>
  <c r="Q280" i="3"/>
  <c r="R280" i="3"/>
  <c r="S280" i="3"/>
  <c r="T280" i="3"/>
  <c r="U280" i="3"/>
  <c r="V280" i="3"/>
  <c r="W280" i="3"/>
  <c r="X280" i="3"/>
  <c r="Y280" i="3"/>
  <c r="AA280" i="3"/>
  <c r="AB280" i="3"/>
  <c r="AC280" i="3"/>
  <c r="AD280" i="3"/>
  <c r="B281" i="3"/>
  <c r="C281" i="3"/>
  <c r="D281" i="3"/>
  <c r="E281" i="3"/>
  <c r="F281" i="3"/>
  <c r="H281" i="3"/>
  <c r="I281" i="3"/>
  <c r="J281" i="3"/>
  <c r="K281" i="3"/>
  <c r="L281" i="3"/>
  <c r="M281" i="3"/>
  <c r="N281" i="3"/>
  <c r="O281" i="3"/>
  <c r="P281" i="3"/>
  <c r="Q281" i="3"/>
  <c r="R281" i="3"/>
  <c r="S281" i="3"/>
  <c r="T281" i="3"/>
  <c r="U281" i="3"/>
  <c r="V281" i="3"/>
  <c r="W281" i="3"/>
  <c r="X281" i="3"/>
  <c r="Y281" i="3"/>
  <c r="AA281" i="3"/>
  <c r="AB281" i="3"/>
  <c r="AC281" i="3"/>
  <c r="AD281" i="3"/>
  <c r="B282" i="3"/>
  <c r="C282" i="3"/>
  <c r="D282" i="3"/>
  <c r="E282" i="3"/>
  <c r="F282" i="3"/>
  <c r="H282" i="3"/>
  <c r="I282" i="3"/>
  <c r="J282" i="3"/>
  <c r="K282" i="3"/>
  <c r="L282" i="3"/>
  <c r="M282" i="3"/>
  <c r="N282" i="3"/>
  <c r="O282" i="3"/>
  <c r="P282" i="3"/>
  <c r="Q282" i="3"/>
  <c r="R282" i="3"/>
  <c r="S282" i="3"/>
  <c r="T282" i="3"/>
  <c r="U282" i="3"/>
  <c r="V282" i="3"/>
  <c r="W282" i="3"/>
  <c r="X282" i="3"/>
  <c r="Y282" i="3"/>
  <c r="AA282" i="3"/>
  <c r="AB282" i="3"/>
  <c r="AC282" i="3"/>
  <c r="AD282" i="3"/>
  <c r="B283" i="3"/>
  <c r="C283" i="3"/>
  <c r="D283" i="3"/>
  <c r="E283" i="3"/>
  <c r="F283" i="3"/>
  <c r="H283" i="3"/>
  <c r="I283" i="3"/>
  <c r="J283" i="3"/>
  <c r="K283" i="3"/>
  <c r="L283" i="3"/>
  <c r="M283" i="3"/>
  <c r="N283" i="3"/>
  <c r="O283" i="3"/>
  <c r="P283" i="3"/>
  <c r="Q283" i="3"/>
  <c r="R283" i="3"/>
  <c r="S283" i="3"/>
  <c r="T283" i="3"/>
  <c r="U283" i="3"/>
  <c r="V283" i="3"/>
  <c r="W283" i="3"/>
  <c r="X283" i="3"/>
  <c r="Y283" i="3"/>
  <c r="AA283" i="3"/>
  <c r="AB283" i="3"/>
  <c r="AC283" i="3"/>
  <c r="AD283" i="3"/>
  <c r="B284" i="3"/>
  <c r="C284" i="3"/>
  <c r="D284" i="3"/>
  <c r="E284" i="3"/>
  <c r="F284" i="3"/>
  <c r="H284" i="3"/>
  <c r="I284" i="3"/>
  <c r="J284" i="3"/>
  <c r="K284" i="3"/>
  <c r="L284" i="3"/>
  <c r="M284" i="3"/>
  <c r="N284" i="3"/>
  <c r="O284" i="3"/>
  <c r="P284" i="3"/>
  <c r="Q284" i="3"/>
  <c r="R284" i="3"/>
  <c r="S284" i="3"/>
  <c r="T284" i="3"/>
  <c r="U284" i="3"/>
  <c r="V284" i="3"/>
  <c r="W284" i="3"/>
  <c r="X284" i="3"/>
  <c r="Y284" i="3"/>
  <c r="AA284" i="3"/>
  <c r="AB284" i="3"/>
  <c r="AC284" i="3"/>
  <c r="AD284" i="3"/>
  <c r="B285" i="3"/>
  <c r="C285" i="3"/>
  <c r="D285" i="3"/>
  <c r="E285" i="3"/>
  <c r="F285" i="3"/>
  <c r="H285" i="3"/>
  <c r="I285" i="3"/>
  <c r="J285" i="3"/>
  <c r="K285" i="3"/>
  <c r="L285" i="3"/>
  <c r="M285" i="3"/>
  <c r="N285" i="3"/>
  <c r="O285" i="3"/>
  <c r="P285" i="3"/>
  <c r="Q285" i="3"/>
  <c r="R285" i="3"/>
  <c r="S285" i="3"/>
  <c r="T285" i="3"/>
  <c r="U285" i="3"/>
  <c r="V285" i="3"/>
  <c r="W285" i="3"/>
  <c r="X285" i="3"/>
  <c r="Y285" i="3"/>
  <c r="AA285" i="3"/>
  <c r="AB285" i="3"/>
  <c r="AC285" i="3"/>
  <c r="AD285" i="3"/>
  <c r="B286" i="3"/>
  <c r="C286" i="3"/>
  <c r="D286" i="3"/>
  <c r="E286" i="3"/>
  <c r="F286" i="3"/>
  <c r="H286" i="3"/>
  <c r="I286" i="3"/>
  <c r="J286" i="3"/>
  <c r="K286" i="3"/>
  <c r="L286" i="3"/>
  <c r="M286" i="3"/>
  <c r="N286" i="3"/>
  <c r="O286" i="3"/>
  <c r="P286" i="3"/>
  <c r="Q286" i="3"/>
  <c r="R286" i="3"/>
  <c r="S286" i="3"/>
  <c r="T286" i="3"/>
  <c r="U286" i="3"/>
  <c r="V286" i="3"/>
  <c r="W286" i="3"/>
  <c r="X286" i="3"/>
  <c r="Y286" i="3"/>
  <c r="AA286" i="3"/>
  <c r="AB286" i="3"/>
  <c r="AC286" i="3"/>
  <c r="AD286" i="3"/>
  <c r="B287" i="3"/>
  <c r="C287" i="3"/>
  <c r="D287" i="3"/>
  <c r="E287" i="3"/>
  <c r="F287" i="3"/>
  <c r="H287" i="3"/>
  <c r="I287" i="3"/>
  <c r="J287" i="3"/>
  <c r="K287" i="3"/>
  <c r="L287" i="3"/>
  <c r="M287" i="3"/>
  <c r="N287" i="3"/>
  <c r="O287" i="3"/>
  <c r="P287" i="3"/>
  <c r="Q287" i="3"/>
  <c r="R287" i="3"/>
  <c r="S287" i="3"/>
  <c r="T287" i="3"/>
  <c r="U287" i="3"/>
  <c r="V287" i="3"/>
  <c r="W287" i="3"/>
  <c r="X287" i="3"/>
  <c r="Y287" i="3"/>
  <c r="AA287" i="3"/>
  <c r="AB287" i="3"/>
  <c r="AC287" i="3"/>
  <c r="AD287" i="3"/>
  <c r="B288" i="3"/>
  <c r="C288" i="3"/>
  <c r="D288" i="3"/>
  <c r="E288" i="3"/>
  <c r="F288" i="3"/>
  <c r="H288" i="3"/>
  <c r="I288" i="3"/>
  <c r="J288" i="3"/>
  <c r="K288" i="3"/>
  <c r="L288" i="3"/>
  <c r="M288" i="3"/>
  <c r="N288" i="3"/>
  <c r="O288" i="3"/>
  <c r="P288" i="3"/>
  <c r="Q288" i="3"/>
  <c r="R288" i="3"/>
  <c r="S288" i="3"/>
  <c r="T288" i="3"/>
  <c r="U288" i="3"/>
  <c r="V288" i="3"/>
  <c r="W288" i="3"/>
  <c r="X288" i="3"/>
  <c r="Y288" i="3"/>
  <c r="AA288" i="3"/>
  <c r="AB288" i="3"/>
  <c r="AC288" i="3"/>
  <c r="AD288" i="3"/>
  <c r="B289" i="3"/>
  <c r="C289" i="3"/>
  <c r="D289" i="3"/>
  <c r="E289" i="3"/>
  <c r="F289" i="3"/>
  <c r="H289" i="3"/>
  <c r="I289" i="3"/>
  <c r="J289" i="3"/>
  <c r="K289" i="3"/>
  <c r="L289" i="3"/>
  <c r="M289" i="3"/>
  <c r="N289" i="3"/>
  <c r="O289" i="3"/>
  <c r="P289" i="3"/>
  <c r="Q289" i="3"/>
  <c r="R289" i="3"/>
  <c r="S289" i="3"/>
  <c r="T289" i="3"/>
  <c r="U289" i="3"/>
  <c r="V289" i="3"/>
  <c r="W289" i="3"/>
  <c r="X289" i="3"/>
  <c r="Y289" i="3"/>
  <c r="AA289" i="3"/>
  <c r="AB289" i="3"/>
  <c r="AC289" i="3"/>
  <c r="AD289" i="3"/>
  <c r="B290" i="3"/>
  <c r="C290" i="3"/>
  <c r="D290" i="3"/>
  <c r="E290" i="3"/>
  <c r="F290" i="3"/>
  <c r="H290" i="3"/>
  <c r="I290" i="3"/>
  <c r="J290" i="3"/>
  <c r="K290" i="3"/>
  <c r="L290" i="3"/>
  <c r="M290" i="3"/>
  <c r="N290" i="3"/>
  <c r="O290" i="3"/>
  <c r="P290" i="3"/>
  <c r="Q290" i="3"/>
  <c r="R290" i="3"/>
  <c r="S290" i="3"/>
  <c r="T290" i="3"/>
  <c r="U290" i="3"/>
  <c r="V290" i="3"/>
  <c r="W290" i="3"/>
  <c r="X290" i="3"/>
  <c r="Y290" i="3"/>
  <c r="AA290" i="3"/>
  <c r="AB290" i="3"/>
  <c r="AC290" i="3"/>
  <c r="AD290" i="3"/>
  <c r="B291" i="3"/>
  <c r="C291" i="3"/>
  <c r="D291" i="3"/>
  <c r="E291" i="3"/>
  <c r="F291" i="3"/>
  <c r="H291" i="3"/>
  <c r="I291" i="3"/>
  <c r="J291" i="3"/>
  <c r="K291" i="3"/>
  <c r="L291" i="3"/>
  <c r="M291" i="3"/>
  <c r="N291" i="3"/>
  <c r="O291" i="3"/>
  <c r="P291" i="3"/>
  <c r="Q291" i="3"/>
  <c r="R291" i="3"/>
  <c r="S291" i="3"/>
  <c r="T291" i="3"/>
  <c r="U291" i="3"/>
  <c r="V291" i="3"/>
  <c r="W291" i="3"/>
  <c r="X291" i="3"/>
  <c r="Y291" i="3"/>
  <c r="AA291" i="3"/>
  <c r="AB291" i="3"/>
  <c r="AC291" i="3"/>
  <c r="AD291" i="3"/>
  <c r="B292" i="3"/>
  <c r="C292" i="3"/>
  <c r="D292" i="3"/>
  <c r="E292" i="3"/>
  <c r="F292" i="3"/>
  <c r="H292" i="3"/>
  <c r="I292" i="3"/>
  <c r="J292" i="3"/>
  <c r="K292" i="3"/>
  <c r="L292" i="3"/>
  <c r="M292" i="3"/>
  <c r="N292" i="3"/>
  <c r="O292" i="3"/>
  <c r="P292" i="3"/>
  <c r="Q292" i="3"/>
  <c r="R292" i="3"/>
  <c r="S292" i="3"/>
  <c r="T292" i="3"/>
  <c r="U292" i="3"/>
  <c r="V292" i="3"/>
  <c r="W292" i="3"/>
  <c r="X292" i="3"/>
  <c r="Y292" i="3"/>
  <c r="AA292" i="3"/>
  <c r="AB292" i="3"/>
  <c r="AC292" i="3"/>
  <c r="AD292" i="3"/>
  <c r="B293" i="3"/>
  <c r="C293" i="3"/>
  <c r="D293" i="3"/>
  <c r="E293" i="3"/>
  <c r="F293" i="3"/>
  <c r="H293" i="3"/>
  <c r="I293" i="3"/>
  <c r="J293" i="3"/>
  <c r="K293" i="3"/>
  <c r="L293" i="3"/>
  <c r="M293" i="3"/>
  <c r="N293" i="3"/>
  <c r="O293" i="3"/>
  <c r="P293" i="3"/>
  <c r="Q293" i="3"/>
  <c r="R293" i="3"/>
  <c r="S293" i="3"/>
  <c r="T293" i="3"/>
  <c r="U293" i="3"/>
  <c r="V293" i="3"/>
  <c r="W293" i="3"/>
  <c r="X293" i="3"/>
  <c r="Y293" i="3"/>
  <c r="AA293" i="3"/>
  <c r="AB293" i="3"/>
  <c r="AC293" i="3"/>
  <c r="AD293" i="3"/>
  <c r="B294" i="3"/>
  <c r="C294" i="3"/>
  <c r="D294" i="3"/>
  <c r="E294" i="3"/>
  <c r="F294" i="3"/>
  <c r="H294" i="3"/>
  <c r="I294" i="3"/>
  <c r="J294" i="3"/>
  <c r="K294" i="3"/>
  <c r="L294" i="3"/>
  <c r="M294" i="3"/>
  <c r="N294" i="3"/>
  <c r="O294" i="3"/>
  <c r="P294" i="3"/>
  <c r="Q294" i="3"/>
  <c r="R294" i="3"/>
  <c r="S294" i="3"/>
  <c r="T294" i="3"/>
  <c r="U294" i="3"/>
  <c r="V294" i="3"/>
  <c r="W294" i="3"/>
  <c r="X294" i="3"/>
  <c r="Y294" i="3"/>
  <c r="AA294" i="3"/>
  <c r="AB294" i="3"/>
  <c r="AC294" i="3"/>
  <c r="AD294" i="3"/>
  <c r="B295" i="3"/>
  <c r="C295" i="3"/>
  <c r="D295" i="3"/>
  <c r="E295" i="3"/>
  <c r="F295" i="3"/>
  <c r="H295" i="3"/>
  <c r="I295" i="3"/>
  <c r="J295" i="3"/>
  <c r="K295" i="3"/>
  <c r="L295" i="3"/>
  <c r="M295" i="3"/>
  <c r="N295" i="3"/>
  <c r="O295" i="3"/>
  <c r="P295" i="3"/>
  <c r="Q295" i="3"/>
  <c r="R295" i="3"/>
  <c r="S295" i="3"/>
  <c r="T295" i="3"/>
  <c r="U295" i="3"/>
  <c r="V295" i="3"/>
  <c r="W295" i="3"/>
  <c r="X295" i="3"/>
  <c r="Y295" i="3"/>
  <c r="AA295" i="3"/>
  <c r="AB295" i="3"/>
  <c r="AC295" i="3"/>
  <c r="AD295" i="3"/>
  <c r="B296" i="3"/>
  <c r="C296" i="3"/>
  <c r="D296" i="3"/>
  <c r="E296" i="3"/>
  <c r="F296" i="3"/>
  <c r="H296" i="3"/>
  <c r="I296" i="3"/>
  <c r="J296" i="3"/>
  <c r="K296" i="3"/>
  <c r="L296" i="3"/>
  <c r="M296" i="3"/>
  <c r="N296" i="3"/>
  <c r="O296" i="3"/>
  <c r="P296" i="3"/>
  <c r="Q296" i="3"/>
  <c r="R296" i="3"/>
  <c r="S296" i="3"/>
  <c r="T296" i="3"/>
  <c r="U296" i="3"/>
  <c r="V296" i="3"/>
  <c r="W296" i="3"/>
  <c r="X296" i="3"/>
  <c r="Y296" i="3"/>
  <c r="AA296" i="3"/>
  <c r="AB296" i="3"/>
  <c r="AC296" i="3"/>
  <c r="AD296" i="3"/>
  <c r="B297" i="3"/>
  <c r="C297" i="3"/>
  <c r="D297" i="3"/>
  <c r="E297" i="3"/>
  <c r="F297" i="3"/>
  <c r="H297" i="3"/>
  <c r="I297" i="3"/>
  <c r="J297" i="3"/>
  <c r="K297" i="3"/>
  <c r="L297" i="3"/>
  <c r="M297" i="3"/>
  <c r="N297" i="3"/>
  <c r="O297" i="3"/>
  <c r="P297" i="3"/>
  <c r="Q297" i="3"/>
  <c r="R297" i="3"/>
  <c r="S297" i="3"/>
  <c r="T297" i="3"/>
  <c r="U297" i="3"/>
  <c r="V297" i="3"/>
  <c r="W297" i="3"/>
  <c r="X297" i="3"/>
  <c r="Y297" i="3"/>
  <c r="AA297" i="3"/>
  <c r="AB297" i="3"/>
  <c r="AC297" i="3"/>
  <c r="AD297" i="3"/>
  <c r="B298" i="3"/>
  <c r="C298" i="3"/>
  <c r="D298" i="3"/>
  <c r="E298" i="3"/>
  <c r="F298" i="3"/>
  <c r="H298" i="3"/>
  <c r="I298" i="3"/>
  <c r="J298" i="3"/>
  <c r="K298" i="3"/>
  <c r="L298" i="3"/>
  <c r="M298" i="3"/>
  <c r="N298" i="3"/>
  <c r="O298" i="3"/>
  <c r="P298" i="3"/>
  <c r="Q298" i="3"/>
  <c r="R298" i="3"/>
  <c r="S298" i="3"/>
  <c r="T298" i="3"/>
  <c r="U298" i="3"/>
  <c r="V298" i="3"/>
  <c r="W298" i="3"/>
  <c r="X298" i="3"/>
  <c r="Y298" i="3"/>
  <c r="AA298" i="3"/>
  <c r="AB298" i="3"/>
  <c r="AC298" i="3"/>
  <c r="AD298" i="3"/>
  <c r="B299" i="3"/>
  <c r="C299" i="3"/>
  <c r="D299" i="3"/>
  <c r="E299" i="3"/>
  <c r="F299" i="3"/>
  <c r="H299" i="3"/>
  <c r="I299" i="3"/>
  <c r="J299" i="3"/>
  <c r="K299" i="3"/>
  <c r="L299" i="3"/>
  <c r="M299" i="3"/>
  <c r="N299" i="3"/>
  <c r="O299" i="3"/>
  <c r="P299" i="3"/>
  <c r="Q299" i="3"/>
  <c r="R299" i="3"/>
  <c r="S299" i="3"/>
  <c r="T299" i="3"/>
  <c r="U299" i="3"/>
  <c r="V299" i="3"/>
  <c r="W299" i="3"/>
  <c r="X299" i="3"/>
  <c r="Y299" i="3"/>
  <c r="AA299" i="3"/>
  <c r="AB299" i="3"/>
  <c r="AC299" i="3"/>
  <c r="AD299" i="3"/>
  <c r="B300" i="3"/>
  <c r="C300" i="3"/>
  <c r="D300" i="3"/>
  <c r="E300" i="3"/>
  <c r="F300" i="3"/>
  <c r="H300" i="3"/>
  <c r="I300" i="3"/>
  <c r="J300" i="3"/>
  <c r="K300" i="3"/>
  <c r="L300" i="3"/>
  <c r="M300" i="3"/>
  <c r="N300" i="3"/>
  <c r="O300" i="3"/>
  <c r="P300" i="3"/>
  <c r="Q300" i="3"/>
  <c r="R300" i="3"/>
  <c r="S300" i="3"/>
  <c r="T300" i="3"/>
  <c r="U300" i="3"/>
  <c r="V300" i="3"/>
  <c r="W300" i="3"/>
  <c r="X300" i="3"/>
  <c r="Y300" i="3"/>
  <c r="AA300" i="3"/>
  <c r="AB300" i="3"/>
  <c r="AC300" i="3"/>
  <c r="AD300" i="3"/>
  <c r="B301" i="3"/>
  <c r="C301" i="3"/>
  <c r="D301" i="3"/>
  <c r="E301" i="3"/>
  <c r="F301" i="3"/>
  <c r="H301" i="3"/>
  <c r="I301" i="3"/>
  <c r="J301" i="3"/>
  <c r="K301" i="3"/>
  <c r="L301" i="3"/>
  <c r="M301" i="3"/>
  <c r="N301" i="3"/>
  <c r="O301" i="3"/>
  <c r="P301" i="3"/>
  <c r="Q301" i="3"/>
  <c r="R301" i="3"/>
  <c r="S301" i="3"/>
  <c r="T301" i="3"/>
  <c r="U301" i="3"/>
  <c r="V301" i="3"/>
  <c r="W301" i="3"/>
  <c r="X301" i="3"/>
  <c r="Y301" i="3"/>
  <c r="AA301" i="3"/>
  <c r="AB301" i="3"/>
  <c r="AC301" i="3"/>
  <c r="AD301" i="3"/>
  <c r="B302" i="3"/>
  <c r="C302" i="3"/>
  <c r="D302" i="3"/>
  <c r="E302" i="3"/>
  <c r="F302" i="3"/>
  <c r="H302" i="3"/>
  <c r="I302" i="3"/>
  <c r="J302" i="3"/>
  <c r="K302" i="3"/>
  <c r="L302" i="3"/>
  <c r="M302" i="3"/>
  <c r="N302" i="3"/>
  <c r="O302" i="3"/>
  <c r="P302" i="3"/>
  <c r="Q302" i="3"/>
  <c r="R302" i="3"/>
  <c r="S302" i="3"/>
  <c r="T302" i="3"/>
  <c r="U302" i="3"/>
  <c r="V302" i="3"/>
  <c r="W302" i="3"/>
  <c r="X302" i="3"/>
  <c r="Y302" i="3"/>
  <c r="AA302" i="3"/>
  <c r="AB302" i="3"/>
  <c r="AC302" i="3"/>
  <c r="AD302" i="3"/>
  <c r="B303" i="3"/>
  <c r="C303" i="3"/>
  <c r="D303" i="3"/>
  <c r="E303" i="3"/>
  <c r="F303" i="3"/>
  <c r="H303" i="3"/>
  <c r="I303" i="3"/>
  <c r="J303" i="3"/>
  <c r="K303" i="3"/>
  <c r="L303" i="3"/>
  <c r="M303" i="3"/>
  <c r="N303" i="3"/>
  <c r="O303" i="3"/>
  <c r="P303" i="3"/>
  <c r="Q303" i="3"/>
  <c r="R303" i="3"/>
  <c r="S303" i="3"/>
  <c r="T303" i="3"/>
  <c r="U303" i="3"/>
  <c r="V303" i="3"/>
  <c r="W303" i="3"/>
  <c r="X303" i="3"/>
  <c r="Y303" i="3"/>
  <c r="AA303" i="3"/>
  <c r="AB303" i="3"/>
  <c r="AC303" i="3"/>
  <c r="AD303" i="3"/>
  <c r="B304" i="3"/>
  <c r="C304" i="3"/>
  <c r="D304" i="3"/>
  <c r="E304" i="3"/>
  <c r="F304" i="3"/>
  <c r="H304" i="3"/>
  <c r="I304" i="3"/>
  <c r="J304" i="3"/>
  <c r="K304" i="3"/>
  <c r="L304" i="3"/>
  <c r="M304" i="3"/>
  <c r="N304" i="3"/>
  <c r="O304" i="3"/>
  <c r="P304" i="3"/>
  <c r="Q304" i="3"/>
  <c r="R304" i="3"/>
  <c r="S304" i="3"/>
  <c r="T304" i="3"/>
  <c r="U304" i="3"/>
  <c r="V304" i="3"/>
  <c r="W304" i="3"/>
  <c r="X304" i="3"/>
  <c r="Y304" i="3"/>
  <c r="AA304" i="3"/>
  <c r="AB304" i="3"/>
  <c r="AC304" i="3"/>
  <c r="AD304" i="3"/>
  <c r="B305" i="3"/>
  <c r="C305" i="3"/>
  <c r="D305" i="3"/>
  <c r="E305" i="3"/>
  <c r="F305" i="3"/>
  <c r="H305" i="3"/>
  <c r="I305" i="3"/>
  <c r="J305" i="3"/>
  <c r="K305" i="3"/>
  <c r="L305" i="3"/>
  <c r="M305" i="3"/>
  <c r="N305" i="3"/>
  <c r="O305" i="3"/>
  <c r="P305" i="3"/>
  <c r="Q305" i="3"/>
  <c r="R305" i="3"/>
  <c r="S305" i="3"/>
  <c r="T305" i="3"/>
  <c r="U305" i="3"/>
  <c r="V305" i="3"/>
  <c r="W305" i="3"/>
  <c r="X305" i="3"/>
  <c r="Y305" i="3"/>
  <c r="AA305" i="3"/>
  <c r="AB305" i="3"/>
  <c r="AC305" i="3"/>
  <c r="AD305" i="3"/>
  <c r="B306" i="3"/>
  <c r="C306" i="3"/>
  <c r="D306" i="3"/>
  <c r="E306" i="3"/>
  <c r="F306" i="3"/>
  <c r="H306" i="3"/>
  <c r="I306" i="3"/>
  <c r="J306" i="3"/>
  <c r="K306" i="3"/>
  <c r="L306" i="3"/>
  <c r="M306" i="3"/>
  <c r="N306" i="3"/>
  <c r="O306" i="3"/>
  <c r="P306" i="3"/>
  <c r="Q306" i="3"/>
  <c r="R306" i="3"/>
  <c r="S306" i="3"/>
  <c r="T306" i="3"/>
  <c r="U306" i="3"/>
  <c r="V306" i="3"/>
  <c r="W306" i="3"/>
  <c r="X306" i="3"/>
  <c r="Y306" i="3"/>
  <c r="AA306" i="3"/>
  <c r="AB306" i="3"/>
  <c r="AC306" i="3"/>
  <c r="AD306" i="3"/>
  <c r="B307" i="3"/>
  <c r="C307" i="3"/>
  <c r="D307" i="3"/>
  <c r="E307" i="3"/>
  <c r="F307" i="3"/>
  <c r="H307" i="3"/>
  <c r="I307" i="3"/>
  <c r="J307" i="3"/>
  <c r="K307" i="3"/>
  <c r="L307" i="3"/>
  <c r="M307" i="3"/>
  <c r="N307" i="3"/>
  <c r="O307" i="3"/>
  <c r="P307" i="3"/>
  <c r="Q307" i="3"/>
  <c r="R307" i="3"/>
  <c r="S307" i="3"/>
  <c r="T307" i="3"/>
  <c r="U307" i="3"/>
  <c r="V307" i="3"/>
  <c r="W307" i="3"/>
  <c r="X307" i="3"/>
  <c r="Y307" i="3"/>
  <c r="AA307" i="3"/>
  <c r="AB307" i="3"/>
  <c r="AC307" i="3"/>
  <c r="AD307" i="3"/>
  <c r="B308" i="3"/>
  <c r="C308" i="3"/>
  <c r="D308" i="3"/>
  <c r="E308" i="3"/>
  <c r="F308" i="3"/>
  <c r="H308" i="3"/>
  <c r="I308" i="3"/>
  <c r="J308" i="3"/>
  <c r="K308" i="3"/>
  <c r="L308" i="3"/>
  <c r="M308" i="3"/>
  <c r="N308" i="3"/>
  <c r="O308" i="3"/>
  <c r="P308" i="3"/>
  <c r="Q308" i="3"/>
  <c r="R308" i="3"/>
  <c r="S308" i="3"/>
  <c r="T308" i="3"/>
  <c r="U308" i="3"/>
  <c r="V308" i="3"/>
  <c r="W308" i="3"/>
  <c r="X308" i="3"/>
  <c r="Y308" i="3"/>
  <c r="AA308" i="3"/>
  <c r="AB308" i="3"/>
  <c r="AC308" i="3"/>
  <c r="AD308" i="3"/>
  <c r="B309" i="3"/>
  <c r="C309" i="3"/>
  <c r="D309" i="3"/>
  <c r="E309" i="3"/>
  <c r="F309" i="3"/>
  <c r="H309" i="3"/>
  <c r="I309" i="3"/>
  <c r="J309" i="3"/>
  <c r="K309" i="3"/>
  <c r="L309" i="3"/>
  <c r="M309" i="3"/>
  <c r="N309" i="3"/>
  <c r="O309" i="3"/>
  <c r="P309" i="3"/>
  <c r="Q309" i="3"/>
  <c r="R309" i="3"/>
  <c r="S309" i="3"/>
  <c r="T309" i="3"/>
  <c r="U309" i="3"/>
  <c r="V309" i="3"/>
  <c r="W309" i="3"/>
  <c r="X309" i="3"/>
  <c r="Y309" i="3"/>
  <c r="AA309" i="3"/>
  <c r="AB309" i="3"/>
  <c r="AC309" i="3"/>
  <c r="AD309" i="3"/>
  <c r="B310" i="3"/>
  <c r="C310" i="3"/>
  <c r="D310" i="3"/>
  <c r="E310" i="3"/>
  <c r="F310" i="3"/>
  <c r="H310" i="3"/>
  <c r="I310" i="3"/>
  <c r="J310" i="3"/>
  <c r="K310" i="3"/>
  <c r="L310" i="3"/>
  <c r="M310" i="3"/>
  <c r="N310" i="3"/>
  <c r="O310" i="3"/>
  <c r="P310" i="3"/>
  <c r="Q310" i="3"/>
  <c r="R310" i="3"/>
  <c r="S310" i="3"/>
  <c r="T310" i="3"/>
  <c r="U310" i="3"/>
  <c r="V310" i="3"/>
  <c r="W310" i="3"/>
  <c r="X310" i="3"/>
  <c r="Y310" i="3"/>
  <c r="AA310" i="3"/>
  <c r="AB310" i="3"/>
  <c r="AC310" i="3"/>
  <c r="AD310" i="3"/>
  <c r="B311" i="3"/>
  <c r="C311" i="3"/>
  <c r="D311" i="3"/>
  <c r="E311" i="3"/>
  <c r="F311" i="3"/>
  <c r="H311" i="3"/>
  <c r="I311" i="3"/>
  <c r="J311" i="3"/>
  <c r="K311" i="3"/>
  <c r="L311" i="3"/>
  <c r="M311" i="3"/>
  <c r="N311" i="3"/>
  <c r="O311" i="3"/>
  <c r="P311" i="3"/>
  <c r="Q311" i="3"/>
  <c r="R311" i="3"/>
  <c r="S311" i="3"/>
  <c r="T311" i="3"/>
  <c r="U311" i="3"/>
  <c r="V311" i="3"/>
  <c r="W311" i="3"/>
  <c r="X311" i="3"/>
  <c r="Y311" i="3"/>
  <c r="AA311" i="3"/>
  <c r="AB311" i="3"/>
  <c r="AC311" i="3"/>
  <c r="AD311" i="3"/>
  <c r="B312" i="3"/>
  <c r="C312" i="3"/>
  <c r="D312" i="3"/>
  <c r="E312" i="3"/>
  <c r="F312" i="3"/>
  <c r="H312" i="3"/>
  <c r="I312" i="3"/>
  <c r="J312" i="3"/>
  <c r="K312" i="3"/>
  <c r="L312" i="3"/>
  <c r="M312" i="3"/>
  <c r="N312" i="3"/>
  <c r="O312" i="3"/>
  <c r="P312" i="3"/>
  <c r="Q312" i="3"/>
  <c r="R312" i="3"/>
  <c r="S312" i="3"/>
  <c r="T312" i="3"/>
  <c r="U312" i="3"/>
  <c r="V312" i="3"/>
  <c r="W312" i="3"/>
  <c r="X312" i="3"/>
  <c r="Y312" i="3"/>
  <c r="AA312" i="3"/>
  <c r="AB312" i="3"/>
  <c r="AC312" i="3"/>
  <c r="AD312" i="3"/>
  <c r="B313" i="3"/>
  <c r="C313" i="3"/>
  <c r="D313" i="3"/>
  <c r="E313" i="3"/>
  <c r="F313" i="3"/>
  <c r="H313" i="3"/>
  <c r="I313" i="3"/>
  <c r="J313" i="3"/>
  <c r="K313" i="3"/>
  <c r="L313" i="3"/>
  <c r="M313" i="3"/>
  <c r="N313" i="3"/>
  <c r="O313" i="3"/>
  <c r="P313" i="3"/>
  <c r="Q313" i="3"/>
  <c r="R313" i="3"/>
  <c r="S313" i="3"/>
  <c r="T313" i="3"/>
  <c r="U313" i="3"/>
  <c r="V313" i="3"/>
  <c r="W313" i="3"/>
  <c r="X313" i="3"/>
  <c r="Y313" i="3"/>
  <c r="AA313" i="3"/>
  <c r="AB313" i="3"/>
  <c r="AC313" i="3"/>
  <c r="AD313" i="3"/>
  <c r="B314" i="3"/>
  <c r="C314" i="3"/>
  <c r="D314" i="3"/>
  <c r="E314" i="3"/>
  <c r="F314" i="3"/>
  <c r="H314" i="3"/>
  <c r="I314" i="3"/>
  <c r="J314" i="3"/>
  <c r="K314" i="3"/>
  <c r="L314" i="3"/>
  <c r="M314" i="3"/>
  <c r="N314" i="3"/>
  <c r="O314" i="3"/>
  <c r="P314" i="3"/>
  <c r="Q314" i="3"/>
  <c r="R314" i="3"/>
  <c r="S314" i="3"/>
  <c r="T314" i="3"/>
  <c r="U314" i="3"/>
  <c r="V314" i="3"/>
  <c r="W314" i="3"/>
  <c r="X314" i="3"/>
  <c r="Y314" i="3"/>
  <c r="AA314" i="3"/>
  <c r="AB314" i="3"/>
  <c r="AC314" i="3"/>
  <c r="AD314" i="3"/>
  <c r="B315" i="3"/>
  <c r="C315" i="3"/>
  <c r="D315" i="3"/>
  <c r="E315" i="3"/>
  <c r="F315" i="3"/>
  <c r="H315" i="3"/>
  <c r="I315" i="3"/>
  <c r="J315" i="3"/>
  <c r="K315" i="3"/>
  <c r="L315" i="3"/>
  <c r="M315" i="3"/>
  <c r="N315" i="3"/>
  <c r="O315" i="3"/>
  <c r="P315" i="3"/>
  <c r="Q315" i="3"/>
  <c r="R315" i="3"/>
  <c r="S315" i="3"/>
  <c r="T315" i="3"/>
  <c r="U315" i="3"/>
  <c r="V315" i="3"/>
  <c r="W315" i="3"/>
  <c r="X315" i="3"/>
  <c r="Y315" i="3"/>
  <c r="AA315" i="3"/>
  <c r="AB315" i="3"/>
  <c r="AC315" i="3"/>
  <c r="AD315" i="3"/>
  <c r="B316" i="3"/>
  <c r="C316" i="3"/>
  <c r="D316" i="3"/>
  <c r="E316" i="3"/>
  <c r="F316" i="3"/>
  <c r="H316" i="3"/>
  <c r="I316" i="3"/>
  <c r="J316" i="3"/>
  <c r="K316" i="3"/>
  <c r="L316" i="3"/>
  <c r="M316" i="3"/>
  <c r="N316" i="3"/>
  <c r="O316" i="3"/>
  <c r="P316" i="3"/>
  <c r="Q316" i="3"/>
  <c r="R316" i="3"/>
  <c r="S316" i="3"/>
  <c r="T316" i="3"/>
  <c r="U316" i="3"/>
  <c r="V316" i="3"/>
  <c r="W316" i="3"/>
  <c r="X316" i="3"/>
  <c r="Y316" i="3"/>
  <c r="AA316" i="3"/>
  <c r="AB316" i="3"/>
  <c r="AC316" i="3"/>
  <c r="AD316" i="3"/>
  <c r="B317" i="3"/>
  <c r="C317" i="3"/>
  <c r="D317" i="3"/>
  <c r="E317" i="3"/>
  <c r="F317" i="3"/>
  <c r="H317" i="3"/>
  <c r="I317" i="3"/>
  <c r="J317" i="3"/>
  <c r="K317" i="3"/>
  <c r="L317" i="3"/>
  <c r="M317" i="3"/>
  <c r="N317" i="3"/>
  <c r="O317" i="3"/>
  <c r="P317" i="3"/>
  <c r="Q317" i="3"/>
  <c r="R317" i="3"/>
  <c r="S317" i="3"/>
  <c r="T317" i="3"/>
  <c r="U317" i="3"/>
  <c r="V317" i="3"/>
  <c r="W317" i="3"/>
  <c r="X317" i="3"/>
  <c r="Y317" i="3"/>
  <c r="AA317" i="3"/>
  <c r="AB317" i="3"/>
  <c r="AC317" i="3"/>
  <c r="AD317" i="3"/>
  <c r="B318" i="3"/>
  <c r="C318" i="3"/>
  <c r="D318" i="3"/>
  <c r="E318" i="3"/>
  <c r="F318" i="3"/>
  <c r="H318" i="3"/>
  <c r="I318" i="3"/>
  <c r="J318" i="3"/>
  <c r="K318" i="3"/>
  <c r="L318" i="3"/>
  <c r="M318" i="3"/>
  <c r="N318" i="3"/>
  <c r="O318" i="3"/>
  <c r="P318" i="3"/>
  <c r="Q318" i="3"/>
  <c r="R318" i="3"/>
  <c r="S318" i="3"/>
  <c r="T318" i="3"/>
  <c r="U318" i="3"/>
  <c r="V318" i="3"/>
  <c r="W318" i="3"/>
  <c r="X318" i="3"/>
  <c r="Y318" i="3"/>
  <c r="AA318" i="3"/>
  <c r="AB318" i="3"/>
  <c r="AC318" i="3"/>
  <c r="AD318" i="3"/>
  <c r="B319" i="3"/>
  <c r="C319" i="3"/>
  <c r="D319" i="3"/>
  <c r="E319" i="3"/>
  <c r="F319" i="3"/>
  <c r="H319" i="3"/>
  <c r="I319" i="3"/>
  <c r="J319" i="3"/>
  <c r="K319" i="3"/>
  <c r="L319" i="3"/>
  <c r="M319" i="3"/>
  <c r="N319" i="3"/>
  <c r="O319" i="3"/>
  <c r="P319" i="3"/>
  <c r="Q319" i="3"/>
  <c r="R319" i="3"/>
  <c r="S319" i="3"/>
  <c r="T319" i="3"/>
  <c r="U319" i="3"/>
  <c r="V319" i="3"/>
  <c r="W319" i="3"/>
  <c r="X319" i="3"/>
  <c r="Y319" i="3"/>
  <c r="AA319" i="3"/>
  <c r="AB319" i="3"/>
  <c r="AC319" i="3"/>
  <c r="AD319" i="3"/>
  <c r="B320" i="3"/>
  <c r="C320" i="3"/>
  <c r="D320" i="3"/>
  <c r="E320" i="3"/>
  <c r="F320" i="3"/>
  <c r="H320" i="3"/>
  <c r="I320" i="3"/>
  <c r="J320" i="3"/>
  <c r="K320" i="3"/>
  <c r="L320" i="3"/>
  <c r="M320" i="3"/>
  <c r="N320" i="3"/>
  <c r="O320" i="3"/>
  <c r="P320" i="3"/>
  <c r="Q320" i="3"/>
  <c r="R320" i="3"/>
  <c r="S320" i="3"/>
  <c r="T320" i="3"/>
  <c r="U320" i="3"/>
  <c r="V320" i="3"/>
  <c r="W320" i="3"/>
  <c r="X320" i="3"/>
  <c r="Y320" i="3"/>
  <c r="AA320" i="3"/>
  <c r="AB320" i="3"/>
  <c r="AC320" i="3"/>
  <c r="AD320" i="3"/>
  <c r="B321" i="3"/>
  <c r="C321" i="3"/>
  <c r="D321" i="3"/>
  <c r="E321" i="3"/>
  <c r="F321" i="3"/>
  <c r="H321" i="3"/>
  <c r="I321" i="3"/>
  <c r="J321" i="3"/>
  <c r="K321" i="3"/>
  <c r="L321" i="3"/>
  <c r="M321" i="3"/>
  <c r="N321" i="3"/>
  <c r="O321" i="3"/>
  <c r="P321" i="3"/>
  <c r="Q321" i="3"/>
  <c r="R321" i="3"/>
  <c r="S321" i="3"/>
  <c r="T321" i="3"/>
  <c r="U321" i="3"/>
  <c r="V321" i="3"/>
  <c r="W321" i="3"/>
  <c r="X321" i="3"/>
  <c r="Y321" i="3"/>
  <c r="AA321" i="3"/>
  <c r="AB321" i="3"/>
  <c r="AC321" i="3"/>
  <c r="AD321" i="3"/>
  <c r="B322" i="3"/>
  <c r="C322" i="3"/>
  <c r="D322" i="3"/>
  <c r="E322" i="3"/>
  <c r="F322" i="3"/>
  <c r="H322" i="3"/>
  <c r="I322" i="3"/>
  <c r="J322" i="3"/>
  <c r="K322" i="3"/>
  <c r="L322" i="3"/>
  <c r="M322" i="3"/>
  <c r="N322" i="3"/>
  <c r="O322" i="3"/>
  <c r="P322" i="3"/>
  <c r="Q322" i="3"/>
  <c r="R322" i="3"/>
  <c r="S322" i="3"/>
  <c r="T322" i="3"/>
  <c r="U322" i="3"/>
  <c r="V322" i="3"/>
  <c r="W322" i="3"/>
  <c r="X322" i="3"/>
  <c r="Y322" i="3"/>
  <c r="AA322" i="3"/>
  <c r="AB322" i="3"/>
  <c r="AC322" i="3"/>
  <c r="AD322" i="3"/>
  <c r="B323" i="3"/>
  <c r="C323" i="3"/>
  <c r="D323" i="3"/>
  <c r="E323" i="3"/>
  <c r="F323" i="3"/>
  <c r="H323" i="3"/>
  <c r="I323" i="3"/>
  <c r="J323" i="3"/>
  <c r="K323" i="3"/>
  <c r="L323" i="3"/>
  <c r="M323" i="3"/>
  <c r="N323" i="3"/>
  <c r="O323" i="3"/>
  <c r="P323" i="3"/>
  <c r="Q323" i="3"/>
  <c r="R323" i="3"/>
  <c r="S323" i="3"/>
  <c r="T323" i="3"/>
  <c r="U323" i="3"/>
  <c r="V323" i="3"/>
  <c r="W323" i="3"/>
  <c r="X323" i="3"/>
  <c r="Y323" i="3"/>
  <c r="AA323" i="3"/>
  <c r="AB323" i="3"/>
  <c r="AC323" i="3"/>
  <c r="AD323" i="3"/>
  <c r="B324" i="3"/>
  <c r="C324" i="3"/>
  <c r="D324" i="3"/>
  <c r="E324" i="3"/>
  <c r="F324" i="3"/>
  <c r="H324" i="3"/>
  <c r="I324" i="3"/>
  <c r="J324" i="3"/>
  <c r="K324" i="3"/>
  <c r="L324" i="3"/>
  <c r="M324" i="3"/>
  <c r="N324" i="3"/>
  <c r="O324" i="3"/>
  <c r="P324" i="3"/>
  <c r="Q324" i="3"/>
  <c r="R324" i="3"/>
  <c r="S324" i="3"/>
  <c r="T324" i="3"/>
  <c r="U324" i="3"/>
  <c r="V324" i="3"/>
  <c r="W324" i="3"/>
  <c r="X324" i="3"/>
  <c r="Y324" i="3"/>
  <c r="AA324" i="3"/>
  <c r="AB324" i="3"/>
  <c r="AC324" i="3"/>
  <c r="AD324" i="3"/>
  <c r="B325" i="3"/>
  <c r="C325" i="3"/>
  <c r="D325" i="3"/>
  <c r="E325" i="3"/>
  <c r="F325" i="3"/>
  <c r="H325" i="3"/>
  <c r="I325" i="3"/>
  <c r="J325" i="3"/>
  <c r="K325" i="3"/>
  <c r="L325" i="3"/>
  <c r="M325" i="3"/>
  <c r="N325" i="3"/>
  <c r="O325" i="3"/>
  <c r="P325" i="3"/>
  <c r="Q325" i="3"/>
  <c r="R325" i="3"/>
  <c r="S325" i="3"/>
  <c r="T325" i="3"/>
  <c r="U325" i="3"/>
  <c r="V325" i="3"/>
  <c r="W325" i="3"/>
  <c r="X325" i="3"/>
  <c r="Y325" i="3"/>
  <c r="AA325" i="3"/>
  <c r="AB325" i="3"/>
  <c r="AC325" i="3"/>
  <c r="AD325" i="3"/>
  <c r="B326" i="3"/>
  <c r="C326" i="3"/>
  <c r="D326" i="3"/>
  <c r="E326" i="3"/>
  <c r="F326" i="3"/>
  <c r="H326" i="3"/>
  <c r="I326" i="3"/>
  <c r="J326" i="3"/>
  <c r="K326" i="3"/>
  <c r="L326" i="3"/>
  <c r="M326" i="3"/>
  <c r="N326" i="3"/>
  <c r="O326" i="3"/>
  <c r="P326" i="3"/>
  <c r="Q326" i="3"/>
  <c r="R326" i="3"/>
  <c r="S326" i="3"/>
  <c r="T326" i="3"/>
  <c r="U326" i="3"/>
  <c r="V326" i="3"/>
  <c r="W326" i="3"/>
  <c r="X326" i="3"/>
  <c r="Y326" i="3"/>
  <c r="AA326" i="3"/>
  <c r="AB326" i="3"/>
  <c r="AC326" i="3"/>
  <c r="AD326" i="3"/>
  <c r="B327" i="3"/>
  <c r="C327" i="3"/>
  <c r="D327" i="3"/>
  <c r="E327" i="3"/>
  <c r="F327" i="3"/>
  <c r="H327" i="3"/>
  <c r="I327" i="3"/>
  <c r="J327" i="3"/>
  <c r="K327" i="3"/>
  <c r="L327" i="3"/>
  <c r="M327" i="3"/>
  <c r="N327" i="3"/>
  <c r="O327" i="3"/>
  <c r="P327" i="3"/>
  <c r="Q327" i="3"/>
  <c r="R327" i="3"/>
  <c r="S327" i="3"/>
  <c r="T327" i="3"/>
  <c r="U327" i="3"/>
  <c r="V327" i="3"/>
  <c r="W327" i="3"/>
  <c r="X327" i="3"/>
  <c r="Y327" i="3"/>
  <c r="AA327" i="3"/>
  <c r="AB327" i="3"/>
  <c r="AC327" i="3"/>
  <c r="AD327" i="3"/>
  <c r="B328" i="3"/>
  <c r="C328" i="3"/>
  <c r="D328" i="3"/>
  <c r="E328" i="3"/>
  <c r="F328" i="3"/>
  <c r="H328" i="3"/>
  <c r="I328" i="3"/>
  <c r="J328" i="3"/>
  <c r="K328" i="3"/>
  <c r="L328" i="3"/>
  <c r="M328" i="3"/>
  <c r="N328" i="3"/>
  <c r="O328" i="3"/>
  <c r="P328" i="3"/>
  <c r="Q328" i="3"/>
  <c r="R328" i="3"/>
  <c r="S328" i="3"/>
  <c r="T328" i="3"/>
  <c r="U328" i="3"/>
  <c r="V328" i="3"/>
  <c r="W328" i="3"/>
  <c r="X328" i="3"/>
  <c r="Y328" i="3"/>
  <c r="AA328" i="3"/>
  <c r="AB328" i="3"/>
  <c r="AC328" i="3"/>
  <c r="AD328" i="3"/>
  <c r="B329" i="3"/>
  <c r="C329" i="3"/>
  <c r="D329" i="3"/>
  <c r="E329" i="3"/>
  <c r="F329" i="3"/>
  <c r="H329" i="3"/>
  <c r="I329" i="3"/>
  <c r="J329" i="3"/>
  <c r="K329" i="3"/>
  <c r="L329" i="3"/>
  <c r="M329" i="3"/>
  <c r="N329" i="3"/>
  <c r="O329" i="3"/>
  <c r="P329" i="3"/>
  <c r="Q329" i="3"/>
  <c r="R329" i="3"/>
  <c r="S329" i="3"/>
  <c r="T329" i="3"/>
  <c r="U329" i="3"/>
  <c r="V329" i="3"/>
  <c r="W329" i="3"/>
  <c r="X329" i="3"/>
  <c r="Y329" i="3"/>
  <c r="AA329" i="3"/>
  <c r="AB329" i="3"/>
  <c r="AC329" i="3"/>
  <c r="AD329" i="3"/>
  <c r="B330" i="3"/>
  <c r="C330" i="3"/>
  <c r="D330" i="3"/>
  <c r="E330" i="3"/>
  <c r="F330" i="3"/>
  <c r="H330" i="3"/>
  <c r="I330" i="3"/>
  <c r="J330" i="3"/>
  <c r="K330" i="3"/>
  <c r="L330" i="3"/>
  <c r="M330" i="3"/>
  <c r="N330" i="3"/>
  <c r="O330" i="3"/>
  <c r="P330" i="3"/>
  <c r="Q330" i="3"/>
  <c r="R330" i="3"/>
  <c r="S330" i="3"/>
  <c r="T330" i="3"/>
  <c r="U330" i="3"/>
  <c r="V330" i="3"/>
  <c r="W330" i="3"/>
  <c r="X330" i="3"/>
  <c r="Y330" i="3"/>
  <c r="AA330" i="3"/>
  <c r="AB330" i="3"/>
  <c r="AC330" i="3"/>
  <c r="AD330" i="3"/>
  <c r="B331" i="3"/>
  <c r="C331" i="3"/>
  <c r="D331" i="3"/>
  <c r="E331" i="3"/>
  <c r="F331" i="3"/>
  <c r="H331" i="3"/>
  <c r="I331" i="3"/>
  <c r="J331" i="3"/>
  <c r="K331" i="3"/>
  <c r="L331" i="3"/>
  <c r="M331" i="3"/>
  <c r="N331" i="3"/>
  <c r="O331" i="3"/>
  <c r="P331" i="3"/>
  <c r="Q331" i="3"/>
  <c r="R331" i="3"/>
  <c r="S331" i="3"/>
  <c r="T331" i="3"/>
  <c r="U331" i="3"/>
  <c r="V331" i="3"/>
  <c r="W331" i="3"/>
  <c r="X331" i="3"/>
  <c r="Y331" i="3"/>
  <c r="AA331" i="3"/>
  <c r="AB331" i="3"/>
  <c r="AC331" i="3"/>
  <c r="AD331" i="3"/>
  <c r="B332" i="3"/>
  <c r="C332" i="3"/>
  <c r="D332" i="3"/>
  <c r="E332" i="3"/>
  <c r="F332" i="3"/>
  <c r="H332" i="3"/>
  <c r="I332" i="3"/>
  <c r="J332" i="3"/>
  <c r="K332" i="3"/>
  <c r="L332" i="3"/>
  <c r="M332" i="3"/>
  <c r="N332" i="3"/>
  <c r="O332" i="3"/>
  <c r="P332" i="3"/>
  <c r="Q332" i="3"/>
  <c r="R332" i="3"/>
  <c r="S332" i="3"/>
  <c r="T332" i="3"/>
  <c r="U332" i="3"/>
  <c r="V332" i="3"/>
  <c r="W332" i="3"/>
  <c r="X332" i="3"/>
  <c r="Y332" i="3"/>
  <c r="AA332" i="3"/>
  <c r="AB332" i="3"/>
  <c r="AC332" i="3"/>
  <c r="AD332" i="3"/>
  <c r="B333" i="3"/>
  <c r="C333" i="3"/>
  <c r="D333" i="3"/>
  <c r="E333" i="3"/>
  <c r="F333" i="3"/>
  <c r="H333" i="3"/>
  <c r="I333" i="3"/>
  <c r="J333" i="3"/>
  <c r="K333" i="3"/>
  <c r="L333" i="3"/>
  <c r="M333" i="3"/>
  <c r="N333" i="3"/>
  <c r="O333" i="3"/>
  <c r="P333" i="3"/>
  <c r="Q333" i="3"/>
  <c r="R333" i="3"/>
  <c r="S333" i="3"/>
  <c r="T333" i="3"/>
  <c r="U333" i="3"/>
  <c r="V333" i="3"/>
  <c r="W333" i="3"/>
  <c r="X333" i="3"/>
  <c r="Y333" i="3"/>
  <c r="AA333" i="3"/>
  <c r="AB333" i="3"/>
  <c r="AC333" i="3"/>
  <c r="AD333" i="3"/>
  <c r="B334" i="3"/>
  <c r="C334" i="3"/>
  <c r="D334" i="3"/>
  <c r="E334" i="3"/>
  <c r="F334" i="3"/>
  <c r="H334" i="3"/>
  <c r="I334" i="3"/>
  <c r="J334" i="3"/>
  <c r="K334" i="3"/>
  <c r="L334" i="3"/>
  <c r="M334" i="3"/>
  <c r="N334" i="3"/>
  <c r="O334" i="3"/>
  <c r="P334" i="3"/>
  <c r="Q334" i="3"/>
  <c r="R334" i="3"/>
  <c r="S334" i="3"/>
  <c r="T334" i="3"/>
  <c r="U334" i="3"/>
  <c r="V334" i="3"/>
  <c r="W334" i="3"/>
  <c r="X334" i="3"/>
  <c r="Y334" i="3"/>
  <c r="AA334" i="3"/>
  <c r="AB334" i="3"/>
  <c r="AC334" i="3"/>
  <c r="AD334" i="3"/>
  <c r="B335" i="3"/>
  <c r="C335" i="3"/>
  <c r="D335" i="3"/>
  <c r="E335" i="3"/>
  <c r="F335" i="3"/>
  <c r="H335" i="3"/>
  <c r="I335" i="3"/>
  <c r="J335" i="3"/>
  <c r="K335" i="3"/>
  <c r="L335" i="3"/>
  <c r="M335" i="3"/>
  <c r="N335" i="3"/>
  <c r="O335" i="3"/>
  <c r="P335" i="3"/>
  <c r="Q335" i="3"/>
  <c r="R335" i="3"/>
  <c r="S335" i="3"/>
  <c r="T335" i="3"/>
  <c r="U335" i="3"/>
  <c r="V335" i="3"/>
  <c r="W335" i="3"/>
  <c r="X335" i="3"/>
  <c r="Y335" i="3"/>
  <c r="AA335" i="3"/>
  <c r="AB335" i="3"/>
  <c r="AC335" i="3"/>
  <c r="AD335" i="3"/>
  <c r="B336" i="3"/>
  <c r="C336" i="3"/>
  <c r="D336" i="3"/>
  <c r="E336" i="3"/>
  <c r="F336" i="3"/>
  <c r="H336" i="3"/>
  <c r="I336" i="3"/>
  <c r="J336" i="3"/>
  <c r="K336" i="3"/>
  <c r="L336" i="3"/>
  <c r="M336" i="3"/>
  <c r="N336" i="3"/>
  <c r="O336" i="3"/>
  <c r="P336" i="3"/>
  <c r="Q336" i="3"/>
  <c r="R336" i="3"/>
  <c r="S336" i="3"/>
  <c r="T336" i="3"/>
  <c r="U336" i="3"/>
  <c r="V336" i="3"/>
  <c r="W336" i="3"/>
  <c r="X336" i="3"/>
  <c r="Y336" i="3"/>
  <c r="AA336" i="3"/>
  <c r="AB336" i="3"/>
  <c r="AC336" i="3"/>
  <c r="AD336" i="3"/>
  <c r="B337" i="3"/>
  <c r="C337" i="3"/>
  <c r="D337" i="3"/>
  <c r="E337" i="3"/>
  <c r="F337" i="3"/>
  <c r="H337" i="3"/>
  <c r="I337" i="3"/>
  <c r="J337" i="3"/>
  <c r="K337" i="3"/>
  <c r="L337" i="3"/>
  <c r="M337" i="3"/>
  <c r="N337" i="3"/>
  <c r="O337" i="3"/>
  <c r="P337" i="3"/>
  <c r="Q337" i="3"/>
  <c r="R337" i="3"/>
  <c r="S337" i="3"/>
  <c r="T337" i="3"/>
  <c r="U337" i="3"/>
  <c r="V337" i="3"/>
  <c r="W337" i="3"/>
  <c r="X337" i="3"/>
  <c r="Y337" i="3"/>
  <c r="AA337" i="3"/>
  <c r="AB337" i="3"/>
  <c r="AC337" i="3"/>
  <c r="AD337" i="3"/>
  <c r="B338" i="3"/>
  <c r="C338" i="3"/>
  <c r="D338" i="3"/>
  <c r="E338" i="3"/>
  <c r="F338" i="3"/>
  <c r="H338" i="3"/>
  <c r="I338" i="3"/>
  <c r="J338" i="3"/>
  <c r="K338" i="3"/>
  <c r="L338" i="3"/>
  <c r="M338" i="3"/>
  <c r="N338" i="3"/>
  <c r="O338" i="3"/>
  <c r="P338" i="3"/>
  <c r="Q338" i="3"/>
  <c r="R338" i="3"/>
  <c r="S338" i="3"/>
  <c r="T338" i="3"/>
  <c r="U338" i="3"/>
  <c r="V338" i="3"/>
  <c r="W338" i="3"/>
  <c r="X338" i="3"/>
  <c r="Y338" i="3"/>
  <c r="AA338" i="3"/>
  <c r="AB338" i="3"/>
  <c r="AC338" i="3"/>
  <c r="AD338" i="3"/>
  <c r="B339" i="3"/>
  <c r="C339" i="3"/>
  <c r="D339" i="3"/>
  <c r="E339" i="3"/>
  <c r="F339" i="3"/>
  <c r="H339" i="3"/>
  <c r="I339" i="3"/>
  <c r="J339" i="3"/>
  <c r="K339" i="3"/>
  <c r="L339" i="3"/>
  <c r="M339" i="3"/>
  <c r="N339" i="3"/>
  <c r="O339" i="3"/>
  <c r="P339" i="3"/>
  <c r="Q339" i="3"/>
  <c r="R339" i="3"/>
  <c r="S339" i="3"/>
  <c r="T339" i="3"/>
  <c r="U339" i="3"/>
  <c r="V339" i="3"/>
  <c r="W339" i="3"/>
  <c r="X339" i="3"/>
  <c r="Y339" i="3"/>
  <c r="AA339" i="3"/>
  <c r="AB339" i="3"/>
  <c r="AC339" i="3"/>
  <c r="AD339" i="3"/>
  <c r="B340" i="3"/>
  <c r="C340" i="3"/>
  <c r="D340" i="3"/>
  <c r="E340" i="3"/>
  <c r="F340" i="3"/>
  <c r="H340" i="3"/>
  <c r="I340" i="3"/>
  <c r="J340" i="3"/>
  <c r="K340" i="3"/>
  <c r="L340" i="3"/>
  <c r="M340" i="3"/>
  <c r="N340" i="3"/>
  <c r="O340" i="3"/>
  <c r="P340" i="3"/>
  <c r="Q340" i="3"/>
  <c r="R340" i="3"/>
  <c r="S340" i="3"/>
  <c r="T340" i="3"/>
  <c r="U340" i="3"/>
  <c r="V340" i="3"/>
  <c r="W340" i="3"/>
  <c r="X340" i="3"/>
  <c r="Y340" i="3"/>
  <c r="AA340" i="3"/>
  <c r="AB340" i="3"/>
  <c r="AC340" i="3"/>
  <c r="AD340" i="3"/>
  <c r="B341" i="3"/>
  <c r="C341" i="3"/>
  <c r="D341" i="3"/>
  <c r="E341" i="3"/>
  <c r="F341" i="3"/>
  <c r="H341" i="3"/>
  <c r="I341" i="3"/>
  <c r="J341" i="3"/>
  <c r="K341" i="3"/>
  <c r="L341" i="3"/>
  <c r="M341" i="3"/>
  <c r="N341" i="3"/>
  <c r="O341" i="3"/>
  <c r="P341" i="3"/>
  <c r="Q341" i="3"/>
  <c r="R341" i="3"/>
  <c r="S341" i="3"/>
  <c r="T341" i="3"/>
  <c r="U341" i="3"/>
  <c r="V341" i="3"/>
  <c r="W341" i="3"/>
  <c r="X341" i="3"/>
  <c r="Y341" i="3"/>
  <c r="AA341" i="3"/>
  <c r="AB341" i="3"/>
  <c r="AC341" i="3"/>
  <c r="AD341" i="3"/>
  <c r="B342" i="3"/>
  <c r="C342" i="3"/>
  <c r="D342" i="3"/>
  <c r="E342" i="3"/>
  <c r="F342" i="3"/>
  <c r="H342" i="3"/>
  <c r="I342" i="3"/>
  <c r="J342" i="3"/>
  <c r="K342" i="3"/>
  <c r="L342" i="3"/>
  <c r="M342" i="3"/>
  <c r="N342" i="3"/>
  <c r="O342" i="3"/>
  <c r="P342" i="3"/>
  <c r="Q342" i="3"/>
  <c r="R342" i="3"/>
  <c r="S342" i="3"/>
  <c r="T342" i="3"/>
  <c r="U342" i="3"/>
  <c r="V342" i="3"/>
  <c r="W342" i="3"/>
  <c r="X342" i="3"/>
  <c r="Y342" i="3"/>
  <c r="AA342" i="3"/>
  <c r="AB342" i="3"/>
  <c r="AC342" i="3"/>
  <c r="AD342" i="3"/>
  <c r="B343" i="3"/>
  <c r="C343" i="3"/>
  <c r="D343" i="3"/>
  <c r="E343" i="3"/>
  <c r="F343" i="3"/>
  <c r="H343" i="3"/>
  <c r="I343" i="3"/>
  <c r="J343" i="3"/>
  <c r="K343" i="3"/>
  <c r="L343" i="3"/>
  <c r="M343" i="3"/>
  <c r="N343" i="3"/>
  <c r="O343" i="3"/>
  <c r="P343" i="3"/>
  <c r="Q343" i="3"/>
  <c r="R343" i="3"/>
  <c r="S343" i="3"/>
  <c r="T343" i="3"/>
  <c r="U343" i="3"/>
  <c r="V343" i="3"/>
  <c r="W343" i="3"/>
  <c r="X343" i="3"/>
  <c r="Y343" i="3"/>
  <c r="AA343" i="3"/>
  <c r="AB343" i="3"/>
  <c r="AC343" i="3"/>
  <c r="AD343" i="3"/>
  <c r="B344" i="3"/>
  <c r="C344" i="3"/>
  <c r="D344" i="3"/>
  <c r="E344" i="3"/>
  <c r="F344" i="3"/>
  <c r="H344" i="3"/>
  <c r="I344" i="3"/>
  <c r="J344" i="3"/>
  <c r="K344" i="3"/>
  <c r="L344" i="3"/>
  <c r="M344" i="3"/>
  <c r="N344" i="3"/>
  <c r="O344" i="3"/>
  <c r="P344" i="3"/>
  <c r="Q344" i="3"/>
  <c r="R344" i="3"/>
  <c r="S344" i="3"/>
  <c r="T344" i="3"/>
  <c r="U344" i="3"/>
  <c r="V344" i="3"/>
  <c r="W344" i="3"/>
  <c r="X344" i="3"/>
  <c r="Y344" i="3"/>
  <c r="AA344" i="3"/>
  <c r="AB344" i="3"/>
  <c r="AC344" i="3"/>
  <c r="AD344" i="3"/>
  <c r="B345" i="3"/>
  <c r="C345" i="3"/>
  <c r="D345" i="3"/>
  <c r="E345" i="3"/>
  <c r="F345" i="3"/>
  <c r="H345" i="3"/>
  <c r="I345" i="3"/>
  <c r="J345" i="3"/>
  <c r="K345" i="3"/>
  <c r="L345" i="3"/>
  <c r="M345" i="3"/>
  <c r="N345" i="3"/>
  <c r="O345" i="3"/>
  <c r="P345" i="3"/>
  <c r="Q345" i="3"/>
  <c r="R345" i="3"/>
  <c r="S345" i="3"/>
  <c r="T345" i="3"/>
  <c r="U345" i="3"/>
  <c r="V345" i="3"/>
  <c r="W345" i="3"/>
  <c r="X345" i="3"/>
  <c r="Y345" i="3"/>
  <c r="AA345" i="3"/>
  <c r="AB345" i="3"/>
  <c r="AC345" i="3"/>
  <c r="AD345" i="3"/>
  <c r="B346" i="3"/>
  <c r="C346" i="3"/>
  <c r="D346" i="3"/>
  <c r="E346" i="3"/>
  <c r="F346" i="3"/>
  <c r="H346" i="3"/>
  <c r="I346" i="3"/>
  <c r="J346" i="3"/>
  <c r="K346" i="3"/>
  <c r="L346" i="3"/>
  <c r="M346" i="3"/>
  <c r="N346" i="3"/>
  <c r="O346" i="3"/>
  <c r="P346" i="3"/>
  <c r="Q346" i="3"/>
  <c r="R346" i="3"/>
  <c r="S346" i="3"/>
  <c r="T346" i="3"/>
  <c r="U346" i="3"/>
  <c r="V346" i="3"/>
  <c r="W346" i="3"/>
  <c r="X346" i="3"/>
  <c r="Y346" i="3"/>
  <c r="AA346" i="3"/>
  <c r="AB346" i="3"/>
  <c r="AC346" i="3"/>
  <c r="AD346" i="3"/>
  <c r="B347" i="3"/>
  <c r="C347" i="3"/>
  <c r="D347" i="3"/>
  <c r="E347" i="3"/>
  <c r="F347" i="3"/>
  <c r="H347" i="3"/>
  <c r="I347" i="3"/>
  <c r="J347" i="3"/>
  <c r="K347" i="3"/>
  <c r="L347" i="3"/>
  <c r="M347" i="3"/>
  <c r="N347" i="3"/>
  <c r="O347" i="3"/>
  <c r="P347" i="3"/>
  <c r="Q347" i="3"/>
  <c r="R347" i="3"/>
  <c r="S347" i="3"/>
  <c r="T347" i="3"/>
  <c r="U347" i="3"/>
  <c r="V347" i="3"/>
  <c r="W347" i="3"/>
  <c r="X347" i="3"/>
  <c r="Y347" i="3"/>
  <c r="AA347" i="3"/>
  <c r="AB347" i="3"/>
  <c r="AC347" i="3"/>
  <c r="AD347" i="3"/>
  <c r="B348" i="3"/>
  <c r="C348" i="3"/>
  <c r="D348" i="3"/>
  <c r="E348" i="3"/>
  <c r="F348" i="3"/>
  <c r="H348" i="3"/>
  <c r="I348" i="3"/>
  <c r="J348" i="3"/>
  <c r="K348" i="3"/>
  <c r="L348" i="3"/>
  <c r="M348" i="3"/>
  <c r="N348" i="3"/>
  <c r="O348" i="3"/>
  <c r="P348" i="3"/>
  <c r="Q348" i="3"/>
  <c r="R348" i="3"/>
  <c r="S348" i="3"/>
  <c r="T348" i="3"/>
  <c r="U348" i="3"/>
  <c r="V348" i="3"/>
  <c r="W348" i="3"/>
  <c r="X348" i="3"/>
  <c r="Y348" i="3"/>
  <c r="AA348" i="3"/>
  <c r="AB348" i="3"/>
  <c r="AC348" i="3"/>
  <c r="AD348" i="3"/>
  <c r="B349" i="3"/>
  <c r="C349" i="3"/>
  <c r="D349" i="3"/>
  <c r="E349" i="3"/>
  <c r="F349" i="3"/>
  <c r="H349" i="3"/>
  <c r="I349" i="3"/>
  <c r="J349" i="3"/>
  <c r="K349" i="3"/>
  <c r="L349" i="3"/>
  <c r="M349" i="3"/>
  <c r="N349" i="3"/>
  <c r="O349" i="3"/>
  <c r="P349" i="3"/>
  <c r="Q349" i="3"/>
  <c r="R349" i="3"/>
  <c r="S349" i="3"/>
  <c r="T349" i="3"/>
  <c r="U349" i="3"/>
  <c r="V349" i="3"/>
  <c r="W349" i="3"/>
  <c r="X349" i="3"/>
  <c r="Y349" i="3"/>
  <c r="AA349" i="3"/>
  <c r="AB349" i="3"/>
  <c r="AC349" i="3"/>
  <c r="AD349" i="3"/>
  <c r="B350" i="3"/>
  <c r="C350" i="3"/>
  <c r="D350" i="3"/>
  <c r="E350" i="3"/>
  <c r="F350" i="3"/>
  <c r="H350" i="3"/>
  <c r="I350" i="3"/>
  <c r="J350" i="3"/>
  <c r="K350" i="3"/>
  <c r="L350" i="3"/>
  <c r="M350" i="3"/>
  <c r="N350" i="3"/>
  <c r="O350" i="3"/>
  <c r="P350" i="3"/>
  <c r="Q350" i="3"/>
  <c r="R350" i="3"/>
  <c r="S350" i="3"/>
  <c r="T350" i="3"/>
  <c r="U350" i="3"/>
  <c r="V350" i="3"/>
  <c r="W350" i="3"/>
  <c r="X350" i="3"/>
  <c r="Y350" i="3"/>
  <c r="AA350" i="3"/>
  <c r="AB350" i="3"/>
  <c r="AC350" i="3"/>
  <c r="AD350" i="3"/>
  <c r="B351" i="3"/>
  <c r="C351" i="3"/>
  <c r="D351" i="3"/>
  <c r="E351" i="3"/>
  <c r="F351" i="3"/>
  <c r="H351" i="3"/>
  <c r="I351" i="3"/>
  <c r="J351" i="3"/>
  <c r="K351" i="3"/>
  <c r="L351" i="3"/>
  <c r="M351" i="3"/>
  <c r="N351" i="3"/>
  <c r="O351" i="3"/>
  <c r="P351" i="3"/>
  <c r="Q351" i="3"/>
  <c r="R351" i="3"/>
  <c r="S351" i="3"/>
  <c r="T351" i="3"/>
  <c r="U351" i="3"/>
  <c r="V351" i="3"/>
  <c r="W351" i="3"/>
  <c r="X351" i="3"/>
  <c r="Y351" i="3"/>
  <c r="AA351" i="3"/>
  <c r="AB351" i="3"/>
  <c r="AC351" i="3"/>
  <c r="AD351" i="3"/>
  <c r="B352" i="3"/>
  <c r="C352" i="3"/>
  <c r="D352" i="3"/>
  <c r="E352" i="3"/>
  <c r="F352" i="3"/>
  <c r="H352" i="3"/>
  <c r="I352" i="3"/>
  <c r="J352" i="3"/>
  <c r="K352" i="3"/>
  <c r="L352" i="3"/>
  <c r="M352" i="3"/>
  <c r="N352" i="3"/>
  <c r="O352" i="3"/>
  <c r="P352" i="3"/>
  <c r="Q352" i="3"/>
  <c r="R352" i="3"/>
  <c r="S352" i="3"/>
  <c r="T352" i="3"/>
  <c r="U352" i="3"/>
  <c r="V352" i="3"/>
  <c r="W352" i="3"/>
  <c r="X352" i="3"/>
  <c r="Y352" i="3"/>
  <c r="AA352" i="3"/>
  <c r="AB352" i="3"/>
  <c r="AC352" i="3"/>
  <c r="AD352" i="3"/>
  <c r="B353" i="3"/>
  <c r="C353" i="3"/>
  <c r="D353" i="3"/>
  <c r="E353" i="3"/>
  <c r="F353" i="3"/>
  <c r="H353" i="3"/>
  <c r="I353" i="3"/>
  <c r="J353" i="3"/>
  <c r="K353" i="3"/>
  <c r="L353" i="3"/>
  <c r="M353" i="3"/>
  <c r="N353" i="3"/>
  <c r="O353" i="3"/>
  <c r="P353" i="3"/>
  <c r="Q353" i="3"/>
  <c r="R353" i="3"/>
  <c r="S353" i="3"/>
  <c r="T353" i="3"/>
  <c r="U353" i="3"/>
  <c r="V353" i="3"/>
  <c r="W353" i="3"/>
  <c r="X353" i="3"/>
  <c r="Y353" i="3"/>
  <c r="AA353" i="3"/>
  <c r="AB353" i="3"/>
  <c r="AC353" i="3"/>
  <c r="AD353" i="3"/>
  <c r="B354" i="3"/>
  <c r="C354" i="3"/>
  <c r="D354" i="3"/>
  <c r="E354" i="3"/>
  <c r="F354" i="3"/>
  <c r="H354" i="3"/>
  <c r="I354" i="3"/>
  <c r="J354" i="3"/>
  <c r="K354" i="3"/>
  <c r="L354" i="3"/>
  <c r="M354" i="3"/>
  <c r="N354" i="3"/>
  <c r="O354" i="3"/>
  <c r="P354" i="3"/>
  <c r="Q354" i="3"/>
  <c r="R354" i="3"/>
  <c r="S354" i="3"/>
  <c r="T354" i="3"/>
  <c r="U354" i="3"/>
  <c r="V354" i="3"/>
  <c r="W354" i="3"/>
  <c r="X354" i="3"/>
  <c r="Y354" i="3"/>
  <c r="AA354" i="3"/>
  <c r="AB354" i="3"/>
  <c r="AC354" i="3"/>
  <c r="AD354" i="3"/>
  <c r="B355" i="3"/>
  <c r="C355" i="3"/>
  <c r="D355" i="3"/>
  <c r="E355" i="3"/>
  <c r="F355" i="3"/>
  <c r="H355" i="3"/>
  <c r="I355" i="3"/>
  <c r="J355" i="3"/>
  <c r="K355" i="3"/>
  <c r="L355" i="3"/>
  <c r="M355" i="3"/>
  <c r="N355" i="3"/>
  <c r="O355" i="3"/>
  <c r="P355" i="3"/>
  <c r="Q355" i="3"/>
  <c r="R355" i="3"/>
  <c r="S355" i="3"/>
  <c r="T355" i="3"/>
  <c r="U355" i="3"/>
  <c r="V355" i="3"/>
  <c r="W355" i="3"/>
  <c r="X355" i="3"/>
  <c r="Y355" i="3"/>
  <c r="AA355" i="3"/>
  <c r="AB355" i="3"/>
  <c r="AC355" i="3"/>
  <c r="AD355" i="3"/>
  <c r="B356" i="3"/>
  <c r="C356" i="3"/>
  <c r="D356" i="3"/>
  <c r="E356" i="3"/>
  <c r="F356" i="3"/>
  <c r="H356" i="3"/>
  <c r="I356" i="3"/>
  <c r="J356" i="3"/>
  <c r="K356" i="3"/>
  <c r="L356" i="3"/>
  <c r="M356" i="3"/>
  <c r="N356" i="3"/>
  <c r="O356" i="3"/>
  <c r="P356" i="3"/>
  <c r="Q356" i="3"/>
  <c r="R356" i="3"/>
  <c r="S356" i="3"/>
  <c r="T356" i="3"/>
  <c r="U356" i="3"/>
  <c r="V356" i="3"/>
  <c r="W356" i="3"/>
  <c r="X356" i="3"/>
  <c r="Y356" i="3"/>
  <c r="AA356" i="3"/>
  <c r="AB356" i="3"/>
  <c r="AC356" i="3"/>
  <c r="AD356" i="3"/>
  <c r="B357" i="3"/>
  <c r="C357" i="3"/>
  <c r="D357" i="3"/>
  <c r="E357" i="3"/>
  <c r="F357" i="3"/>
  <c r="H357" i="3"/>
  <c r="I357" i="3"/>
  <c r="J357" i="3"/>
  <c r="K357" i="3"/>
  <c r="L357" i="3"/>
  <c r="M357" i="3"/>
  <c r="N357" i="3"/>
  <c r="O357" i="3"/>
  <c r="P357" i="3"/>
  <c r="Q357" i="3"/>
  <c r="R357" i="3"/>
  <c r="S357" i="3"/>
  <c r="T357" i="3"/>
  <c r="U357" i="3"/>
  <c r="V357" i="3"/>
  <c r="W357" i="3"/>
  <c r="X357" i="3"/>
  <c r="Y357" i="3"/>
  <c r="AA357" i="3"/>
  <c r="AB357" i="3"/>
  <c r="AC357" i="3"/>
  <c r="AD357" i="3"/>
  <c r="B358" i="3"/>
  <c r="C358" i="3"/>
  <c r="D358" i="3"/>
  <c r="E358" i="3"/>
  <c r="F358" i="3"/>
  <c r="H358" i="3"/>
  <c r="I358" i="3"/>
  <c r="J358" i="3"/>
  <c r="K358" i="3"/>
  <c r="L358" i="3"/>
  <c r="M358" i="3"/>
  <c r="N358" i="3"/>
  <c r="O358" i="3"/>
  <c r="P358" i="3"/>
  <c r="Q358" i="3"/>
  <c r="R358" i="3"/>
  <c r="S358" i="3"/>
  <c r="T358" i="3"/>
  <c r="U358" i="3"/>
  <c r="V358" i="3"/>
  <c r="W358" i="3"/>
  <c r="X358" i="3"/>
  <c r="Y358" i="3"/>
  <c r="AA358" i="3"/>
  <c r="AB358" i="3"/>
  <c r="AC358" i="3"/>
  <c r="AD358" i="3"/>
  <c r="B359" i="3"/>
  <c r="C359" i="3"/>
  <c r="D359" i="3"/>
  <c r="E359" i="3"/>
  <c r="F359" i="3"/>
  <c r="H359" i="3"/>
  <c r="I359" i="3"/>
  <c r="J359" i="3"/>
  <c r="K359" i="3"/>
  <c r="L359" i="3"/>
  <c r="M359" i="3"/>
  <c r="N359" i="3"/>
  <c r="O359" i="3"/>
  <c r="P359" i="3"/>
  <c r="Q359" i="3"/>
  <c r="R359" i="3"/>
  <c r="S359" i="3"/>
  <c r="T359" i="3"/>
  <c r="U359" i="3"/>
  <c r="V359" i="3"/>
  <c r="W359" i="3"/>
  <c r="X359" i="3"/>
  <c r="Y359" i="3"/>
  <c r="AA359" i="3"/>
  <c r="AB359" i="3"/>
  <c r="AC359" i="3"/>
  <c r="AD359" i="3"/>
  <c r="B360" i="3"/>
  <c r="C360" i="3"/>
  <c r="D360" i="3"/>
  <c r="E360" i="3"/>
  <c r="F360" i="3"/>
  <c r="H360" i="3"/>
  <c r="I360" i="3"/>
  <c r="J360" i="3"/>
  <c r="K360" i="3"/>
  <c r="L360" i="3"/>
  <c r="M360" i="3"/>
  <c r="N360" i="3"/>
  <c r="O360" i="3"/>
  <c r="P360" i="3"/>
  <c r="Q360" i="3"/>
  <c r="R360" i="3"/>
  <c r="S360" i="3"/>
  <c r="T360" i="3"/>
  <c r="U360" i="3"/>
  <c r="V360" i="3"/>
  <c r="W360" i="3"/>
  <c r="X360" i="3"/>
  <c r="Y360" i="3"/>
  <c r="AA360" i="3"/>
  <c r="AB360" i="3"/>
  <c r="AC360" i="3"/>
  <c r="AD360" i="3"/>
  <c r="B361" i="3"/>
  <c r="C361" i="3"/>
  <c r="D361" i="3"/>
  <c r="E361" i="3"/>
  <c r="F361" i="3"/>
  <c r="H361" i="3"/>
  <c r="I361" i="3"/>
  <c r="J361" i="3"/>
  <c r="K361" i="3"/>
  <c r="L361" i="3"/>
  <c r="M361" i="3"/>
  <c r="N361" i="3"/>
  <c r="O361" i="3"/>
  <c r="P361" i="3"/>
  <c r="Q361" i="3"/>
  <c r="R361" i="3"/>
  <c r="S361" i="3"/>
  <c r="T361" i="3"/>
  <c r="U361" i="3"/>
  <c r="V361" i="3"/>
  <c r="W361" i="3"/>
  <c r="X361" i="3"/>
  <c r="Y361" i="3"/>
  <c r="AA361" i="3"/>
  <c r="AB361" i="3"/>
  <c r="AC361" i="3"/>
  <c r="AD361" i="3"/>
  <c r="B362" i="3"/>
  <c r="C362" i="3"/>
  <c r="D362" i="3"/>
  <c r="E362" i="3"/>
  <c r="F362" i="3"/>
  <c r="H362" i="3"/>
  <c r="I362" i="3"/>
  <c r="J362" i="3"/>
  <c r="K362" i="3"/>
  <c r="L362" i="3"/>
  <c r="M362" i="3"/>
  <c r="N362" i="3"/>
  <c r="O362" i="3"/>
  <c r="P362" i="3"/>
  <c r="Q362" i="3"/>
  <c r="R362" i="3"/>
  <c r="S362" i="3"/>
  <c r="T362" i="3"/>
  <c r="U362" i="3"/>
  <c r="V362" i="3"/>
  <c r="W362" i="3"/>
  <c r="X362" i="3"/>
  <c r="Y362" i="3"/>
  <c r="AA362" i="3"/>
  <c r="AB362" i="3"/>
  <c r="AC362" i="3"/>
  <c r="AD362" i="3"/>
  <c r="B363" i="3"/>
  <c r="C363" i="3"/>
  <c r="D363" i="3"/>
  <c r="E363" i="3"/>
  <c r="F363" i="3"/>
  <c r="H363" i="3"/>
  <c r="I363" i="3"/>
  <c r="J363" i="3"/>
  <c r="K363" i="3"/>
  <c r="L363" i="3"/>
  <c r="M363" i="3"/>
  <c r="N363" i="3"/>
  <c r="O363" i="3"/>
  <c r="P363" i="3"/>
  <c r="Q363" i="3"/>
  <c r="R363" i="3"/>
  <c r="S363" i="3"/>
  <c r="T363" i="3"/>
  <c r="U363" i="3"/>
  <c r="V363" i="3"/>
  <c r="W363" i="3"/>
  <c r="X363" i="3"/>
  <c r="Y363" i="3"/>
  <c r="AA363" i="3"/>
  <c r="AB363" i="3"/>
  <c r="AC363" i="3"/>
  <c r="AD363" i="3"/>
  <c r="B364" i="3"/>
  <c r="C364" i="3"/>
  <c r="D364" i="3"/>
  <c r="E364" i="3"/>
  <c r="F364" i="3"/>
  <c r="H364" i="3"/>
  <c r="I364" i="3"/>
  <c r="J364" i="3"/>
  <c r="K364" i="3"/>
  <c r="L364" i="3"/>
  <c r="M364" i="3"/>
  <c r="N364" i="3"/>
  <c r="O364" i="3"/>
  <c r="P364" i="3"/>
  <c r="Q364" i="3"/>
  <c r="R364" i="3"/>
  <c r="S364" i="3"/>
  <c r="T364" i="3"/>
  <c r="U364" i="3"/>
  <c r="V364" i="3"/>
  <c r="W364" i="3"/>
  <c r="X364" i="3"/>
  <c r="Y364" i="3"/>
  <c r="AA364" i="3"/>
  <c r="AB364" i="3"/>
  <c r="AC364" i="3"/>
  <c r="AD364" i="3"/>
  <c r="B365" i="3"/>
  <c r="C365" i="3"/>
  <c r="D365" i="3"/>
  <c r="E365" i="3"/>
  <c r="F365" i="3"/>
  <c r="H365" i="3"/>
  <c r="I365" i="3"/>
  <c r="J365" i="3"/>
  <c r="K365" i="3"/>
  <c r="L365" i="3"/>
  <c r="M365" i="3"/>
  <c r="N365" i="3"/>
  <c r="O365" i="3"/>
  <c r="P365" i="3"/>
  <c r="Q365" i="3"/>
  <c r="R365" i="3"/>
  <c r="S365" i="3"/>
  <c r="T365" i="3"/>
  <c r="U365" i="3"/>
  <c r="V365" i="3"/>
  <c r="W365" i="3"/>
  <c r="X365" i="3"/>
  <c r="Y365" i="3"/>
  <c r="AA365" i="3"/>
  <c r="AB365" i="3"/>
  <c r="AC365" i="3"/>
  <c r="AD365" i="3"/>
  <c r="B366" i="3"/>
  <c r="C366" i="3"/>
  <c r="D366" i="3"/>
  <c r="E366" i="3"/>
  <c r="F366" i="3"/>
  <c r="H366" i="3"/>
  <c r="I366" i="3"/>
  <c r="J366" i="3"/>
  <c r="K366" i="3"/>
  <c r="L366" i="3"/>
  <c r="M366" i="3"/>
  <c r="N366" i="3"/>
  <c r="O366" i="3"/>
  <c r="P366" i="3"/>
  <c r="Q366" i="3"/>
  <c r="R366" i="3"/>
  <c r="S366" i="3"/>
  <c r="T366" i="3"/>
  <c r="U366" i="3"/>
  <c r="V366" i="3"/>
  <c r="W366" i="3"/>
  <c r="X366" i="3"/>
  <c r="Y366" i="3"/>
  <c r="AA366" i="3"/>
  <c r="AB366" i="3"/>
  <c r="AC366" i="3"/>
  <c r="AD366" i="3"/>
  <c r="B367" i="3"/>
  <c r="C367" i="3"/>
  <c r="D367" i="3"/>
  <c r="E367" i="3"/>
  <c r="F367" i="3"/>
  <c r="H367" i="3"/>
  <c r="I367" i="3"/>
  <c r="J367" i="3"/>
  <c r="K367" i="3"/>
  <c r="L367" i="3"/>
  <c r="M367" i="3"/>
  <c r="N367" i="3"/>
  <c r="O367" i="3"/>
  <c r="P367" i="3"/>
  <c r="Q367" i="3"/>
  <c r="R367" i="3"/>
  <c r="S367" i="3"/>
  <c r="T367" i="3"/>
  <c r="U367" i="3"/>
  <c r="V367" i="3"/>
  <c r="W367" i="3"/>
  <c r="X367" i="3"/>
  <c r="Y367" i="3"/>
  <c r="AA367" i="3"/>
  <c r="AB367" i="3"/>
  <c r="AC367" i="3"/>
  <c r="AD367" i="3"/>
  <c r="B368" i="3"/>
  <c r="C368" i="3"/>
  <c r="D368" i="3"/>
  <c r="E368" i="3"/>
  <c r="F368" i="3"/>
  <c r="H368" i="3"/>
  <c r="I368" i="3"/>
  <c r="J368" i="3"/>
  <c r="K368" i="3"/>
  <c r="L368" i="3"/>
  <c r="M368" i="3"/>
  <c r="N368" i="3"/>
  <c r="O368" i="3"/>
  <c r="P368" i="3"/>
  <c r="Q368" i="3"/>
  <c r="R368" i="3"/>
  <c r="S368" i="3"/>
  <c r="T368" i="3"/>
  <c r="U368" i="3"/>
  <c r="V368" i="3"/>
  <c r="W368" i="3"/>
  <c r="X368" i="3"/>
  <c r="Y368" i="3"/>
  <c r="AA368" i="3"/>
  <c r="AB368" i="3"/>
  <c r="AC368" i="3"/>
  <c r="AD368" i="3"/>
  <c r="B369" i="3"/>
  <c r="C369" i="3"/>
  <c r="D369" i="3"/>
  <c r="E369" i="3"/>
  <c r="F369" i="3"/>
  <c r="H369" i="3"/>
  <c r="I369" i="3"/>
  <c r="J369" i="3"/>
  <c r="K369" i="3"/>
  <c r="L369" i="3"/>
  <c r="M369" i="3"/>
  <c r="N369" i="3"/>
  <c r="O369" i="3"/>
  <c r="P369" i="3"/>
  <c r="Q369" i="3"/>
  <c r="R369" i="3"/>
  <c r="S369" i="3"/>
  <c r="T369" i="3"/>
  <c r="U369" i="3"/>
  <c r="V369" i="3"/>
  <c r="W369" i="3"/>
  <c r="X369" i="3"/>
  <c r="Y369" i="3"/>
  <c r="AA369" i="3"/>
  <c r="AB369" i="3"/>
  <c r="AC369" i="3"/>
  <c r="AD369" i="3"/>
  <c r="B370" i="3"/>
  <c r="C370" i="3"/>
  <c r="D370" i="3"/>
  <c r="E370" i="3"/>
  <c r="F370" i="3"/>
  <c r="H370" i="3"/>
  <c r="I370" i="3"/>
  <c r="J370" i="3"/>
  <c r="K370" i="3"/>
  <c r="L370" i="3"/>
  <c r="M370" i="3"/>
  <c r="N370" i="3"/>
  <c r="O370" i="3"/>
  <c r="P370" i="3"/>
  <c r="Q370" i="3"/>
  <c r="R370" i="3"/>
  <c r="S370" i="3"/>
  <c r="T370" i="3"/>
  <c r="U370" i="3"/>
  <c r="V370" i="3"/>
  <c r="W370" i="3"/>
  <c r="X370" i="3"/>
  <c r="Y370" i="3"/>
  <c r="AA370" i="3"/>
  <c r="AB370" i="3"/>
  <c r="AC370" i="3"/>
  <c r="AD370" i="3"/>
  <c r="B371" i="3"/>
  <c r="C371" i="3"/>
  <c r="D371" i="3"/>
  <c r="E371" i="3"/>
  <c r="F371" i="3"/>
  <c r="H371" i="3"/>
  <c r="I371" i="3"/>
  <c r="J371" i="3"/>
  <c r="K371" i="3"/>
  <c r="L371" i="3"/>
  <c r="M371" i="3"/>
  <c r="N371" i="3"/>
  <c r="O371" i="3"/>
  <c r="P371" i="3"/>
  <c r="Q371" i="3"/>
  <c r="R371" i="3"/>
  <c r="S371" i="3"/>
  <c r="T371" i="3"/>
  <c r="U371" i="3"/>
  <c r="V371" i="3"/>
  <c r="W371" i="3"/>
  <c r="X371" i="3"/>
  <c r="Y371" i="3"/>
  <c r="AA371" i="3"/>
  <c r="AB371" i="3"/>
  <c r="AC371" i="3"/>
  <c r="AD371" i="3"/>
  <c r="B372" i="3"/>
  <c r="C372" i="3"/>
  <c r="D372" i="3"/>
  <c r="E372" i="3"/>
  <c r="F372" i="3"/>
  <c r="H372" i="3"/>
  <c r="I372" i="3"/>
  <c r="J372" i="3"/>
  <c r="K372" i="3"/>
  <c r="L372" i="3"/>
  <c r="M372" i="3"/>
  <c r="N372" i="3"/>
  <c r="O372" i="3"/>
  <c r="P372" i="3"/>
  <c r="Q372" i="3"/>
  <c r="R372" i="3"/>
  <c r="S372" i="3"/>
  <c r="T372" i="3"/>
  <c r="U372" i="3"/>
  <c r="V372" i="3"/>
  <c r="W372" i="3"/>
  <c r="X372" i="3"/>
  <c r="Y372" i="3"/>
  <c r="AA372" i="3"/>
  <c r="AB372" i="3"/>
  <c r="AC372" i="3"/>
  <c r="AD372" i="3"/>
  <c r="B373" i="3"/>
  <c r="C373" i="3"/>
  <c r="D373" i="3"/>
  <c r="E373" i="3"/>
  <c r="F373" i="3"/>
  <c r="H373" i="3"/>
  <c r="I373" i="3"/>
  <c r="J373" i="3"/>
  <c r="K373" i="3"/>
  <c r="L373" i="3"/>
  <c r="M373" i="3"/>
  <c r="N373" i="3"/>
  <c r="O373" i="3"/>
  <c r="P373" i="3"/>
  <c r="Q373" i="3"/>
  <c r="R373" i="3"/>
  <c r="S373" i="3"/>
  <c r="T373" i="3"/>
  <c r="U373" i="3"/>
  <c r="V373" i="3"/>
  <c r="W373" i="3"/>
  <c r="X373" i="3"/>
  <c r="Y373" i="3"/>
  <c r="AA373" i="3"/>
  <c r="AB373" i="3"/>
  <c r="AC373" i="3"/>
  <c r="AD373" i="3"/>
  <c r="B374" i="3"/>
  <c r="C374" i="3"/>
  <c r="D374" i="3"/>
  <c r="E374" i="3"/>
  <c r="F374" i="3"/>
  <c r="H374" i="3"/>
  <c r="I374" i="3"/>
  <c r="J374" i="3"/>
  <c r="K374" i="3"/>
  <c r="L374" i="3"/>
  <c r="M374" i="3"/>
  <c r="N374" i="3"/>
  <c r="O374" i="3"/>
  <c r="P374" i="3"/>
  <c r="Q374" i="3"/>
  <c r="R374" i="3"/>
  <c r="S374" i="3"/>
  <c r="T374" i="3"/>
  <c r="U374" i="3"/>
  <c r="V374" i="3"/>
  <c r="W374" i="3"/>
  <c r="X374" i="3"/>
  <c r="Y374" i="3"/>
  <c r="AA374" i="3"/>
  <c r="AB374" i="3"/>
  <c r="AC374" i="3"/>
  <c r="AD374" i="3"/>
  <c r="B375" i="3"/>
  <c r="C375" i="3"/>
  <c r="D375" i="3"/>
  <c r="E375" i="3"/>
  <c r="F375" i="3"/>
  <c r="H375" i="3"/>
  <c r="I375" i="3"/>
  <c r="J375" i="3"/>
  <c r="K375" i="3"/>
  <c r="L375" i="3"/>
  <c r="M375" i="3"/>
  <c r="N375" i="3"/>
  <c r="O375" i="3"/>
  <c r="P375" i="3"/>
  <c r="Q375" i="3"/>
  <c r="R375" i="3"/>
  <c r="S375" i="3"/>
  <c r="T375" i="3"/>
  <c r="U375" i="3"/>
  <c r="V375" i="3"/>
  <c r="W375" i="3"/>
  <c r="X375" i="3"/>
  <c r="Y375" i="3"/>
  <c r="AA375" i="3"/>
  <c r="AB375" i="3"/>
  <c r="AC375" i="3"/>
  <c r="AD375" i="3"/>
  <c r="B376" i="3"/>
  <c r="C376" i="3"/>
  <c r="D376" i="3"/>
  <c r="E376" i="3"/>
  <c r="F376" i="3"/>
  <c r="H376" i="3"/>
  <c r="I376" i="3"/>
  <c r="J376" i="3"/>
  <c r="K376" i="3"/>
  <c r="L376" i="3"/>
  <c r="M376" i="3"/>
  <c r="N376" i="3"/>
  <c r="O376" i="3"/>
  <c r="P376" i="3"/>
  <c r="Q376" i="3"/>
  <c r="R376" i="3"/>
  <c r="S376" i="3"/>
  <c r="T376" i="3"/>
  <c r="U376" i="3"/>
  <c r="V376" i="3"/>
  <c r="W376" i="3"/>
  <c r="X376" i="3"/>
  <c r="Y376" i="3"/>
  <c r="AA376" i="3"/>
  <c r="AB376" i="3"/>
  <c r="AC376" i="3"/>
  <c r="AD376" i="3"/>
  <c r="B377" i="3"/>
  <c r="C377" i="3"/>
  <c r="D377" i="3"/>
  <c r="E377" i="3"/>
  <c r="F377" i="3"/>
  <c r="H377" i="3"/>
  <c r="I377" i="3"/>
  <c r="J377" i="3"/>
  <c r="K377" i="3"/>
  <c r="L377" i="3"/>
  <c r="M377" i="3"/>
  <c r="N377" i="3"/>
  <c r="O377" i="3"/>
  <c r="P377" i="3"/>
  <c r="Q377" i="3"/>
  <c r="R377" i="3"/>
  <c r="S377" i="3"/>
  <c r="T377" i="3"/>
  <c r="U377" i="3"/>
  <c r="V377" i="3"/>
  <c r="W377" i="3"/>
  <c r="X377" i="3"/>
  <c r="Y377" i="3"/>
  <c r="AA377" i="3"/>
  <c r="AB377" i="3"/>
  <c r="AC377" i="3"/>
  <c r="AD377" i="3"/>
  <c r="B378" i="3"/>
  <c r="C378" i="3"/>
  <c r="D378" i="3"/>
  <c r="E378" i="3"/>
  <c r="F378" i="3"/>
  <c r="H378" i="3"/>
  <c r="I378" i="3"/>
  <c r="J378" i="3"/>
  <c r="K378" i="3"/>
  <c r="L378" i="3"/>
  <c r="M378" i="3"/>
  <c r="N378" i="3"/>
  <c r="O378" i="3"/>
  <c r="P378" i="3"/>
  <c r="Q378" i="3"/>
  <c r="R378" i="3"/>
  <c r="S378" i="3"/>
  <c r="T378" i="3"/>
  <c r="U378" i="3"/>
  <c r="V378" i="3"/>
  <c r="W378" i="3"/>
  <c r="X378" i="3"/>
  <c r="Y378" i="3"/>
  <c r="AA378" i="3"/>
  <c r="AB378" i="3"/>
  <c r="AC378" i="3"/>
  <c r="AD378" i="3"/>
  <c r="B379" i="3"/>
  <c r="C379" i="3"/>
  <c r="D379" i="3"/>
  <c r="E379" i="3"/>
  <c r="F379" i="3"/>
  <c r="H379" i="3"/>
  <c r="I379" i="3"/>
  <c r="J379" i="3"/>
  <c r="K379" i="3"/>
  <c r="L379" i="3"/>
  <c r="M379" i="3"/>
  <c r="N379" i="3"/>
  <c r="O379" i="3"/>
  <c r="P379" i="3"/>
  <c r="Q379" i="3"/>
  <c r="R379" i="3"/>
  <c r="S379" i="3"/>
  <c r="T379" i="3"/>
  <c r="U379" i="3"/>
  <c r="V379" i="3"/>
  <c r="W379" i="3"/>
  <c r="X379" i="3"/>
  <c r="Y379" i="3"/>
  <c r="AA379" i="3"/>
  <c r="AB379" i="3"/>
  <c r="AC379" i="3"/>
  <c r="AD379" i="3"/>
  <c r="B380" i="3"/>
  <c r="C380" i="3"/>
  <c r="D380" i="3"/>
  <c r="E380" i="3"/>
  <c r="F380" i="3"/>
  <c r="H380" i="3"/>
  <c r="I380" i="3"/>
  <c r="J380" i="3"/>
  <c r="K380" i="3"/>
  <c r="L380" i="3"/>
  <c r="M380" i="3"/>
  <c r="N380" i="3"/>
  <c r="O380" i="3"/>
  <c r="P380" i="3"/>
  <c r="Q380" i="3"/>
  <c r="R380" i="3"/>
  <c r="S380" i="3"/>
  <c r="T380" i="3"/>
  <c r="U380" i="3"/>
  <c r="V380" i="3"/>
  <c r="W380" i="3"/>
  <c r="X380" i="3"/>
  <c r="Y380" i="3"/>
  <c r="AA380" i="3"/>
  <c r="AB380" i="3"/>
  <c r="AC380" i="3"/>
  <c r="AD380" i="3"/>
  <c r="B381" i="3"/>
  <c r="C381" i="3"/>
  <c r="D381" i="3"/>
  <c r="E381" i="3"/>
  <c r="F381" i="3"/>
  <c r="H381" i="3"/>
  <c r="I381" i="3"/>
  <c r="J381" i="3"/>
  <c r="K381" i="3"/>
  <c r="L381" i="3"/>
  <c r="M381" i="3"/>
  <c r="N381" i="3"/>
  <c r="O381" i="3"/>
  <c r="P381" i="3"/>
  <c r="Q381" i="3"/>
  <c r="R381" i="3"/>
  <c r="S381" i="3"/>
  <c r="T381" i="3"/>
  <c r="U381" i="3"/>
  <c r="V381" i="3"/>
  <c r="W381" i="3"/>
  <c r="X381" i="3"/>
  <c r="Y381" i="3"/>
  <c r="AA381" i="3"/>
  <c r="AB381" i="3"/>
  <c r="AC381" i="3"/>
  <c r="AD381" i="3"/>
  <c r="B382" i="3"/>
  <c r="C382" i="3"/>
  <c r="D382" i="3"/>
  <c r="E382" i="3"/>
  <c r="F382" i="3"/>
  <c r="H382" i="3"/>
  <c r="I382" i="3"/>
  <c r="J382" i="3"/>
  <c r="K382" i="3"/>
  <c r="L382" i="3"/>
  <c r="M382" i="3"/>
  <c r="N382" i="3"/>
  <c r="O382" i="3"/>
  <c r="P382" i="3"/>
  <c r="Q382" i="3"/>
  <c r="R382" i="3"/>
  <c r="S382" i="3"/>
  <c r="T382" i="3"/>
  <c r="U382" i="3"/>
  <c r="V382" i="3"/>
  <c r="W382" i="3"/>
  <c r="X382" i="3"/>
  <c r="Y382" i="3"/>
  <c r="AA382" i="3"/>
  <c r="AB382" i="3"/>
  <c r="AC382" i="3"/>
  <c r="AD382" i="3"/>
  <c r="B383" i="3"/>
  <c r="C383" i="3"/>
  <c r="D383" i="3"/>
  <c r="E383" i="3"/>
  <c r="F383" i="3"/>
  <c r="H383" i="3"/>
  <c r="I383" i="3"/>
  <c r="J383" i="3"/>
  <c r="K383" i="3"/>
  <c r="L383" i="3"/>
  <c r="M383" i="3"/>
  <c r="N383" i="3"/>
  <c r="O383" i="3"/>
  <c r="P383" i="3"/>
  <c r="Q383" i="3"/>
  <c r="R383" i="3"/>
  <c r="S383" i="3"/>
  <c r="T383" i="3"/>
  <c r="U383" i="3"/>
  <c r="V383" i="3"/>
  <c r="W383" i="3"/>
  <c r="X383" i="3"/>
  <c r="Y383" i="3"/>
  <c r="AA383" i="3"/>
  <c r="AB383" i="3"/>
  <c r="AC383" i="3"/>
  <c r="AD383" i="3"/>
  <c r="B384" i="3"/>
  <c r="C384" i="3"/>
  <c r="D384" i="3"/>
  <c r="E384" i="3"/>
  <c r="F384" i="3"/>
  <c r="H384" i="3"/>
  <c r="I384" i="3"/>
  <c r="J384" i="3"/>
  <c r="K384" i="3"/>
  <c r="L384" i="3"/>
  <c r="M384" i="3"/>
  <c r="N384" i="3"/>
  <c r="O384" i="3"/>
  <c r="P384" i="3"/>
  <c r="Q384" i="3"/>
  <c r="R384" i="3"/>
  <c r="S384" i="3"/>
  <c r="T384" i="3"/>
  <c r="U384" i="3"/>
  <c r="V384" i="3"/>
  <c r="W384" i="3"/>
  <c r="X384" i="3"/>
  <c r="Y384" i="3"/>
  <c r="AA384" i="3"/>
  <c r="AB384" i="3"/>
  <c r="AC384" i="3"/>
  <c r="AD384" i="3"/>
  <c r="B385" i="3"/>
  <c r="C385" i="3"/>
  <c r="D385" i="3"/>
  <c r="E385" i="3"/>
  <c r="F385" i="3"/>
  <c r="H385" i="3"/>
  <c r="I385" i="3"/>
  <c r="J385" i="3"/>
  <c r="K385" i="3"/>
  <c r="L385" i="3"/>
  <c r="M385" i="3"/>
  <c r="N385" i="3"/>
  <c r="O385" i="3"/>
  <c r="P385" i="3"/>
  <c r="Q385" i="3"/>
  <c r="R385" i="3"/>
  <c r="S385" i="3"/>
  <c r="T385" i="3"/>
  <c r="U385" i="3"/>
  <c r="V385" i="3"/>
  <c r="W385" i="3"/>
  <c r="X385" i="3"/>
  <c r="Y385" i="3"/>
  <c r="AA385" i="3"/>
  <c r="AB385" i="3"/>
  <c r="AC385" i="3"/>
  <c r="AD385" i="3"/>
  <c r="B386" i="3"/>
  <c r="C386" i="3"/>
  <c r="D386" i="3"/>
  <c r="E386" i="3"/>
  <c r="F386" i="3"/>
  <c r="H386" i="3"/>
  <c r="I386" i="3"/>
  <c r="J386" i="3"/>
  <c r="K386" i="3"/>
  <c r="L386" i="3"/>
  <c r="M386" i="3"/>
  <c r="N386" i="3"/>
  <c r="O386" i="3"/>
  <c r="P386" i="3"/>
  <c r="Q386" i="3"/>
  <c r="R386" i="3"/>
  <c r="S386" i="3"/>
  <c r="T386" i="3"/>
  <c r="U386" i="3"/>
  <c r="V386" i="3"/>
  <c r="W386" i="3"/>
  <c r="X386" i="3"/>
  <c r="Y386" i="3"/>
  <c r="AA386" i="3"/>
  <c r="AB386" i="3"/>
  <c r="AC386" i="3"/>
  <c r="AD386" i="3"/>
  <c r="B387" i="3"/>
  <c r="C387" i="3"/>
  <c r="D387" i="3"/>
  <c r="E387" i="3"/>
  <c r="F387" i="3"/>
  <c r="H387" i="3"/>
  <c r="I387" i="3"/>
  <c r="J387" i="3"/>
  <c r="K387" i="3"/>
  <c r="L387" i="3"/>
  <c r="M387" i="3"/>
  <c r="N387" i="3"/>
  <c r="O387" i="3"/>
  <c r="P387" i="3"/>
  <c r="Q387" i="3"/>
  <c r="R387" i="3"/>
  <c r="S387" i="3"/>
  <c r="T387" i="3"/>
  <c r="U387" i="3"/>
  <c r="V387" i="3"/>
  <c r="W387" i="3"/>
  <c r="X387" i="3"/>
  <c r="Y387" i="3"/>
  <c r="AA387" i="3"/>
  <c r="AB387" i="3"/>
  <c r="AC387" i="3"/>
  <c r="AD387" i="3"/>
  <c r="B388" i="3"/>
  <c r="C388" i="3"/>
  <c r="D388" i="3"/>
  <c r="E388" i="3"/>
  <c r="F388" i="3"/>
  <c r="H388" i="3"/>
  <c r="I388" i="3"/>
  <c r="J388" i="3"/>
  <c r="K388" i="3"/>
  <c r="L388" i="3"/>
  <c r="M388" i="3"/>
  <c r="N388" i="3"/>
  <c r="O388" i="3"/>
  <c r="P388" i="3"/>
  <c r="Q388" i="3"/>
  <c r="R388" i="3"/>
  <c r="S388" i="3"/>
  <c r="T388" i="3"/>
  <c r="U388" i="3"/>
  <c r="V388" i="3"/>
  <c r="W388" i="3"/>
  <c r="X388" i="3"/>
  <c r="Y388" i="3"/>
  <c r="AA388" i="3"/>
  <c r="AB388" i="3"/>
  <c r="AC388" i="3"/>
  <c r="AD388" i="3"/>
  <c r="B389" i="3"/>
  <c r="C389" i="3"/>
  <c r="D389" i="3"/>
  <c r="E389" i="3"/>
  <c r="F389" i="3"/>
  <c r="H389" i="3"/>
  <c r="I389" i="3"/>
  <c r="J389" i="3"/>
  <c r="K389" i="3"/>
  <c r="L389" i="3"/>
  <c r="M389" i="3"/>
  <c r="N389" i="3"/>
  <c r="O389" i="3"/>
  <c r="P389" i="3"/>
  <c r="Q389" i="3"/>
  <c r="R389" i="3"/>
  <c r="S389" i="3"/>
  <c r="T389" i="3"/>
  <c r="U389" i="3"/>
  <c r="V389" i="3"/>
  <c r="W389" i="3"/>
  <c r="X389" i="3"/>
  <c r="Y389" i="3"/>
  <c r="AA389" i="3"/>
  <c r="AB389" i="3"/>
  <c r="AC389" i="3"/>
  <c r="AD389" i="3"/>
  <c r="B390" i="3"/>
  <c r="C390" i="3"/>
  <c r="D390" i="3"/>
  <c r="E390" i="3"/>
  <c r="F390" i="3"/>
  <c r="H390" i="3"/>
  <c r="I390" i="3"/>
  <c r="J390" i="3"/>
  <c r="K390" i="3"/>
  <c r="L390" i="3"/>
  <c r="M390" i="3"/>
  <c r="N390" i="3"/>
  <c r="O390" i="3"/>
  <c r="P390" i="3"/>
  <c r="Q390" i="3"/>
  <c r="R390" i="3"/>
  <c r="S390" i="3"/>
  <c r="T390" i="3"/>
  <c r="U390" i="3"/>
  <c r="V390" i="3"/>
  <c r="W390" i="3"/>
  <c r="X390" i="3"/>
  <c r="Y390" i="3"/>
  <c r="AA390" i="3"/>
  <c r="AB390" i="3"/>
  <c r="AC390" i="3"/>
  <c r="AD390" i="3"/>
  <c r="B391" i="3"/>
  <c r="C391" i="3"/>
  <c r="D391" i="3"/>
  <c r="E391" i="3"/>
  <c r="F391" i="3"/>
  <c r="H391" i="3"/>
  <c r="I391" i="3"/>
  <c r="J391" i="3"/>
  <c r="K391" i="3"/>
  <c r="L391" i="3"/>
  <c r="M391" i="3"/>
  <c r="N391" i="3"/>
  <c r="O391" i="3"/>
  <c r="P391" i="3"/>
  <c r="Q391" i="3"/>
  <c r="R391" i="3"/>
  <c r="S391" i="3"/>
  <c r="T391" i="3"/>
  <c r="U391" i="3"/>
  <c r="V391" i="3"/>
  <c r="W391" i="3"/>
  <c r="X391" i="3"/>
  <c r="Y391" i="3"/>
  <c r="AA391" i="3"/>
  <c r="AB391" i="3"/>
  <c r="AC391" i="3"/>
  <c r="AD391" i="3"/>
  <c r="B392" i="3"/>
  <c r="C392" i="3"/>
  <c r="D392" i="3"/>
  <c r="E392" i="3"/>
  <c r="F392" i="3"/>
  <c r="H392" i="3"/>
  <c r="I392" i="3"/>
  <c r="J392" i="3"/>
  <c r="K392" i="3"/>
  <c r="L392" i="3"/>
  <c r="M392" i="3"/>
  <c r="N392" i="3"/>
  <c r="O392" i="3"/>
  <c r="P392" i="3"/>
  <c r="Q392" i="3"/>
  <c r="R392" i="3"/>
  <c r="S392" i="3"/>
  <c r="T392" i="3"/>
  <c r="U392" i="3"/>
  <c r="V392" i="3"/>
  <c r="W392" i="3"/>
  <c r="X392" i="3"/>
  <c r="Y392" i="3"/>
  <c r="AA392" i="3"/>
  <c r="AB392" i="3"/>
  <c r="AC392" i="3"/>
  <c r="AD392" i="3"/>
  <c r="B393" i="3"/>
  <c r="C393" i="3"/>
  <c r="D393" i="3"/>
  <c r="E393" i="3"/>
  <c r="F393" i="3"/>
  <c r="H393" i="3"/>
  <c r="I393" i="3"/>
  <c r="J393" i="3"/>
  <c r="K393" i="3"/>
  <c r="L393" i="3"/>
  <c r="M393" i="3"/>
  <c r="N393" i="3"/>
  <c r="O393" i="3"/>
  <c r="P393" i="3"/>
  <c r="Q393" i="3"/>
  <c r="R393" i="3"/>
  <c r="S393" i="3"/>
  <c r="T393" i="3"/>
  <c r="U393" i="3"/>
  <c r="V393" i="3"/>
  <c r="W393" i="3"/>
  <c r="X393" i="3"/>
  <c r="Y393" i="3"/>
  <c r="AA393" i="3"/>
  <c r="AB393" i="3"/>
  <c r="AC393" i="3"/>
  <c r="AD393" i="3"/>
  <c r="B394" i="3"/>
  <c r="C394" i="3"/>
  <c r="D394" i="3"/>
  <c r="E394" i="3"/>
  <c r="F394" i="3"/>
  <c r="H394" i="3"/>
  <c r="I394" i="3"/>
  <c r="J394" i="3"/>
  <c r="K394" i="3"/>
  <c r="L394" i="3"/>
  <c r="M394" i="3"/>
  <c r="N394" i="3"/>
  <c r="O394" i="3"/>
  <c r="P394" i="3"/>
  <c r="Q394" i="3"/>
  <c r="R394" i="3"/>
  <c r="S394" i="3"/>
  <c r="T394" i="3"/>
  <c r="U394" i="3"/>
  <c r="V394" i="3"/>
  <c r="W394" i="3"/>
  <c r="X394" i="3"/>
  <c r="Y394" i="3"/>
  <c r="AA394" i="3"/>
  <c r="AB394" i="3"/>
  <c r="AC394" i="3"/>
  <c r="AD394" i="3"/>
  <c r="B395" i="3"/>
  <c r="C395" i="3"/>
  <c r="D395" i="3"/>
  <c r="E395" i="3"/>
  <c r="F395" i="3"/>
  <c r="H395" i="3"/>
  <c r="I395" i="3"/>
  <c r="J395" i="3"/>
  <c r="K395" i="3"/>
  <c r="L395" i="3"/>
  <c r="M395" i="3"/>
  <c r="N395" i="3"/>
  <c r="O395" i="3"/>
  <c r="P395" i="3"/>
  <c r="Q395" i="3"/>
  <c r="R395" i="3"/>
  <c r="S395" i="3"/>
  <c r="T395" i="3"/>
  <c r="U395" i="3"/>
  <c r="V395" i="3"/>
  <c r="W395" i="3"/>
  <c r="X395" i="3"/>
  <c r="Y395" i="3"/>
  <c r="AA395" i="3"/>
  <c r="AB395" i="3"/>
  <c r="AC395" i="3"/>
  <c r="AD395" i="3"/>
  <c r="B396" i="3"/>
  <c r="C396" i="3"/>
  <c r="D396" i="3"/>
  <c r="E396" i="3"/>
  <c r="F396" i="3"/>
  <c r="H396" i="3"/>
  <c r="I396" i="3"/>
  <c r="J396" i="3"/>
  <c r="K396" i="3"/>
  <c r="L396" i="3"/>
  <c r="M396" i="3"/>
  <c r="N396" i="3"/>
  <c r="O396" i="3"/>
  <c r="P396" i="3"/>
  <c r="Q396" i="3"/>
  <c r="R396" i="3"/>
  <c r="S396" i="3"/>
  <c r="T396" i="3"/>
  <c r="U396" i="3"/>
  <c r="V396" i="3"/>
  <c r="W396" i="3"/>
  <c r="X396" i="3"/>
  <c r="Y396" i="3"/>
  <c r="AA396" i="3"/>
  <c r="AB396" i="3"/>
  <c r="AC396" i="3"/>
  <c r="AD396" i="3"/>
  <c r="B397" i="3"/>
  <c r="C397" i="3"/>
  <c r="D397" i="3"/>
  <c r="E397" i="3"/>
  <c r="F397" i="3"/>
  <c r="H397" i="3"/>
  <c r="I397" i="3"/>
  <c r="J397" i="3"/>
  <c r="K397" i="3"/>
  <c r="L397" i="3"/>
  <c r="M397" i="3"/>
  <c r="N397" i="3"/>
  <c r="O397" i="3"/>
  <c r="P397" i="3"/>
  <c r="Q397" i="3"/>
  <c r="R397" i="3"/>
  <c r="S397" i="3"/>
  <c r="T397" i="3"/>
  <c r="U397" i="3"/>
  <c r="V397" i="3"/>
  <c r="W397" i="3"/>
  <c r="X397" i="3"/>
  <c r="Y397" i="3"/>
  <c r="AA397" i="3"/>
  <c r="AB397" i="3"/>
  <c r="AC397" i="3"/>
  <c r="AD397" i="3"/>
  <c r="B398" i="3"/>
  <c r="C398" i="3"/>
  <c r="D398" i="3"/>
  <c r="E398" i="3"/>
  <c r="F398" i="3"/>
  <c r="H398" i="3"/>
  <c r="I398" i="3"/>
  <c r="J398" i="3"/>
  <c r="K398" i="3"/>
  <c r="L398" i="3"/>
  <c r="M398" i="3"/>
  <c r="N398" i="3"/>
  <c r="O398" i="3"/>
  <c r="P398" i="3"/>
  <c r="Q398" i="3"/>
  <c r="R398" i="3"/>
  <c r="S398" i="3"/>
  <c r="T398" i="3"/>
  <c r="U398" i="3"/>
  <c r="V398" i="3"/>
  <c r="W398" i="3"/>
  <c r="X398" i="3"/>
  <c r="Y398" i="3"/>
  <c r="AA398" i="3"/>
  <c r="AB398" i="3"/>
  <c r="AC398" i="3"/>
  <c r="AD398" i="3"/>
  <c r="B399" i="3"/>
  <c r="C399" i="3"/>
  <c r="D399" i="3"/>
  <c r="E399" i="3"/>
  <c r="F399" i="3"/>
  <c r="H399" i="3"/>
  <c r="I399" i="3"/>
  <c r="J399" i="3"/>
  <c r="K399" i="3"/>
  <c r="L399" i="3"/>
  <c r="M399" i="3"/>
  <c r="N399" i="3"/>
  <c r="O399" i="3"/>
  <c r="P399" i="3"/>
  <c r="Q399" i="3"/>
  <c r="R399" i="3"/>
  <c r="S399" i="3"/>
  <c r="T399" i="3"/>
  <c r="U399" i="3"/>
  <c r="V399" i="3"/>
  <c r="W399" i="3"/>
  <c r="X399" i="3"/>
  <c r="Y399" i="3"/>
  <c r="AA399" i="3"/>
  <c r="AB399" i="3"/>
  <c r="AC399" i="3"/>
  <c r="AD399" i="3"/>
  <c r="B400" i="3"/>
  <c r="C400" i="3"/>
  <c r="D400" i="3"/>
  <c r="E400" i="3"/>
  <c r="F400" i="3"/>
  <c r="H400" i="3"/>
  <c r="I400" i="3"/>
  <c r="J400" i="3"/>
  <c r="K400" i="3"/>
  <c r="L400" i="3"/>
  <c r="M400" i="3"/>
  <c r="N400" i="3"/>
  <c r="O400" i="3"/>
  <c r="P400" i="3"/>
  <c r="Q400" i="3"/>
  <c r="R400" i="3"/>
  <c r="S400" i="3"/>
  <c r="T400" i="3"/>
  <c r="U400" i="3"/>
  <c r="V400" i="3"/>
  <c r="W400" i="3"/>
  <c r="X400" i="3"/>
  <c r="Y400" i="3"/>
  <c r="AA400" i="3"/>
  <c r="AB400" i="3"/>
  <c r="AC400" i="3"/>
  <c r="AD400" i="3"/>
  <c r="B401" i="3"/>
  <c r="C401" i="3"/>
  <c r="D401" i="3"/>
  <c r="E401" i="3"/>
  <c r="F401" i="3"/>
  <c r="H401" i="3"/>
  <c r="I401" i="3"/>
  <c r="J401" i="3"/>
  <c r="K401" i="3"/>
  <c r="L401" i="3"/>
  <c r="M401" i="3"/>
  <c r="N401" i="3"/>
  <c r="O401" i="3"/>
  <c r="P401" i="3"/>
  <c r="Q401" i="3"/>
  <c r="R401" i="3"/>
  <c r="S401" i="3"/>
  <c r="T401" i="3"/>
  <c r="U401" i="3"/>
  <c r="V401" i="3"/>
  <c r="W401" i="3"/>
  <c r="X401" i="3"/>
  <c r="Y401" i="3"/>
  <c r="AA401" i="3"/>
  <c r="AB401" i="3"/>
  <c r="AC401" i="3"/>
  <c r="AD401" i="3"/>
  <c r="B402" i="3"/>
  <c r="C402" i="3"/>
  <c r="D402" i="3"/>
  <c r="E402" i="3"/>
  <c r="F402" i="3"/>
  <c r="H402" i="3"/>
  <c r="I402" i="3"/>
  <c r="J402" i="3"/>
  <c r="K402" i="3"/>
  <c r="L402" i="3"/>
  <c r="M402" i="3"/>
  <c r="N402" i="3"/>
  <c r="O402" i="3"/>
  <c r="P402" i="3"/>
  <c r="Q402" i="3"/>
  <c r="R402" i="3"/>
  <c r="S402" i="3"/>
  <c r="T402" i="3"/>
  <c r="U402" i="3"/>
  <c r="V402" i="3"/>
  <c r="W402" i="3"/>
  <c r="X402" i="3"/>
  <c r="Y402" i="3"/>
  <c r="AA402" i="3"/>
  <c r="AB402" i="3"/>
  <c r="AC402" i="3"/>
  <c r="AD402" i="3"/>
  <c r="B403" i="3"/>
  <c r="C403" i="3"/>
  <c r="D403" i="3"/>
  <c r="E403" i="3"/>
  <c r="F403" i="3"/>
  <c r="H403" i="3"/>
  <c r="I403" i="3"/>
  <c r="J403" i="3"/>
  <c r="K403" i="3"/>
  <c r="L403" i="3"/>
  <c r="M403" i="3"/>
  <c r="N403" i="3"/>
  <c r="O403" i="3"/>
  <c r="P403" i="3"/>
  <c r="Q403" i="3"/>
  <c r="R403" i="3"/>
  <c r="S403" i="3"/>
  <c r="T403" i="3"/>
  <c r="U403" i="3"/>
  <c r="V403" i="3"/>
  <c r="W403" i="3"/>
  <c r="X403" i="3"/>
  <c r="Y403" i="3"/>
  <c r="AA403" i="3"/>
  <c r="AB403" i="3"/>
  <c r="AC403" i="3"/>
  <c r="AD403" i="3"/>
  <c r="B404" i="3"/>
  <c r="C404" i="3"/>
  <c r="D404" i="3"/>
  <c r="E404" i="3"/>
  <c r="F404" i="3"/>
  <c r="H404" i="3"/>
  <c r="I404" i="3"/>
  <c r="J404" i="3"/>
  <c r="K404" i="3"/>
  <c r="L404" i="3"/>
  <c r="M404" i="3"/>
  <c r="N404" i="3"/>
  <c r="O404" i="3"/>
  <c r="P404" i="3"/>
  <c r="Q404" i="3"/>
  <c r="R404" i="3"/>
  <c r="S404" i="3"/>
  <c r="T404" i="3"/>
  <c r="U404" i="3"/>
  <c r="V404" i="3"/>
  <c r="W404" i="3"/>
  <c r="X404" i="3"/>
  <c r="Y404" i="3"/>
  <c r="AA404" i="3"/>
  <c r="AB404" i="3"/>
  <c r="AC404" i="3"/>
  <c r="AD404" i="3"/>
  <c r="B405" i="3"/>
  <c r="C405" i="3"/>
  <c r="D405" i="3"/>
  <c r="E405" i="3"/>
  <c r="F405" i="3"/>
  <c r="H405" i="3"/>
  <c r="I405" i="3"/>
  <c r="J405" i="3"/>
  <c r="K405" i="3"/>
  <c r="L405" i="3"/>
  <c r="M405" i="3"/>
  <c r="N405" i="3"/>
  <c r="O405" i="3"/>
  <c r="P405" i="3"/>
  <c r="Q405" i="3"/>
  <c r="R405" i="3"/>
  <c r="S405" i="3"/>
  <c r="T405" i="3"/>
  <c r="U405" i="3"/>
  <c r="V405" i="3"/>
  <c r="W405" i="3"/>
  <c r="X405" i="3"/>
  <c r="Y405" i="3"/>
  <c r="AA405" i="3"/>
  <c r="AB405" i="3"/>
  <c r="AC405" i="3"/>
  <c r="AD405" i="3"/>
  <c r="B406" i="3"/>
  <c r="C406" i="3"/>
  <c r="D406" i="3"/>
  <c r="E406" i="3"/>
  <c r="F406" i="3"/>
  <c r="H406" i="3"/>
  <c r="I406" i="3"/>
  <c r="J406" i="3"/>
  <c r="K406" i="3"/>
  <c r="L406" i="3"/>
  <c r="M406" i="3"/>
  <c r="N406" i="3"/>
  <c r="O406" i="3"/>
  <c r="P406" i="3"/>
  <c r="Q406" i="3"/>
  <c r="R406" i="3"/>
  <c r="S406" i="3"/>
  <c r="T406" i="3"/>
  <c r="U406" i="3"/>
  <c r="V406" i="3"/>
  <c r="W406" i="3"/>
  <c r="X406" i="3"/>
  <c r="Y406" i="3"/>
  <c r="AA406" i="3"/>
  <c r="AB406" i="3"/>
  <c r="AC406" i="3"/>
  <c r="AD406" i="3"/>
  <c r="B407" i="3"/>
  <c r="C407" i="3"/>
  <c r="D407" i="3"/>
  <c r="E407" i="3"/>
  <c r="F407" i="3"/>
  <c r="H407" i="3"/>
  <c r="I407" i="3"/>
  <c r="J407" i="3"/>
  <c r="K407" i="3"/>
  <c r="L407" i="3"/>
  <c r="M407" i="3"/>
  <c r="N407" i="3"/>
  <c r="O407" i="3"/>
  <c r="P407" i="3"/>
  <c r="Q407" i="3"/>
  <c r="R407" i="3"/>
  <c r="S407" i="3"/>
  <c r="T407" i="3"/>
  <c r="U407" i="3"/>
  <c r="V407" i="3"/>
  <c r="W407" i="3"/>
  <c r="X407" i="3"/>
  <c r="Y407" i="3"/>
  <c r="AA407" i="3"/>
  <c r="AB407" i="3"/>
  <c r="AC407" i="3"/>
  <c r="AD407" i="3"/>
  <c r="B408" i="3"/>
  <c r="C408" i="3"/>
  <c r="D408" i="3"/>
  <c r="E408" i="3"/>
  <c r="F408" i="3"/>
  <c r="H408" i="3"/>
  <c r="I408" i="3"/>
  <c r="J408" i="3"/>
  <c r="K408" i="3"/>
  <c r="L408" i="3"/>
  <c r="M408" i="3"/>
  <c r="N408" i="3"/>
  <c r="O408" i="3"/>
  <c r="P408" i="3"/>
  <c r="Q408" i="3"/>
  <c r="R408" i="3"/>
  <c r="S408" i="3"/>
  <c r="T408" i="3"/>
  <c r="U408" i="3"/>
  <c r="V408" i="3"/>
  <c r="W408" i="3"/>
  <c r="X408" i="3"/>
  <c r="Y408" i="3"/>
  <c r="AA408" i="3"/>
  <c r="AB408" i="3"/>
  <c r="AC408" i="3"/>
  <c r="AD408" i="3"/>
  <c r="B409" i="3"/>
  <c r="C409" i="3"/>
  <c r="D409" i="3"/>
  <c r="E409" i="3"/>
  <c r="F409" i="3"/>
  <c r="H409" i="3"/>
  <c r="I409" i="3"/>
  <c r="J409" i="3"/>
  <c r="K409" i="3"/>
  <c r="L409" i="3"/>
  <c r="M409" i="3"/>
  <c r="N409" i="3"/>
  <c r="O409" i="3"/>
  <c r="P409" i="3"/>
  <c r="Q409" i="3"/>
  <c r="R409" i="3"/>
  <c r="S409" i="3"/>
  <c r="T409" i="3"/>
  <c r="U409" i="3"/>
  <c r="V409" i="3"/>
  <c r="W409" i="3"/>
  <c r="X409" i="3"/>
  <c r="Y409" i="3"/>
  <c r="AA409" i="3"/>
  <c r="AB409" i="3"/>
  <c r="AC409" i="3"/>
  <c r="AD409" i="3"/>
  <c r="B410" i="3"/>
  <c r="C410" i="3"/>
  <c r="D410" i="3"/>
  <c r="E410" i="3"/>
  <c r="F410" i="3"/>
  <c r="H410" i="3"/>
  <c r="I410" i="3"/>
  <c r="J410" i="3"/>
  <c r="K410" i="3"/>
  <c r="L410" i="3"/>
  <c r="M410" i="3"/>
  <c r="N410" i="3"/>
  <c r="O410" i="3"/>
  <c r="P410" i="3"/>
  <c r="Q410" i="3"/>
  <c r="R410" i="3"/>
  <c r="S410" i="3"/>
  <c r="T410" i="3"/>
  <c r="U410" i="3"/>
  <c r="V410" i="3"/>
  <c r="W410" i="3"/>
  <c r="X410" i="3"/>
  <c r="Y410" i="3"/>
  <c r="AA410" i="3"/>
  <c r="AB410" i="3"/>
  <c r="AC410" i="3"/>
  <c r="AD410" i="3"/>
  <c r="B411" i="3"/>
  <c r="C411" i="3"/>
  <c r="D411" i="3"/>
  <c r="E411" i="3"/>
  <c r="F411" i="3"/>
  <c r="H411" i="3"/>
  <c r="I411" i="3"/>
  <c r="J411" i="3"/>
  <c r="K411" i="3"/>
  <c r="L411" i="3"/>
  <c r="M411" i="3"/>
  <c r="N411" i="3"/>
  <c r="O411" i="3"/>
  <c r="P411" i="3"/>
  <c r="Q411" i="3"/>
  <c r="R411" i="3"/>
  <c r="S411" i="3"/>
  <c r="T411" i="3"/>
  <c r="U411" i="3"/>
  <c r="V411" i="3"/>
  <c r="W411" i="3"/>
  <c r="X411" i="3"/>
  <c r="Y411" i="3"/>
  <c r="AA411" i="3"/>
  <c r="AB411" i="3"/>
  <c r="AC411" i="3"/>
  <c r="AD411" i="3"/>
  <c r="B412" i="3"/>
  <c r="C412" i="3"/>
  <c r="D412" i="3"/>
  <c r="E412" i="3"/>
  <c r="F412" i="3"/>
  <c r="H412" i="3"/>
  <c r="I412" i="3"/>
  <c r="J412" i="3"/>
  <c r="K412" i="3"/>
  <c r="L412" i="3"/>
  <c r="M412" i="3"/>
  <c r="N412" i="3"/>
  <c r="O412" i="3"/>
  <c r="P412" i="3"/>
  <c r="Q412" i="3"/>
  <c r="R412" i="3"/>
  <c r="S412" i="3"/>
  <c r="T412" i="3"/>
  <c r="U412" i="3"/>
  <c r="V412" i="3"/>
  <c r="W412" i="3"/>
  <c r="X412" i="3"/>
  <c r="Y412" i="3"/>
  <c r="AA412" i="3"/>
  <c r="AB412" i="3"/>
  <c r="AC412" i="3"/>
  <c r="AD412" i="3"/>
  <c r="B413" i="3"/>
  <c r="C413" i="3"/>
  <c r="D413" i="3"/>
  <c r="E413" i="3"/>
  <c r="F413" i="3"/>
  <c r="H413" i="3"/>
  <c r="I413" i="3"/>
  <c r="J413" i="3"/>
  <c r="K413" i="3"/>
  <c r="L413" i="3"/>
  <c r="M413" i="3"/>
  <c r="N413" i="3"/>
  <c r="O413" i="3"/>
  <c r="P413" i="3"/>
  <c r="Q413" i="3"/>
  <c r="R413" i="3"/>
  <c r="S413" i="3"/>
  <c r="T413" i="3"/>
  <c r="U413" i="3"/>
  <c r="V413" i="3"/>
  <c r="W413" i="3"/>
  <c r="X413" i="3"/>
  <c r="Y413" i="3"/>
  <c r="AA413" i="3"/>
  <c r="AB413" i="3"/>
  <c r="AC413" i="3"/>
  <c r="AD413" i="3"/>
  <c r="B414" i="3"/>
  <c r="C414" i="3"/>
  <c r="D414" i="3"/>
  <c r="E414" i="3"/>
  <c r="F414" i="3"/>
  <c r="H414" i="3"/>
  <c r="I414" i="3"/>
  <c r="J414" i="3"/>
  <c r="K414" i="3"/>
  <c r="L414" i="3"/>
  <c r="M414" i="3"/>
  <c r="N414" i="3"/>
  <c r="O414" i="3"/>
  <c r="P414" i="3"/>
  <c r="Q414" i="3"/>
  <c r="R414" i="3"/>
  <c r="S414" i="3"/>
  <c r="T414" i="3"/>
  <c r="U414" i="3"/>
  <c r="V414" i="3"/>
  <c r="W414" i="3"/>
  <c r="X414" i="3"/>
  <c r="Y414" i="3"/>
  <c r="AA414" i="3"/>
  <c r="AB414" i="3"/>
  <c r="AC414" i="3"/>
  <c r="AD414" i="3"/>
  <c r="B415" i="3"/>
  <c r="C415" i="3"/>
  <c r="D415" i="3"/>
  <c r="E415" i="3"/>
  <c r="F415" i="3"/>
  <c r="H415" i="3"/>
  <c r="I415" i="3"/>
  <c r="J415" i="3"/>
  <c r="K415" i="3"/>
  <c r="L415" i="3"/>
  <c r="M415" i="3"/>
  <c r="N415" i="3"/>
  <c r="O415" i="3"/>
  <c r="P415" i="3"/>
  <c r="Q415" i="3"/>
  <c r="R415" i="3"/>
  <c r="S415" i="3"/>
  <c r="T415" i="3"/>
  <c r="U415" i="3"/>
  <c r="V415" i="3"/>
  <c r="W415" i="3"/>
  <c r="X415" i="3"/>
  <c r="Y415" i="3"/>
  <c r="AA415" i="3"/>
  <c r="AB415" i="3"/>
  <c r="AC415" i="3"/>
  <c r="AD415" i="3"/>
  <c r="B416" i="3"/>
  <c r="C416" i="3"/>
  <c r="D416" i="3"/>
  <c r="E416" i="3"/>
  <c r="F416" i="3"/>
  <c r="H416" i="3"/>
  <c r="I416" i="3"/>
  <c r="J416" i="3"/>
  <c r="K416" i="3"/>
  <c r="L416" i="3"/>
  <c r="M416" i="3"/>
  <c r="N416" i="3"/>
  <c r="O416" i="3"/>
  <c r="P416" i="3"/>
  <c r="Q416" i="3"/>
  <c r="R416" i="3"/>
  <c r="S416" i="3"/>
  <c r="T416" i="3"/>
  <c r="U416" i="3"/>
  <c r="V416" i="3"/>
  <c r="W416" i="3"/>
  <c r="X416" i="3"/>
  <c r="Y416" i="3"/>
  <c r="AA416" i="3"/>
  <c r="AB416" i="3"/>
  <c r="AC416" i="3"/>
  <c r="AD416" i="3"/>
  <c r="B417" i="3"/>
  <c r="C417" i="3"/>
  <c r="D417" i="3"/>
  <c r="E417" i="3"/>
  <c r="F417" i="3"/>
  <c r="H417" i="3"/>
  <c r="I417" i="3"/>
  <c r="J417" i="3"/>
  <c r="K417" i="3"/>
  <c r="L417" i="3"/>
  <c r="M417" i="3"/>
  <c r="N417" i="3"/>
  <c r="O417" i="3"/>
  <c r="P417" i="3"/>
  <c r="Q417" i="3"/>
  <c r="R417" i="3"/>
  <c r="S417" i="3"/>
  <c r="T417" i="3"/>
  <c r="U417" i="3"/>
  <c r="V417" i="3"/>
  <c r="W417" i="3"/>
  <c r="X417" i="3"/>
  <c r="Y417" i="3"/>
  <c r="AA417" i="3"/>
  <c r="AB417" i="3"/>
  <c r="AC417" i="3"/>
  <c r="AD417" i="3"/>
  <c r="B418" i="3"/>
  <c r="C418" i="3"/>
  <c r="D418" i="3"/>
  <c r="E418" i="3"/>
  <c r="F418" i="3"/>
  <c r="H418" i="3"/>
  <c r="I418" i="3"/>
  <c r="J418" i="3"/>
  <c r="K418" i="3"/>
  <c r="L418" i="3"/>
  <c r="M418" i="3"/>
  <c r="N418" i="3"/>
  <c r="O418" i="3"/>
  <c r="P418" i="3"/>
  <c r="Q418" i="3"/>
  <c r="R418" i="3"/>
  <c r="S418" i="3"/>
  <c r="T418" i="3"/>
  <c r="U418" i="3"/>
  <c r="V418" i="3"/>
  <c r="W418" i="3"/>
  <c r="X418" i="3"/>
  <c r="Y418" i="3"/>
  <c r="AA418" i="3"/>
  <c r="AB418" i="3"/>
  <c r="AC418" i="3"/>
  <c r="AD418" i="3"/>
  <c r="B419" i="3"/>
  <c r="C419" i="3"/>
  <c r="D419" i="3"/>
  <c r="E419" i="3"/>
  <c r="F419" i="3"/>
  <c r="H419" i="3"/>
  <c r="I419" i="3"/>
  <c r="J419" i="3"/>
  <c r="K419" i="3"/>
  <c r="L419" i="3"/>
  <c r="M419" i="3"/>
  <c r="N419" i="3"/>
  <c r="O419" i="3"/>
  <c r="P419" i="3"/>
  <c r="Q419" i="3"/>
  <c r="R419" i="3"/>
  <c r="S419" i="3"/>
  <c r="T419" i="3"/>
  <c r="U419" i="3"/>
  <c r="V419" i="3"/>
  <c r="W419" i="3"/>
  <c r="X419" i="3"/>
  <c r="Y419" i="3"/>
  <c r="AA419" i="3"/>
  <c r="AB419" i="3"/>
  <c r="AC419" i="3"/>
  <c r="AD419" i="3"/>
  <c r="B420" i="3"/>
  <c r="C420" i="3"/>
  <c r="D420" i="3"/>
  <c r="E420" i="3"/>
  <c r="F420" i="3"/>
  <c r="H420" i="3"/>
  <c r="I420" i="3"/>
  <c r="J420" i="3"/>
  <c r="K420" i="3"/>
  <c r="L420" i="3"/>
  <c r="M420" i="3"/>
  <c r="N420" i="3"/>
  <c r="O420" i="3"/>
  <c r="P420" i="3"/>
  <c r="Q420" i="3"/>
  <c r="R420" i="3"/>
  <c r="S420" i="3"/>
  <c r="T420" i="3"/>
  <c r="U420" i="3"/>
  <c r="V420" i="3"/>
  <c r="W420" i="3"/>
  <c r="X420" i="3"/>
  <c r="Y420" i="3"/>
  <c r="AA420" i="3"/>
  <c r="AB420" i="3"/>
  <c r="AC420" i="3"/>
  <c r="AD420" i="3"/>
  <c r="B421" i="3"/>
  <c r="C421" i="3"/>
  <c r="D421" i="3"/>
  <c r="E421" i="3"/>
  <c r="F421" i="3"/>
  <c r="H421" i="3"/>
  <c r="I421" i="3"/>
  <c r="J421" i="3"/>
  <c r="K421" i="3"/>
  <c r="L421" i="3"/>
  <c r="M421" i="3"/>
  <c r="N421" i="3"/>
  <c r="O421" i="3"/>
  <c r="P421" i="3"/>
  <c r="Q421" i="3"/>
  <c r="R421" i="3"/>
  <c r="S421" i="3"/>
  <c r="T421" i="3"/>
  <c r="U421" i="3"/>
  <c r="V421" i="3"/>
  <c r="W421" i="3"/>
  <c r="X421" i="3"/>
  <c r="Y421" i="3"/>
  <c r="AA421" i="3"/>
  <c r="AB421" i="3"/>
  <c r="AC421" i="3"/>
  <c r="AD421" i="3"/>
  <c r="B422" i="3"/>
  <c r="C422" i="3"/>
  <c r="D422" i="3"/>
  <c r="E422" i="3"/>
  <c r="F422" i="3"/>
  <c r="H422" i="3"/>
  <c r="I422" i="3"/>
  <c r="J422" i="3"/>
  <c r="K422" i="3"/>
  <c r="L422" i="3"/>
  <c r="M422" i="3"/>
  <c r="N422" i="3"/>
  <c r="O422" i="3"/>
  <c r="P422" i="3"/>
  <c r="Q422" i="3"/>
  <c r="R422" i="3"/>
  <c r="S422" i="3"/>
  <c r="T422" i="3"/>
  <c r="U422" i="3"/>
  <c r="V422" i="3"/>
  <c r="W422" i="3"/>
  <c r="X422" i="3"/>
  <c r="Y422" i="3"/>
  <c r="AA422" i="3"/>
  <c r="AB422" i="3"/>
  <c r="AC422" i="3"/>
  <c r="AD422" i="3"/>
  <c r="B423" i="3"/>
  <c r="C423" i="3"/>
  <c r="D423" i="3"/>
  <c r="E423" i="3"/>
  <c r="F423" i="3"/>
  <c r="H423" i="3"/>
  <c r="I423" i="3"/>
  <c r="J423" i="3"/>
  <c r="K423" i="3"/>
  <c r="L423" i="3"/>
  <c r="M423" i="3"/>
  <c r="N423" i="3"/>
  <c r="O423" i="3"/>
  <c r="P423" i="3"/>
  <c r="Q423" i="3"/>
  <c r="R423" i="3"/>
  <c r="S423" i="3"/>
  <c r="T423" i="3"/>
  <c r="U423" i="3"/>
  <c r="V423" i="3"/>
  <c r="W423" i="3"/>
  <c r="X423" i="3"/>
  <c r="Y423" i="3"/>
  <c r="AA423" i="3"/>
  <c r="AB423" i="3"/>
  <c r="AC423" i="3"/>
  <c r="AD423" i="3"/>
  <c r="B424" i="3"/>
  <c r="C424" i="3"/>
  <c r="D424" i="3"/>
  <c r="E424" i="3"/>
  <c r="F424" i="3"/>
  <c r="H424" i="3"/>
  <c r="I424" i="3"/>
  <c r="J424" i="3"/>
  <c r="K424" i="3"/>
  <c r="L424" i="3"/>
  <c r="M424" i="3"/>
  <c r="N424" i="3"/>
  <c r="O424" i="3"/>
  <c r="P424" i="3"/>
  <c r="Q424" i="3"/>
  <c r="R424" i="3"/>
  <c r="S424" i="3"/>
  <c r="T424" i="3"/>
  <c r="U424" i="3"/>
  <c r="V424" i="3"/>
  <c r="W424" i="3"/>
  <c r="X424" i="3"/>
  <c r="Y424" i="3"/>
  <c r="AA424" i="3"/>
  <c r="AB424" i="3"/>
  <c r="AC424" i="3"/>
  <c r="AD424" i="3"/>
  <c r="B425" i="3"/>
  <c r="C425" i="3"/>
  <c r="D425" i="3"/>
  <c r="E425" i="3"/>
  <c r="F425" i="3"/>
  <c r="H425" i="3"/>
  <c r="I425" i="3"/>
  <c r="J425" i="3"/>
  <c r="K425" i="3"/>
  <c r="L425" i="3"/>
  <c r="M425" i="3"/>
  <c r="N425" i="3"/>
  <c r="O425" i="3"/>
  <c r="P425" i="3"/>
  <c r="Q425" i="3"/>
  <c r="R425" i="3"/>
  <c r="S425" i="3"/>
  <c r="T425" i="3"/>
  <c r="U425" i="3"/>
  <c r="V425" i="3"/>
  <c r="W425" i="3"/>
  <c r="X425" i="3"/>
  <c r="Y425" i="3"/>
  <c r="AA425" i="3"/>
  <c r="AB425" i="3"/>
  <c r="AC425" i="3"/>
  <c r="AD425" i="3"/>
  <c r="B426" i="3"/>
  <c r="C426" i="3"/>
  <c r="D426" i="3"/>
  <c r="E426" i="3"/>
  <c r="F426" i="3"/>
  <c r="H426" i="3"/>
  <c r="I426" i="3"/>
  <c r="J426" i="3"/>
  <c r="K426" i="3"/>
  <c r="L426" i="3"/>
  <c r="M426" i="3"/>
  <c r="N426" i="3"/>
  <c r="O426" i="3"/>
  <c r="P426" i="3"/>
  <c r="Q426" i="3"/>
  <c r="R426" i="3"/>
  <c r="S426" i="3"/>
  <c r="T426" i="3"/>
  <c r="U426" i="3"/>
  <c r="V426" i="3"/>
  <c r="W426" i="3"/>
  <c r="X426" i="3"/>
  <c r="Y426" i="3"/>
  <c r="AA426" i="3"/>
  <c r="AB426" i="3"/>
  <c r="AC426" i="3"/>
  <c r="AD426" i="3"/>
  <c r="B427" i="3"/>
  <c r="C427" i="3"/>
  <c r="D427" i="3"/>
  <c r="E427" i="3"/>
  <c r="F427" i="3"/>
  <c r="H427" i="3"/>
  <c r="I427" i="3"/>
  <c r="J427" i="3"/>
  <c r="K427" i="3"/>
  <c r="L427" i="3"/>
  <c r="M427" i="3"/>
  <c r="N427" i="3"/>
  <c r="O427" i="3"/>
  <c r="P427" i="3"/>
  <c r="Q427" i="3"/>
  <c r="R427" i="3"/>
  <c r="S427" i="3"/>
  <c r="T427" i="3"/>
  <c r="U427" i="3"/>
  <c r="V427" i="3"/>
  <c r="W427" i="3"/>
  <c r="X427" i="3"/>
  <c r="Y427" i="3"/>
  <c r="AA427" i="3"/>
  <c r="AB427" i="3"/>
  <c r="AC427" i="3"/>
  <c r="AD427" i="3"/>
  <c r="B428" i="3"/>
  <c r="C428" i="3"/>
  <c r="D428" i="3"/>
  <c r="E428" i="3"/>
  <c r="F428" i="3"/>
  <c r="H428" i="3"/>
  <c r="I428" i="3"/>
  <c r="J428" i="3"/>
  <c r="K428" i="3"/>
  <c r="L428" i="3"/>
  <c r="M428" i="3"/>
  <c r="N428" i="3"/>
  <c r="O428" i="3"/>
  <c r="P428" i="3"/>
  <c r="Q428" i="3"/>
  <c r="R428" i="3"/>
  <c r="S428" i="3"/>
  <c r="T428" i="3"/>
  <c r="U428" i="3"/>
  <c r="V428" i="3"/>
  <c r="W428" i="3"/>
  <c r="X428" i="3"/>
  <c r="Y428" i="3"/>
  <c r="AA428" i="3"/>
  <c r="AB428" i="3"/>
  <c r="AC428" i="3"/>
  <c r="AD428" i="3"/>
  <c r="B429" i="3"/>
  <c r="C429" i="3"/>
  <c r="D429" i="3"/>
  <c r="E429" i="3"/>
  <c r="F429" i="3"/>
  <c r="H429" i="3"/>
  <c r="I429" i="3"/>
  <c r="J429" i="3"/>
  <c r="K429" i="3"/>
  <c r="L429" i="3"/>
  <c r="M429" i="3"/>
  <c r="N429" i="3"/>
  <c r="O429" i="3"/>
  <c r="P429" i="3"/>
  <c r="Q429" i="3"/>
  <c r="R429" i="3"/>
  <c r="S429" i="3"/>
  <c r="T429" i="3"/>
  <c r="U429" i="3"/>
  <c r="V429" i="3"/>
  <c r="W429" i="3"/>
  <c r="X429" i="3"/>
  <c r="Y429" i="3"/>
  <c r="AA429" i="3"/>
  <c r="AB429" i="3"/>
  <c r="AC429" i="3"/>
  <c r="AD429" i="3"/>
  <c r="B430" i="3"/>
  <c r="C430" i="3"/>
  <c r="D430" i="3"/>
  <c r="E430" i="3"/>
  <c r="F430" i="3"/>
  <c r="H430" i="3"/>
  <c r="I430" i="3"/>
  <c r="J430" i="3"/>
  <c r="K430" i="3"/>
  <c r="L430" i="3"/>
  <c r="M430" i="3"/>
  <c r="N430" i="3"/>
  <c r="O430" i="3"/>
  <c r="P430" i="3"/>
  <c r="Q430" i="3"/>
  <c r="R430" i="3"/>
  <c r="S430" i="3"/>
  <c r="T430" i="3"/>
  <c r="U430" i="3"/>
  <c r="V430" i="3"/>
  <c r="W430" i="3"/>
  <c r="X430" i="3"/>
  <c r="Y430" i="3"/>
  <c r="AA430" i="3"/>
  <c r="AB430" i="3"/>
  <c r="AC430" i="3"/>
  <c r="AD430" i="3"/>
  <c r="B431" i="3"/>
  <c r="C431" i="3"/>
  <c r="D431" i="3"/>
  <c r="E431" i="3"/>
  <c r="F431" i="3"/>
  <c r="H431" i="3"/>
  <c r="I431" i="3"/>
  <c r="J431" i="3"/>
  <c r="K431" i="3"/>
  <c r="L431" i="3"/>
  <c r="M431" i="3"/>
  <c r="N431" i="3"/>
  <c r="O431" i="3"/>
  <c r="P431" i="3"/>
  <c r="Q431" i="3"/>
  <c r="R431" i="3"/>
  <c r="S431" i="3"/>
  <c r="T431" i="3"/>
  <c r="U431" i="3"/>
  <c r="V431" i="3"/>
  <c r="W431" i="3"/>
  <c r="X431" i="3"/>
  <c r="Y431" i="3"/>
  <c r="AA431" i="3"/>
  <c r="AB431" i="3"/>
  <c r="AC431" i="3"/>
  <c r="AD431" i="3"/>
  <c r="B432" i="3"/>
  <c r="C432" i="3"/>
  <c r="D432" i="3"/>
  <c r="E432" i="3"/>
  <c r="F432" i="3"/>
  <c r="H432" i="3"/>
  <c r="I432" i="3"/>
  <c r="J432" i="3"/>
  <c r="K432" i="3"/>
  <c r="L432" i="3"/>
  <c r="M432" i="3"/>
  <c r="N432" i="3"/>
  <c r="O432" i="3"/>
  <c r="P432" i="3"/>
  <c r="Q432" i="3"/>
  <c r="R432" i="3"/>
  <c r="S432" i="3"/>
  <c r="T432" i="3"/>
  <c r="U432" i="3"/>
  <c r="V432" i="3"/>
  <c r="W432" i="3"/>
  <c r="X432" i="3"/>
  <c r="Y432" i="3"/>
  <c r="AA432" i="3"/>
  <c r="AB432" i="3"/>
  <c r="AC432" i="3"/>
  <c r="AD432" i="3"/>
  <c r="B433" i="3"/>
  <c r="C433" i="3"/>
  <c r="D433" i="3"/>
  <c r="E433" i="3"/>
  <c r="F433" i="3"/>
  <c r="H433" i="3"/>
  <c r="I433" i="3"/>
  <c r="J433" i="3"/>
  <c r="K433" i="3"/>
  <c r="L433" i="3"/>
  <c r="M433" i="3"/>
  <c r="N433" i="3"/>
  <c r="O433" i="3"/>
  <c r="P433" i="3"/>
  <c r="Q433" i="3"/>
  <c r="R433" i="3"/>
  <c r="S433" i="3"/>
  <c r="T433" i="3"/>
  <c r="U433" i="3"/>
  <c r="V433" i="3"/>
  <c r="W433" i="3"/>
  <c r="X433" i="3"/>
  <c r="Y433" i="3"/>
  <c r="AA433" i="3"/>
  <c r="AB433" i="3"/>
  <c r="AC433" i="3"/>
  <c r="AD433" i="3"/>
  <c r="B434" i="3"/>
  <c r="C434" i="3"/>
  <c r="D434" i="3"/>
  <c r="E434" i="3"/>
  <c r="F434" i="3"/>
  <c r="H434" i="3"/>
  <c r="I434" i="3"/>
  <c r="J434" i="3"/>
  <c r="K434" i="3"/>
  <c r="L434" i="3"/>
  <c r="M434" i="3"/>
  <c r="N434" i="3"/>
  <c r="O434" i="3"/>
  <c r="P434" i="3"/>
  <c r="Q434" i="3"/>
  <c r="R434" i="3"/>
  <c r="S434" i="3"/>
  <c r="T434" i="3"/>
  <c r="U434" i="3"/>
  <c r="V434" i="3"/>
  <c r="W434" i="3"/>
  <c r="X434" i="3"/>
  <c r="Y434" i="3"/>
  <c r="AA434" i="3"/>
  <c r="AB434" i="3"/>
  <c r="AC434" i="3"/>
  <c r="AD434" i="3"/>
  <c r="B435" i="3"/>
  <c r="C435" i="3"/>
  <c r="D435" i="3"/>
  <c r="E435" i="3"/>
  <c r="F435" i="3"/>
  <c r="H435" i="3"/>
  <c r="I435" i="3"/>
  <c r="J435" i="3"/>
  <c r="K435" i="3"/>
  <c r="L435" i="3"/>
  <c r="M435" i="3"/>
  <c r="N435" i="3"/>
  <c r="O435" i="3"/>
  <c r="P435" i="3"/>
  <c r="Q435" i="3"/>
  <c r="R435" i="3"/>
  <c r="S435" i="3"/>
  <c r="T435" i="3"/>
  <c r="U435" i="3"/>
  <c r="V435" i="3"/>
  <c r="W435" i="3"/>
  <c r="X435" i="3"/>
  <c r="Y435" i="3"/>
  <c r="AA435" i="3"/>
  <c r="AB435" i="3"/>
  <c r="AC435" i="3"/>
  <c r="AD435" i="3"/>
  <c r="B436" i="3"/>
  <c r="C436" i="3"/>
  <c r="D436" i="3"/>
  <c r="E436" i="3"/>
  <c r="F436" i="3"/>
  <c r="H436" i="3"/>
  <c r="I436" i="3"/>
  <c r="J436" i="3"/>
  <c r="K436" i="3"/>
  <c r="L436" i="3"/>
  <c r="M436" i="3"/>
  <c r="N436" i="3"/>
  <c r="O436" i="3"/>
  <c r="P436" i="3"/>
  <c r="Q436" i="3"/>
  <c r="R436" i="3"/>
  <c r="S436" i="3"/>
  <c r="T436" i="3"/>
  <c r="U436" i="3"/>
  <c r="V436" i="3"/>
  <c r="W436" i="3"/>
  <c r="X436" i="3"/>
  <c r="Y436" i="3"/>
  <c r="AA436" i="3"/>
  <c r="AB436" i="3"/>
  <c r="AC436" i="3"/>
  <c r="AD436" i="3"/>
  <c r="B437" i="3"/>
  <c r="C437" i="3"/>
  <c r="D437" i="3"/>
  <c r="E437" i="3"/>
  <c r="F437" i="3"/>
  <c r="H437" i="3"/>
  <c r="I437" i="3"/>
  <c r="J437" i="3"/>
  <c r="K437" i="3"/>
  <c r="L437" i="3"/>
  <c r="M437" i="3"/>
  <c r="N437" i="3"/>
  <c r="O437" i="3"/>
  <c r="P437" i="3"/>
  <c r="Q437" i="3"/>
  <c r="R437" i="3"/>
  <c r="S437" i="3"/>
  <c r="T437" i="3"/>
  <c r="U437" i="3"/>
  <c r="V437" i="3"/>
  <c r="W437" i="3"/>
  <c r="X437" i="3"/>
  <c r="Y437" i="3"/>
  <c r="AA437" i="3"/>
  <c r="AB437" i="3"/>
  <c r="AC437" i="3"/>
  <c r="AD437" i="3"/>
  <c r="B438" i="3"/>
  <c r="C438" i="3"/>
  <c r="D438" i="3"/>
  <c r="E438" i="3"/>
  <c r="F438" i="3"/>
  <c r="H438" i="3"/>
  <c r="I438" i="3"/>
  <c r="J438" i="3"/>
  <c r="K438" i="3"/>
  <c r="L438" i="3"/>
  <c r="M438" i="3"/>
  <c r="N438" i="3"/>
  <c r="O438" i="3"/>
  <c r="P438" i="3"/>
  <c r="Q438" i="3"/>
  <c r="R438" i="3"/>
  <c r="S438" i="3"/>
  <c r="T438" i="3"/>
  <c r="U438" i="3"/>
  <c r="V438" i="3"/>
  <c r="W438" i="3"/>
  <c r="X438" i="3"/>
  <c r="Y438" i="3"/>
  <c r="AA438" i="3"/>
  <c r="AB438" i="3"/>
  <c r="AC438" i="3"/>
  <c r="AD438" i="3"/>
  <c r="B439" i="3"/>
  <c r="C439" i="3"/>
  <c r="D439" i="3"/>
  <c r="E439" i="3"/>
  <c r="F439" i="3"/>
  <c r="H439" i="3"/>
  <c r="I439" i="3"/>
  <c r="J439" i="3"/>
  <c r="K439" i="3"/>
  <c r="L439" i="3"/>
  <c r="M439" i="3"/>
  <c r="N439" i="3"/>
  <c r="O439" i="3"/>
  <c r="P439" i="3"/>
  <c r="Q439" i="3"/>
  <c r="R439" i="3"/>
  <c r="S439" i="3"/>
  <c r="T439" i="3"/>
  <c r="U439" i="3"/>
  <c r="V439" i="3"/>
  <c r="W439" i="3"/>
  <c r="X439" i="3"/>
  <c r="Y439" i="3"/>
  <c r="AA439" i="3"/>
  <c r="AB439" i="3"/>
  <c r="AC439" i="3"/>
  <c r="AD439" i="3"/>
  <c r="B440" i="3"/>
  <c r="C440" i="3"/>
  <c r="D440" i="3"/>
  <c r="E440" i="3"/>
  <c r="F440" i="3"/>
  <c r="H440" i="3"/>
  <c r="I440" i="3"/>
  <c r="J440" i="3"/>
  <c r="K440" i="3"/>
  <c r="L440" i="3"/>
  <c r="M440" i="3"/>
  <c r="N440" i="3"/>
  <c r="O440" i="3"/>
  <c r="P440" i="3"/>
  <c r="Q440" i="3"/>
  <c r="R440" i="3"/>
  <c r="S440" i="3"/>
  <c r="T440" i="3"/>
  <c r="U440" i="3"/>
  <c r="V440" i="3"/>
  <c r="W440" i="3"/>
  <c r="X440" i="3"/>
  <c r="Y440" i="3"/>
  <c r="AA440" i="3"/>
  <c r="AB440" i="3"/>
  <c r="AC440" i="3"/>
  <c r="AD440" i="3"/>
  <c r="B441" i="3"/>
  <c r="C441" i="3"/>
  <c r="D441" i="3"/>
  <c r="E441" i="3"/>
  <c r="F441" i="3"/>
  <c r="H441" i="3"/>
  <c r="I441" i="3"/>
  <c r="J441" i="3"/>
  <c r="K441" i="3"/>
  <c r="L441" i="3"/>
  <c r="M441" i="3"/>
  <c r="N441" i="3"/>
  <c r="O441" i="3"/>
  <c r="P441" i="3"/>
  <c r="Q441" i="3"/>
  <c r="R441" i="3"/>
  <c r="S441" i="3"/>
  <c r="T441" i="3"/>
  <c r="U441" i="3"/>
  <c r="V441" i="3"/>
  <c r="W441" i="3"/>
  <c r="X441" i="3"/>
  <c r="Y441" i="3"/>
  <c r="AA441" i="3"/>
  <c r="AB441" i="3"/>
  <c r="AC441" i="3"/>
  <c r="AD441" i="3"/>
  <c r="B442" i="3"/>
  <c r="C442" i="3"/>
  <c r="D442" i="3"/>
  <c r="E442" i="3"/>
  <c r="F442" i="3"/>
  <c r="H442" i="3"/>
  <c r="I442" i="3"/>
  <c r="J442" i="3"/>
  <c r="K442" i="3"/>
  <c r="L442" i="3"/>
  <c r="M442" i="3"/>
  <c r="N442" i="3"/>
  <c r="O442" i="3"/>
  <c r="P442" i="3"/>
  <c r="Q442" i="3"/>
  <c r="R442" i="3"/>
  <c r="S442" i="3"/>
  <c r="T442" i="3"/>
  <c r="U442" i="3"/>
  <c r="V442" i="3"/>
  <c r="W442" i="3"/>
  <c r="X442" i="3"/>
  <c r="Y442" i="3"/>
  <c r="AA442" i="3"/>
  <c r="AB442" i="3"/>
  <c r="AC442" i="3"/>
  <c r="AD442" i="3"/>
  <c r="B443" i="3"/>
  <c r="C443" i="3"/>
  <c r="D443" i="3"/>
  <c r="E443" i="3"/>
  <c r="F443" i="3"/>
  <c r="H443" i="3"/>
  <c r="I443" i="3"/>
  <c r="J443" i="3"/>
  <c r="K443" i="3"/>
  <c r="L443" i="3"/>
  <c r="M443" i="3"/>
  <c r="N443" i="3"/>
  <c r="O443" i="3"/>
  <c r="P443" i="3"/>
  <c r="Q443" i="3"/>
  <c r="R443" i="3"/>
  <c r="S443" i="3"/>
  <c r="T443" i="3"/>
  <c r="U443" i="3"/>
  <c r="V443" i="3"/>
  <c r="W443" i="3"/>
  <c r="X443" i="3"/>
  <c r="Y443" i="3"/>
  <c r="AA443" i="3"/>
  <c r="AB443" i="3"/>
  <c r="AC443" i="3"/>
  <c r="AD443" i="3"/>
  <c r="B444" i="3"/>
  <c r="C444" i="3"/>
  <c r="D444" i="3"/>
  <c r="E444" i="3"/>
  <c r="F444" i="3"/>
  <c r="H444" i="3"/>
  <c r="I444" i="3"/>
  <c r="J444" i="3"/>
  <c r="K444" i="3"/>
  <c r="L444" i="3"/>
  <c r="M444" i="3"/>
  <c r="N444" i="3"/>
  <c r="O444" i="3"/>
  <c r="P444" i="3"/>
  <c r="Q444" i="3"/>
  <c r="R444" i="3"/>
  <c r="S444" i="3"/>
  <c r="T444" i="3"/>
  <c r="U444" i="3"/>
  <c r="V444" i="3"/>
  <c r="W444" i="3"/>
  <c r="X444" i="3"/>
  <c r="Y444" i="3"/>
  <c r="AA444" i="3"/>
  <c r="AB444" i="3"/>
  <c r="AC444" i="3"/>
  <c r="AD444" i="3"/>
  <c r="B445" i="3"/>
  <c r="C445" i="3"/>
  <c r="D445" i="3"/>
  <c r="E445" i="3"/>
  <c r="F445" i="3"/>
  <c r="H445" i="3"/>
  <c r="I445" i="3"/>
  <c r="J445" i="3"/>
  <c r="K445" i="3"/>
  <c r="L445" i="3"/>
  <c r="M445" i="3"/>
  <c r="N445" i="3"/>
  <c r="O445" i="3"/>
  <c r="P445" i="3"/>
  <c r="Q445" i="3"/>
  <c r="R445" i="3"/>
  <c r="S445" i="3"/>
  <c r="T445" i="3"/>
  <c r="U445" i="3"/>
  <c r="V445" i="3"/>
  <c r="W445" i="3"/>
  <c r="X445" i="3"/>
  <c r="Y445" i="3"/>
  <c r="AA445" i="3"/>
  <c r="AB445" i="3"/>
  <c r="AC445" i="3"/>
  <c r="AD445" i="3"/>
  <c r="B446" i="3"/>
  <c r="C446" i="3"/>
  <c r="D446" i="3"/>
  <c r="E446" i="3"/>
  <c r="F446" i="3"/>
  <c r="H446" i="3"/>
  <c r="I446" i="3"/>
  <c r="J446" i="3"/>
  <c r="K446" i="3"/>
  <c r="L446" i="3"/>
  <c r="M446" i="3"/>
  <c r="N446" i="3"/>
  <c r="O446" i="3"/>
  <c r="P446" i="3"/>
  <c r="Q446" i="3"/>
  <c r="R446" i="3"/>
  <c r="S446" i="3"/>
  <c r="T446" i="3"/>
  <c r="U446" i="3"/>
  <c r="V446" i="3"/>
  <c r="W446" i="3"/>
  <c r="X446" i="3"/>
  <c r="Y446" i="3"/>
  <c r="AA446" i="3"/>
  <c r="AB446" i="3"/>
  <c r="AC446" i="3"/>
  <c r="AD446" i="3"/>
  <c r="B447" i="3"/>
  <c r="C447" i="3"/>
  <c r="D447" i="3"/>
  <c r="E447" i="3"/>
  <c r="F447" i="3"/>
  <c r="H447" i="3"/>
  <c r="I447" i="3"/>
  <c r="J447" i="3"/>
  <c r="K447" i="3"/>
  <c r="L447" i="3"/>
  <c r="M447" i="3"/>
  <c r="N447" i="3"/>
  <c r="O447" i="3"/>
  <c r="P447" i="3"/>
  <c r="Q447" i="3"/>
  <c r="R447" i="3"/>
  <c r="S447" i="3"/>
  <c r="T447" i="3"/>
  <c r="U447" i="3"/>
  <c r="V447" i="3"/>
  <c r="W447" i="3"/>
  <c r="X447" i="3"/>
  <c r="Y447" i="3"/>
  <c r="AA447" i="3"/>
  <c r="AB447" i="3"/>
  <c r="AC447" i="3"/>
  <c r="AD447" i="3"/>
  <c r="B448" i="3"/>
  <c r="C448" i="3"/>
  <c r="D448" i="3"/>
  <c r="E448" i="3"/>
  <c r="F448" i="3"/>
  <c r="H448" i="3"/>
  <c r="I448" i="3"/>
  <c r="J448" i="3"/>
  <c r="K448" i="3"/>
  <c r="L448" i="3"/>
  <c r="M448" i="3"/>
  <c r="N448" i="3"/>
  <c r="O448" i="3"/>
  <c r="P448" i="3"/>
  <c r="Q448" i="3"/>
  <c r="R448" i="3"/>
  <c r="S448" i="3"/>
  <c r="T448" i="3"/>
  <c r="U448" i="3"/>
  <c r="V448" i="3"/>
  <c r="W448" i="3"/>
  <c r="X448" i="3"/>
  <c r="Y448" i="3"/>
  <c r="AA448" i="3"/>
  <c r="AB448" i="3"/>
  <c r="AC448" i="3"/>
  <c r="AD448" i="3"/>
  <c r="B449" i="3"/>
  <c r="C449" i="3"/>
  <c r="D449" i="3"/>
  <c r="E449" i="3"/>
  <c r="F449" i="3"/>
  <c r="H449" i="3"/>
  <c r="I449" i="3"/>
  <c r="J449" i="3"/>
  <c r="K449" i="3"/>
  <c r="L449" i="3"/>
  <c r="M449" i="3"/>
  <c r="N449" i="3"/>
  <c r="O449" i="3"/>
  <c r="P449" i="3"/>
  <c r="Q449" i="3"/>
  <c r="R449" i="3"/>
  <c r="S449" i="3"/>
  <c r="T449" i="3"/>
  <c r="U449" i="3"/>
  <c r="V449" i="3"/>
  <c r="W449" i="3"/>
  <c r="X449" i="3"/>
  <c r="Y449" i="3"/>
  <c r="AA449" i="3"/>
  <c r="AB449" i="3"/>
  <c r="AC449" i="3"/>
  <c r="AD449" i="3"/>
  <c r="B450" i="3"/>
  <c r="C450" i="3"/>
  <c r="D450" i="3"/>
  <c r="E450" i="3"/>
  <c r="F450" i="3"/>
  <c r="H450" i="3"/>
  <c r="I450" i="3"/>
  <c r="J450" i="3"/>
  <c r="K450" i="3"/>
  <c r="L450" i="3"/>
  <c r="M450" i="3"/>
  <c r="N450" i="3"/>
  <c r="O450" i="3"/>
  <c r="P450" i="3"/>
  <c r="Q450" i="3"/>
  <c r="R450" i="3"/>
  <c r="S450" i="3"/>
  <c r="T450" i="3"/>
  <c r="U450" i="3"/>
  <c r="V450" i="3"/>
  <c r="W450" i="3"/>
  <c r="X450" i="3"/>
  <c r="Y450" i="3"/>
  <c r="AA450" i="3"/>
  <c r="AB450" i="3"/>
  <c r="AC450" i="3"/>
  <c r="AD450" i="3"/>
  <c r="B451" i="3"/>
  <c r="C451" i="3"/>
  <c r="D451" i="3"/>
  <c r="E451" i="3"/>
  <c r="F451" i="3"/>
  <c r="H451" i="3"/>
  <c r="I451" i="3"/>
  <c r="J451" i="3"/>
  <c r="K451" i="3"/>
  <c r="L451" i="3"/>
  <c r="M451" i="3"/>
  <c r="N451" i="3"/>
  <c r="O451" i="3"/>
  <c r="P451" i="3"/>
  <c r="Q451" i="3"/>
  <c r="R451" i="3"/>
  <c r="S451" i="3"/>
  <c r="T451" i="3"/>
  <c r="U451" i="3"/>
  <c r="V451" i="3"/>
  <c r="W451" i="3"/>
  <c r="X451" i="3"/>
  <c r="Y451" i="3"/>
  <c r="AA451" i="3"/>
  <c r="AB451" i="3"/>
  <c r="AC451" i="3"/>
  <c r="AD451" i="3"/>
  <c r="B452" i="3"/>
  <c r="C452" i="3"/>
  <c r="D452" i="3"/>
  <c r="E452" i="3"/>
  <c r="F452" i="3"/>
  <c r="H452" i="3"/>
  <c r="I452" i="3"/>
  <c r="J452" i="3"/>
  <c r="K452" i="3"/>
  <c r="L452" i="3"/>
  <c r="M452" i="3"/>
  <c r="N452" i="3"/>
  <c r="O452" i="3"/>
  <c r="P452" i="3"/>
  <c r="Q452" i="3"/>
  <c r="R452" i="3"/>
  <c r="S452" i="3"/>
  <c r="T452" i="3"/>
  <c r="U452" i="3"/>
  <c r="V452" i="3"/>
  <c r="W452" i="3"/>
  <c r="X452" i="3"/>
  <c r="Y452" i="3"/>
  <c r="AA452" i="3"/>
  <c r="AB452" i="3"/>
  <c r="AC452" i="3"/>
  <c r="AD452" i="3"/>
  <c r="B453" i="3"/>
  <c r="C453" i="3"/>
  <c r="D453" i="3"/>
  <c r="E453" i="3"/>
  <c r="F453" i="3"/>
  <c r="H453" i="3"/>
  <c r="I453" i="3"/>
  <c r="J453" i="3"/>
  <c r="K453" i="3"/>
  <c r="L453" i="3"/>
  <c r="M453" i="3"/>
  <c r="N453" i="3"/>
  <c r="O453" i="3"/>
  <c r="P453" i="3"/>
  <c r="Q453" i="3"/>
  <c r="R453" i="3"/>
  <c r="S453" i="3"/>
  <c r="T453" i="3"/>
  <c r="U453" i="3"/>
  <c r="V453" i="3"/>
  <c r="W453" i="3"/>
  <c r="X453" i="3"/>
  <c r="Y453" i="3"/>
  <c r="AA453" i="3"/>
  <c r="AB453" i="3"/>
  <c r="AC453" i="3"/>
  <c r="AD453" i="3"/>
  <c r="B454" i="3"/>
  <c r="C454" i="3"/>
  <c r="D454" i="3"/>
  <c r="E454" i="3"/>
  <c r="F454" i="3"/>
  <c r="H454" i="3"/>
  <c r="I454" i="3"/>
  <c r="J454" i="3"/>
  <c r="K454" i="3"/>
  <c r="L454" i="3"/>
  <c r="M454" i="3"/>
  <c r="N454" i="3"/>
  <c r="O454" i="3"/>
  <c r="P454" i="3"/>
  <c r="Q454" i="3"/>
  <c r="R454" i="3"/>
  <c r="S454" i="3"/>
  <c r="T454" i="3"/>
  <c r="U454" i="3"/>
  <c r="V454" i="3"/>
  <c r="W454" i="3"/>
  <c r="X454" i="3"/>
  <c r="Y454" i="3"/>
  <c r="AA454" i="3"/>
  <c r="AB454" i="3"/>
  <c r="AC454" i="3"/>
  <c r="AD454" i="3"/>
  <c r="B455" i="3"/>
  <c r="C455" i="3"/>
  <c r="D455" i="3"/>
  <c r="E455" i="3"/>
  <c r="F455" i="3"/>
  <c r="H455" i="3"/>
  <c r="I455" i="3"/>
  <c r="J455" i="3"/>
  <c r="K455" i="3"/>
  <c r="L455" i="3"/>
  <c r="M455" i="3"/>
  <c r="N455" i="3"/>
  <c r="O455" i="3"/>
  <c r="P455" i="3"/>
  <c r="Q455" i="3"/>
  <c r="R455" i="3"/>
  <c r="S455" i="3"/>
  <c r="T455" i="3"/>
  <c r="U455" i="3"/>
  <c r="V455" i="3"/>
  <c r="W455" i="3"/>
  <c r="X455" i="3"/>
  <c r="Y455" i="3"/>
  <c r="AA455" i="3"/>
  <c r="AB455" i="3"/>
  <c r="AC455" i="3"/>
  <c r="AD455" i="3"/>
  <c r="B456" i="3"/>
  <c r="C456" i="3"/>
  <c r="D456" i="3"/>
  <c r="E456" i="3"/>
  <c r="F456" i="3"/>
  <c r="H456" i="3"/>
  <c r="I456" i="3"/>
  <c r="J456" i="3"/>
  <c r="K456" i="3"/>
  <c r="L456" i="3"/>
  <c r="M456" i="3"/>
  <c r="N456" i="3"/>
  <c r="O456" i="3"/>
  <c r="P456" i="3"/>
  <c r="Q456" i="3"/>
  <c r="R456" i="3"/>
  <c r="S456" i="3"/>
  <c r="T456" i="3"/>
  <c r="U456" i="3"/>
  <c r="V456" i="3"/>
  <c r="W456" i="3"/>
  <c r="X456" i="3"/>
  <c r="Y456" i="3"/>
  <c r="AA456" i="3"/>
  <c r="AB456" i="3"/>
  <c r="AC456" i="3"/>
  <c r="AD456" i="3"/>
  <c r="B457" i="3"/>
  <c r="C457" i="3"/>
  <c r="D457" i="3"/>
  <c r="E457" i="3"/>
  <c r="F457" i="3"/>
  <c r="H457" i="3"/>
  <c r="I457" i="3"/>
  <c r="J457" i="3"/>
  <c r="K457" i="3"/>
  <c r="L457" i="3"/>
  <c r="M457" i="3"/>
  <c r="N457" i="3"/>
  <c r="O457" i="3"/>
  <c r="P457" i="3"/>
  <c r="Q457" i="3"/>
  <c r="R457" i="3"/>
  <c r="S457" i="3"/>
  <c r="T457" i="3"/>
  <c r="U457" i="3"/>
  <c r="V457" i="3"/>
  <c r="W457" i="3"/>
  <c r="X457" i="3"/>
  <c r="Y457" i="3"/>
  <c r="AA457" i="3"/>
  <c r="AB457" i="3"/>
  <c r="AC457" i="3"/>
  <c r="AD457" i="3"/>
  <c r="B458" i="3"/>
  <c r="C458" i="3"/>
  <c r="D458" i="3"/>
  <c r="E458" i="3"/>
  <c r="F458" i="3"/>
  <c r="H458" i="3"/>
  <c r="I458" i="3"/>
  <c r="J458" i="3"/>
  <c r="K458" i="3"/>
  <c r="L458" i="3"/>
  <c r="M458" i="3"/>
  <c r="N458" i="3"/>
  <c r="O458" i="3"/>
  <c r="P458" i="3"/>
  <c r="Q458" i="3"/>
  <c r="R458" i="3"/>
  <c r="S458" i="3"/>
  <c r="T458" i="3"/>
  <c r="U458" i="3"/>
  <c r="V458" i="3"/>
  <c r="W458" i="3"/>
  <c r="X458" i="3"/>
  <c r="Y458" i="3"/>
  <c r="AA458" i="3"/>
  <c r="AB458" i="3"/>
  <c r="AC458" i="3"/>
  <c r="AD458" i="3"/>
  <c r="B459" i="3"/>
  <c r="C459" i="3"/>
  <c r="D459" i="3"/>
  <c r="E459" i="3"/>
  <c r="F459" i="3"/>
  <c r="H459" i="3"/>
  <c r="I459" i="3"/>
  <c r="J459" i="3"/>
  <c r="K459" i="3"/>
  <c r="L459" i="3"/>
  <c r="M459" i="3"/>
  <c r="N459" i="3"/>
  <c r="O459" i="3"/>
  <c r="P459" i="3"/>
  <c r="Q459" i="3"/>
  <c r="R459" i="3"/>
  <c r="S459" i="3"/>
  <c r="T459" i="3"/>
  <c r="U459" i="3"/>
  <c r="V459" i="3"/>
  <c r="W459" i="3"/>
  <c r="X459" i="3"/>
  <c r="Y459" i="3"/>
  <c r="AA459" i="3"/>
  <c r="AB459" i="3"/>
  <c r="AC459" i="3"/>
  <c r="AD459" i="3"/>
  <c r="B460" i="3"/>
  <c r="C460" i="3"/>
  <c r="D460" i="3"/>
  <c r="E460" i="3"/>
  <c r="F460" i="3"/>
  <c r="H460" i="3"/>
  <c r="I460" i="3"/>
  <c r="J460" i="3"/>
  <c r="K460" i="3"/>
  <c r="L460" i="3"/>
  <c r="M460" i="3"/>
  <c r="N460" i="3"/>
  <c r="O460" i="3"/>
  <c r="P460" i="3"/>
  <c r="Q460" i="3"/>
  <c r="R460" i="3"/>
  <c r="S460" i="3"/>
  <c r="T460" i="3"/>
  <c r="U460" i="3"/>
  <c r="V460" i="3"/>
  <c r="W460" i="3"/>
  <c r="X460" i="3"/>
  <c r="Y460" i="3"/>
  <c r="AA460" i="3"/>
  <c r="AB460" i="3"/>
  <c r="AC460" i="3"/>
  <c r="AD460" i="3"/>
  <c r="B461" i="3"/>
  <c r="C461" i="3"/>
  <c r="D461" i="3"/>
  <c r="E461" i="3"/>
  <c r="F461" i="3"/>
  <c r="H461" i="3"/>
  <c r="I461" i="3"/>
  <c r="J461" i="3"/>
  <c r="K461" i="3"/>
  <c r="L461" i="3"/>
  <c r="M461" i="3"/>
  <c r="N461" i="3"/>
  <c r="O461" i="3"/>
  <c r="P461" i="3"/>
  <c r="Q461" i="3"/>
  <c r="R461" i="3"/>
  <c r="S461" i="3"/>
  <c r="T461" i="3"/>
  <c r="U461" i="3"/>
  <c r="V461" i="3"/>
  <c r="W461" i="3"/>
  <c r="X461" i="3"/>
  <c r="Y461" i="3"/>
  <c r="AA461" i="3"/>
  <c r="AB461" i="3"/>
  <c r="AC461" i="3"/>
  <c r="AD461" i="3"/>
  <c r="B462" i="3"/>
  <c r="C462" i="3"/>
  <c r="D462" i="3"/>
  <c r="E462" i="3"/>
  <c r="F462" i="3"/>
  <c r="H462" i="3"/>
  <c r="I462" i="3"/>
  <c r="J462" i="3"/>
  <c r="K462" i="3"/>
  <c r="L462" i="3"/>
  <c r="M462" i="3"/>
  <c r="N462" i="3"/>
  <c r="O462" i="3"/>
  <c r="P462" i="3"/>
  <c r="Q462" i="3"/>
  <c r="R462" i="3"/>
  <c r="S462" i="3"/>
  <c r="T462" i="3"/>
  <c r="U462" i="3"/>
  <c r="V462" i="3"/>
  <c r="W462" i="3"/>
  <c r="X462" i="3"/>
  <c r="Y462" i="3"/>
  <c r="AA462" i="3"/>
  <c r="AB462" i="3"/>
  <c r="AC462" i="3"/>
  <c r="AD462" i="3"/>
  <c r="B463" i="3"/>
  <c r="C463" i="3"/>
  <c r="D463" i="3"/>
  <c r="E463" i="3"/>
  <c r="F463" i="3"/>
  <c r="H463" i="3"/>
  <c r="I463" i="3"/>
  <c r="J463" i="3"/>
  <c r="K463" i="3"/>
  <c r="L463" i="3"/>
  <c r="M463" i="3"/>
  <c r="N463" i="3"/>
  <c r="O463" i="3"/>
  <c r="P463" i="3"/>
  <c r="Q463" i="3"/>
  <c r="R463" i="3"/>
  <c r="S463" i="3"/>
  <c r="T463" i="3"/>
  <c r="U463" i="3"/>
  <c r="V463" i="3"/>
  <c r="W463" i="3"/>
  <c r="X463" i="3"/>
  <c r="Y463" i="3"/>
  <c r="AA463" i="3"/>
  <c r="AB463" i="3"/>
  <c r="AC463" i="3"/>
  <c r="AD463" i="3"/>
  <c r="B464" i="3"/>
  <c r="C464" i="3"/>
  <c r="D464" i="3"/>
  <c r="E464" i="3"/>
  <c r="F464" i="3"/>
  <c r="H464" i="3"/>
  <c r="I464" i="3"/>
  <c r="J464" i="3"/>
  <c r="K464" i="3"/>
  <c r="L464" i="3"/>
  <c r="M464" i="3"/>
  <c r="N464" i="3"/>
  <c r="O464" i="3"/>
  <c r="P464" i="3"/>
  <c r="Q464" i="3"/>
  <c r="R464" i="3"/>
  <c r="S464" i="3"/>
  <c r="T464" i="3"/>
  <c r="U464" i="3"/>
  <c r="V464" i="3"/>
  <c r="W464" i="3"/>
  <c r="X464" i="3"/>
  <c r="Y464" i="3"/>
  <c r="AA464" i="3"/>
  <c r="AB464" i="3"/>
  <c r="AC464" i="3"/>
  <c r="AD464" i="3"/>
  <c r="B465" i="3"/>
  <c r="C465" i="3"/>
  <c r="D465" i="3"/>
  <c r="E465" i="3"/>
  <c r="F465" i="3"/>
  <c r="H465" i="3"/>
  <c r="I465" i="3"/>
  <c r="J465" i="3"/>
  <c r="K465" i="3"/>
  <c r="L465" i="3"/>
  <c r="M465" i="3"/>
  <c r="N465" i="3"/>
  <c r="O465" i="3"/>
  <c r="P465" i="3"/>
  <c r="Q465" i="3"/>
  <c r="R465" i="3"/>
  <c r="S465" i="3"/>
  <c r="T465" i="3"/>
  <c r="U465" i="3"/>
  <c r="V465" i="3"/>
  <c r="W465" i="3"/>
  <c r="X465" i="3"/>
  <c r="Y465" i="3"/>
  <c r="AA465" i="3"/>
  <c r="AB465" i="3"/>
  <c r="AC465" i="3"/>
  <c r="AD465" i="3"/>
  <c r="B466" i="3"/>
  <c r="C466" i="3"/>
  <c r="D466" i="3"/>
  <c r="E466" i="3"/>
  <c r="F466" i="3"/>
  <c r="H466" i="3"/>
  <c r="I466" i="3"/>
  <c r="J466" i="3"/>
  <c r="K466" i="3"/>
  <c r="L466" i="3"/>
  <c r="M466" i="3"/>
  <c r="N466" i="3"/>
  <c r="O466" i="3"/>
  <c r="P466" i="3"/>
  <c r="Q466" i="3"/>
  <c r="R466" i="3"/>
  <c r="S466" i="3"/>
  <c r="T466" i="3"/>
  <c r="U466" i="3"/>
  <c r="V466" i="3"/>
  <c r="W466" i="3"/>
  <c r="X466" i="3"/>
  <c r="Y466" i="3"/>
  <c r="AA466" i="3"/>
  <c r="AB466" i="3"/>
  <c r="AC466" i="3"/>
  <c r="AD466" i="3"/>
  <c r="B467" i="3"/>
  <c r="C467" i="3"/>
  <c r="D467" i="3"/>
  <c r="E467" i="3"/>
  <c r="F467" i="3"/>
  <c r="H467" i="3"/>
  <c r="I467" i="3"/>
  <c r="J467" i="3"/>
  <c r="K467" i="3"/>
  <c r="L467" i="3"/>
  <c r="M467" i="3"/>
  <c r="N467" i="3"/>
  <c r="O467" i="3"/>
  <c r="P467" i="3"/>
  <c r="Q467" i="3"/>
  <c r="R467" i="3"/>
  <c r="S467" i="3"/>
  <c r="T467" i="3"/>
  <c r="U467" i="3"/>
  <c r="V467" i="3"/>
  <c r="W467" i="3"/>
  <c r="X467" i="3"/>
  <c r="Y467" i="3"/>
  <c r="AA467" i="3"/>
  <c r="AB467" i="3"/>
  <c r="AC467" i="3"/>
  <c r="AD467" i="3"/>
  <c r="B468" i="3"/>
  <c r="C468" i="3"/>
  <c r="D468" i="3"/>
  <c r="E468" i="3"/>
  <c r="F468" i="3"/>
  <c r="H468" i="3"/>
  <c r="I468" i="3"/>
  <c r="J468" i="3"/>
  <c r="K468" i="3"/>
  <c r="L468" i="3"/>
  <c r="M468" i="3"/>
  <c r="N468" i="3"/>
  <c r="O468" i="3"/>
  <c r="P468" i="3"/>
  <c r="Q468" i="3"/>
  <c r="R468" i="3"/>
  <c r="S468" i="3"/>
  <c r="T468" i="3"/>
  <c r="U468" i="3"/>
  <c r="V468" i="3"/>
  <c r="W468" i="3"/>
  <c r="X468" i="3"/>
  <c r="Y468" i="3"/>
  <c r="AA468" i="3"/>
  <c r="AB468" i="3"/>
  <c r="AC468" i="3"/>
  <c r="AD468" i="3"/>
  <c r="B469" i="3"/>
  <c r="C469" i="3"/>
  <c r="D469" i="3"/>
  <c r="E469" i="3"/>
  <c r="F469" i="3"/>
  <c r="H469" i="3"/>
  <c r="I469" i="3"/>
  <c r="J469" i="3"/>
  <c r="K469" i="3"/>
  <c r="L469" i="3"/>
  <c r="M469" i="3"/>
  <c r="N469" i="3"/>
  <c r="O469" i="3"/>
  <c r="P469" i="3"/>
  <c r="Q469" i="3"/>
  <c r="R469" i="3"/>
  <c r="S469" i="3"/>
  <c r="T469" i="3"/>
  <c r="U469" i="3"/>
  <c r="V469" i="3"/>
  <c r="W469" i="3"/>
  <c r="X469" i="3"/>
  <c r="Y469" i="3"/>
  <c r="AA469" i="3"/>
  <c r="AB469" i="3"/>
  <c r="AC469" i="3"/>
  <c r="AD469" i="3"/>
  <c r="B470" i="3"/>
  <c r="C470" i="3"/>
  <c r="D470" i="3"/>
  <c r="E470" i="3"/>
  <c r="F470" i="3"/>
  <c r="H470" i="3"/>
  <c r="I470" i="3"/>
  <c r="J470" i="3"/>
  <c r="K470" i="3"/>
  <c r="L470" i="3"/>
  <c r="M470" i="3"/>
  <c r="N470" i="3"/>
  <c r="O470" i="3"/>
  <c r="P470" i="3"/>
  <c r="Q470" i="3"/>
  <c r="R470" i="3"/>
  <c r="S470" i="3"/>
  <c r="T470" i="3"/>
  <c r="U470" i="3"/>
  <c r="V470" i="3"/>
  <c r="W470" i="3"/>
  <c r="X470" i="3"/>
  <c r="Y470" i="3"/>
  <c r="AA470" i="3"/>
  <c r="AB470" i="3"/>
  <c r="AC470" i="3"/>
  <c r="AD470" i="3"/>
  <c r="B471" i="3"/>
  <c r="C471" i="3"/>
  <c r="D471" i="3"/>
  <c r="E471" i="3"/>
  <c r="F471" i="3"/>
  <c r="H471" i="3"/>
  <c r="I471" i="3"/>
  <c r="J471" i="3"/>
  <c r="K471" i="3"/>
  <c r="L471" i="3"/>
  <c r="M471" i="3"/>
  <c r="N471" i="3"/>
  <c r="O471" i="3"/>
  <c r="P471" i="3"/>
  <c r="Q471" i="3"/>
  <c r="R471" i="3"/>
  <c r="S471" i="3"/>
  <c r="T471" i="3"/>
  <c r="U471" i="3"/>
  <c r="V471" i="3"/>
  <c r="W471" i="3"/>
  <c r="X471" i="3"/>
  <c r="Y471" i="3"/>
  <c r="AA471" i="3"/>
  <c r="AB471" i="3"/>
  <c r="AC471" i="3"/>
  <c r="AD471" i="3"/>
  <c r="B472" i="3"/>
  <c r="C472" i="3"/>
  <c r="D472" i="3"/>
  <c r="E472" i="3"/>
  <c r="F472" i="3"/>
  <c r="H472" i="3"/>
  <c r="I472" i="3"/>
  <c r="J472" i="3"/>
  <c r="K472" i="3"/>
  <c r="L472" i="3"/>
  <c r="M472" i="3"/>
  <c r="N472" i="3"/>
  <c r="O472" i="3"/>
  <c r="P472" i="3"/>
  <c r="Q472" i="3"/>
  <c r="R472" i="3"/>
  <c r="S472" i="3"/>
  <c r="T472" i="3"/>
  <c r="U472" i="3"/>
  <c r="V472" i="3"/>
  <c r="W472" i="3"/>
  <c r="X472" i="3"/>
  <c r="Y472" i="3"/>
  <c r="AA472" i="3"/>
  <c r="AB472" i="3"/>
  <c r="AC472" i="3"/>
  <c r="AD472" i="3"/>
  <c r="B473" i="3"/>
  <c r="C473" i="3"/>
  <c r="D473" i="3"/>
  <c r="E473" i="3"/>
  <c r="F473" i="3"/>
  <c r="H473" i="3"/>
  <c r="I473" i="3"/>
  <c r="J473" i="3"/>
  <c r="K473" i="3"/>
  <c r="L473" i="3"/>
  <c r="M473" i="3"/>
  <c r="N473" i="3"/>
  <c r="O473" i="3"/>
  <c r="P473" i="3"/>
  <c r="Q473" i="3"/>
  <c r="R473" i="3"/>
  <c r="S473" i="3"/>
  <c r="T473" i="3"/>
  <c r="U473" i="3"/>
  <c r="V473" i="3"/>
  <c r="W473" i="3"/>
  <c r="X473" i="3"/>
  <c r="Y473" i="3"/>
  <c r="AA473" i="3"/>
  <c r="AB473" i="3"/>
  <c r="AC473" i="3"/>
  <c r="AD473" i="3"/>
  <c r="B474" i="3"/>
  <c r="C474" i="3"/>
  <c r="D474" i="3"/>
  <c r="E474" i="3"/>
  <c r="F474" i="3"/>
  <c r="H474" i="3"/>
  <c r="I474" i="3"/>
  <c r="J474" i="3"/>
  <c r="K474" i="3"/>
  <c r="L474" i="3"/>
  <c r="M474" i="3"/>
  <c r="N474" i="3"/>
  <c r="O474" i="3"/>
  <c r="P474" i="3"/>
  <c r="Q474" i="3"/>
  <c r="R474" i="3"/>
  <c r="S474" i="3"/>
  <c r="T474" i="3"/>
  <c r="U474" i="3"/>
  <c r="V474" i="3"/>
  <c r="W474" i="3"/>
  <c r="X474" i="3"/>
  <c r="Y474" i="3"/>
  <c r="AA474" i="3"/>
  <c r="AB474" i="3"/>
  <c r="AC474" i="3"/>
  <c r="AD474" i="3"/>
  <c r="B475" i="3"/>
  <c r="C475" i="3"/>
  <c r="D475" i="3"/>
  <c r="E475" i="3"/>
  <c r="F475" i="3"/>
  <c r="H475" i="3"/>
  <c r="I475" i="3"/>
  <c r="J475" i="3"/>
  <c r="K475" i="3"/>
  <c r="L475" i="3"/>
  <c r="M475" i="3"/>
  <c r="N475" i="3"/>
  <c r="O475" i="3"/>
  <c r="P475" i="3"/>
  <c r="Q475" i="3"/>
  <c r="R475" i="3"/>
  <c r="S475" i="3"/>
  <c r="T475" i="3"/>
  <c r="U475" i="3"/>
  <c r="V475" i="3"/>
  <c r="W475" i="3"/>
  <c r="X475" i="3"/>
  <c r="Y475" i="3"/>
  <c r="AA475" i="3"/>
  <c r="AB475" i="3"/>
  <c r="AC475" i="3"/>
  <c r="AD475" i="3"/>
  <c r="B476" i="3"/>
  <c r="C476" i="3"/>
  <c r="D476" i="3"/>
  <c r="E476" i="3"/>
  <c r="F476" i="3"/>
  <c r="H476" i="3"/>
  <c r="I476" i="3"/>
  <c r="J476" i="3"/>
  <c r="K476" i="3"/>
  <c r="L476" i="3"/>
  <c r="M476" i="3"/>
  <c r="N476" i="3"/>
  <c r="O476" i="3"/>
  <c r="P476" i="3"/>
  <c r="Q476" i="3"/>
  <c r="R476" i="3"/>
  <c r="S476" i="3"/>
  <c r="T476" i="3"/>
  <c r="U476" i="3"/>
  <c r="V476" i="3"/>
  <c r="W476" i="3"/>
  <c r="X476" i="3"/>
  <c r="Y476" i="3"/>
  <c r="AA476" i="3"/>
  <c r="AB476" i="3"/>
  <c r="AC476" i="3"/>
  <c r="AD476" i="3"/>
  <c r="B477" i="3"/>
  <c r="C477" i="3"/>
  <c r="D477" i="3"/>
  <c r="E477" i="3"/>
  <c r="F477" i="3"/>
  <c r="H477" i="3"/>
  <c r="I477" i="3"/>
  <c r="J477" i="3"/>
  <c r="K477" i="3"/>
  <c r="L477" i="3"/>
  <c r="M477" i="3"/>
  <c r="N477" i="3"/>
  <c r="O477" i="3"/>
  <c r="P477" i="3"/>
  <c r="Q477" i="3"/>
  <c r="R477" i="3"/>
  <c r="S477" i="3"/>
  <c r="T477" i="3"/>
  <c r="U477" i="3"/>
  <c r="V477" i="3"/>
  <c r="W477" i="3"/>
  <c r="X477" i="3"/>
  <c r="Y477" i="3"/>
  <c r="AA477" i="3"/>
  <c r="AB477" i="3"/>
  <c r="AC477" i="3"/>
  <c r="AD477" i="3"/>
  <c r="B478" i="3"/>
  <c r="C478" i="3"/>
  <c r="D478" i="3"/>
  <c r="E478" i="3"/>
  <c r="F478" i="3"/>
  <c r="H478" i="3"/>
  <c r="I478" i="3"/>
  <c r="J478" i="3"/>
  <c r="K478" i="3"/>
  <c r="L478" i="3"/>
  <c r="M478" i="3"/>
  <c r="N478" i="3"/>
  <c r="O478" i="3"/>
  <c r="P478" i="3"/>
  <c r="Q478" i="3"/>
  <c r="R478" i="3"/>
  <c r="S478" i="3"/>
  <c r="T478" i="3"/>
  <c r="U478" i="3"/>
  <c r="V478" i="3"/>
  <c r="W478" i="3"/>
  <c r="X478" i="3"/>
  <c r="Y478" i="3"/>
  <c r="AA478" i="3"/>
  <c r="AB478" i="3"/>
  <c r="AC478" i="3"/>
  <c r="AD478" i="3"/>
  <c r="B479" i="3"/>
  <c r="C479" i="3"/>
  <c r="D479" i="3"/>
  <c r="E479" i="3"/>
  <c r="F479" i="3"/>
  <c r="H479" i="3"/>
  <c r="I479" i="3"/>
  <c r="J479" i="3"/>
  <c r="K479" i="3"/>
  <c r="L479" i="3"/>
  <c r="M479" i="3"/>
  <c r="N479" i="3"/>
  <c r="O479" i="3"/>
  <c r="P479" i="3"/>
  <c r="Q479" i="3"/>
  <c r="R479" i="3"/>
  <c r="S479" i="3"/>
  <c r="T479" i="3"/>
  <c r="U479" i="3"/>
  <c r="V479" i="3"/>
  <c r="W479" i="3"/>
  <c r="X479" i="3"/>
  <c r="Y479" i="3"/>
  <c r="AA479" i="3"/>
  <c r="AB479" i="3"/>
  <c r="AC479" i="3"/>
  <c r="AD479" i="3"/>
  <c r="B480" i="3"/>
  <c r="C480" i="3"/>
  <c r="D480" i="3"/>
  <c r="E480" i="3"/>
  <c r="F480" i="3"/>
  <c r="H480" i="3"/>
  <c r="I480" i="3"/>
  <c r="J480" i="3"/>
  <c r="K480" i="3"/>
  <c r="L480" i="3"/>
  <c r="M480" i="3"/>
  <c r="N480" i="3"/>
  <c r="O480" i="3"/>
  <c r="P480" i="3"/>
  <c r="Q480" i="3"/>
  <c r="R480" i="3"/>
  <c r="S480" i="3"/>
  <c r="T480" i="3"/>
  <c r="U480" i="3"/>
  <c r="V480" i="3"/>
  <c r="W480" i="3"/>
  <c r="X480" i="3"/>
  <c r="Y480" i="3"/>
  <c r="AA480" i="3"/>
  <c r="AB480" i="3"/>
  <c r="AC480" i="3"/>
  <c r="AD480" i="3"/>
  <c r="B481" i="3"/>
  <c r="C481" i="3"/>
  <c r="D481" i="3"/>
  <c r="E481" i="3"/>
  <c r="F481" i="3"/>
  <c r="H481" i="3"/>
  <c r="I481" i="3"/>
  <c r="J481" i="3"/>
  <c r="K481" i="3"/>
  <c r="L481" i="3"/>
  <c r="M481" i="3"/>
  <c r="N481" i="3"/>
  <c r="O481" i="3"/>
  <c r="P481" i="3"/>
  <c r="Q481" i="3"/>
  <c r="R481" i="3"/>
  <c r="S481" i="3"/>
  <c r="T481" i="3"/>
  <c r="U481" i="3"/>
  <c r="V481" i="3"/>
  <c r="W481" i="3"/>
  <c r="X481" i="3"/>
  <c r="Y481" i="3"/>
  <c r="AA481" i="3"/>
  <c r="AB481" i="3"/>
  <c r="AC481" i="3"/>
  <c r="AD481" i="3"/>
  <c r="B482" i="3"/>
  <c r="C482" i="3"/>
  <c r="D482" i="3"/>
  <c r="E482" i="3"/>
  <c r="F482" i="3"/>
  <c r="H482" i="3"/>
  <c r="I482" i="3"/>
  <c r="J482" i="3"/>
  <c r="K482" i="3"/>
  <c r="L482" i="3"/>
  <c r="M482" i="3"/>
  <c r="N482" i="3"/>
  <c r="O482" i="3"/>
  <c r="P482" i="3"/>
  <c r="Q482" i="3"/>
  <c r="R482" i="3"/>
  <c r="S482" i="3"/>
  <c r="T482" i="3"/>
  <c r="U482" i="3"/>
  <c r="V482" i="3"/>
  <c r="W482" i="3"/>
  <c r="X482" i="3"/>
  <c r="Y482" i="3"/>
  <c r="AA482" i="3"/>
  <c r="AB482" i="3"/>
  <c r="AC482" i="3"/>
  <c r="AD482" i="3"/>
  <c r="B483" i="3"/>
  <c r="C483" i="3"/>
  <c r="D483" i="3"/>
  <c r="E483" i="3"/>
  <c r="F483" i="3"/>
  <c r="H483" i="3"/>
  <c r="I483" i="3"/>
  <c r="J483" i="3"/>
  <c r="K483" i="3"/>
  <c r="L483" i="3"/>
  <c r="M483" i="3"/>
  <c r="N483" i="3"/>
  <c r="O483" i="3"/>
  <c r="P483" i="3"/>
  <c r="Q483" i="3"/>
  <c r="R483" i="3"/>
  <c r="S483" i="3"/>
  <c r="T483" i="3"/>
  <c r="U483" i="3"/>
  <c r="V483" i="3"/>
  <c r="W483" i="3"/>
  <c r="X483" i="3"/>
  <c r="Y483" i="3"/>
  <c r="AA483" i="3"/>
  <c r="AB483" i="3"/>
  <c r="AC483" i="3"/>
  <c r="AD483" i="3"/>
  <c r="B484" i="3"/>
  <c r="C484" i="3"/>
  <c r="D484" i="3"/>
  <c r="E484" i="3"/>
  <c r="F484" i="3"/>
  <c r="H484" i="3"/>
  <c r="I484" i="3"/>
  <c r="J484" i="3"/>
  <c r="K484" i="3"/>
  <c r="L484" i="3"/>
  <c r="M484" i="3"/>
  <c r="N484" i="3"/>
  <c r="O484" i="3"/>
  <c r="P484" i="3"/>
  <c r="Q484" i="3"/>
  <c r="R484" i="3"/>
  <c r="S484" i="3"/>
  <c r="T484" i="3"/>
  <c r="U484" i="3"/>
  <c r="V484" i="3"/>
  <c r="W484" i="3"/>
  <c r="X484" i="3"/>
  <c r="Y484" i="3"/>
  <c r="AA484" i="3"/>
  <c r="AB484" i="3"/>
  <c r="AC484" i="3"/>
  <c r="AD484" i="3"/>
  <c r="B485" i="3"/>
  <c r="C485" i="3"/>
  <c r="D485" i="3"/>
  <c r="E485" i="3"/>
  <c r="F485" i="3"/>
  <c r="H485" i="3"/>
  <c r="I485" i="3"/>
  <c r="J485" i="3"/>
  <c r="K485" i="3"/>
  <c r="L485" i="3"/>
  <c r="M485" i="3"/>
  <c r="N485" i="3"/>
  <c r="O485" i="3"/>
  <c r="P485" i="3"/>
  <c r="Q485" i="3"/>
  <c r="R485" i="3"/>
  <c r="S485" i="3"/>
  <c r="T485" i="3"/>
  <c r="U485" i="3"/>
  <c r="V485" i="3"/>
  <c r="W485" i="3"/>
  <c r="X485" i="3"/>
  <c r="Y485" i="3"/>
  <c r="AA485" i="3"/>
  <c r="AB485" i="3"/>
  <c r="AC485" i="3"/>
  <c r="AD485" i="3"/>
  <c r="B486" i="3"/>
  <c r="C486" i="3"/>
  <c r="D486" i="3"/>
  <c r="E486" i="3"/>
  <c r="F486" i="3"/>
  <c r="H486" i="3"/>
  <c r="I486" i="3"/>
  <c r="J486" i="3"/>
  <c r="K486" i="3"/>
  <c r="L486" i="3"/>
  <c r="M486" i="3"/>
  <c r="N486" i="3"/>
  <c r="O486" i="3"/>
  <c r="P486" i="3"/>
  <c r="Q486" i="3"/>
  <c r="R486" i="3"/>
  <c r="S486" i="3"/>
  <c r="T486" i="3"/>
  <c r="U486" i="3"/>
  <c r="V486" i="3"/>
  <c r="W486" i="3"/>
  <c r="X486" i="3"/>
  <c r="Y486" i="3"/>
  <c r="AA486" i="3"/>
  <c r="AB486" i="3"/>
  <c r="AC486" i="3"/>
  <c r="AD486" i="3"/>
  <c r="B487" i="3"/>
  <c r="C487" i="3"/>
  <c r="D487" i="3"/>
  <c r="E487" i="3"/>
  <c r="F487" i="3"/>
  <c r="H487" i="3"/>
  <c r="I487" i="3"/>
  <c r="J487" i="3"/>
  <c r="K487" i="3"/>
  <c r="L487" i="3"/>
  <c r="M487" i="3"/>
  <c r="N487" i="3"/>
  <c r="O487" i="3"/>
  <c r="P487" i="3"/>
  <c r="Q487" i="3"/>
  <c r="R487" i="3"/>
  <c r="S487" i="3"/>
  <c r="T487" i="3"/>
  <c r="U487" i="3"/>
  <c r="V487" i="3"/>
  <c r="W487" i="3"/>
  <c r="X487" i="3"/>
  <c r="Y487" i="3"/>
  <c r="AA487" i="3"/>
  <c r="AB487" i="3"/>
  <c r="AC487" i="3"/>
  <c r="AD487" i="3"/>
  <c r="B488" i="3"/>
  <c r="C488" i="3"/>
  <c r="D488" i="3"/>
  <c r="E488" i="3"/>
  <c r="F488" i="3"/>
  <c r="H488" i="3"/>
  <c r="I488" i="3"/>
  <c r="J488" i="3"/>
  <c r="K488" i="3"/>
  <c r="L488" i="3"/>
  <c r="M488" i="3"/>
  <c r="N488" i="3"/>
  <c r="O488" i="3"/>
  <c r="P488" i="3"/>
  <c r="Q488" i="3"/>
  <c r="R488" i="3"/>
  <c r="S488" i="3"/>
  <c r="T488" i="3"/>
  <c r="U488" i="3"/>
  <c r="V488" i="3"/>
  <c r="W488" i="3"/>
  <c r="X488" i="3"/>
  <c r="Y488" i="3"/>
  <c r="AA488" i="3"/>
  <c r="AB488" i="3"/>
  <c r="AC488" i="3"/>
  <c r="AD488" i="3"/>
  <c r="B489" i="3"/>
  <c r="C489" i="3"/>
  <c r="D489" i="3"/>
  <c r="E489" i="3"/>
  <c r="F489" i="3"/>
  <c r="H489" i="3"/>
  <c r="I489" i="3"/>
  <c r="J489" i="3"/>
  <c r="K489" i="3"/>
  <c r="L489" i="3"/>
  <c r="M489" i="3"/>
  <c r="N489" i="3"/>
  <c r="O489" i="3"/>
  <c r="P489" i="3"/>
  <c r="Q489" i="3"/>
  <c r="R489" i="3"/>
  <c r="S489" i="3"/>
  <c r="T489" i="3"/>
  <c r="U489" i="3"/>
  <c r="V489" i="3"/>
  <c r="W489" i="3"/>
  <c r="X489" i="3"/>
  <c r="Y489" i="3"/>
  <c r="AA489" i="3"/>
  <c r="AB489" i="3"/>
  <c r="AC489" i="3"/>
  <c r="AD489" i="3"/>
  <c r="B490" i="3"/>
  <c r="C490" i="3"/>
  <c r="D490" i="3"/>
  <c r="E490" i="3"/>
  <c r="F490" i="3"/>
  <c r="H490" i="3"/>
  <c r="I490" i="3"/>
  <c r="J490" i="3"/>
  <c r="K490" i="3"/>
  <c r="L490" i="3"/>
  <c r="M490" i="3"/>
  <c r="N490" i="3"/>
  <c r="O490" i="3"/>
  <c r="P490" i="3"/>
  <c r="Q490" i="3"/>
  <c r="R490" i="3"/>
  <c r="S490" i="3"/>
  <c r="T490" i="3"/>
  <c r="U490" i="3"/>
  <c r="V490" i="3"/>
  <c r="W490" i="3"/>
  <c r="X490" i="3"/>
  <c r="Y490" i="3"/>
  <c r="AA490" i="3"/>
  <c r="AB490" i="3"/>
  <c r="AC490" i="3"/>
  <c r="AD490" i="3"/>
  <c r="B491" i="3"/>
  <c r="C491" i="3"/>
  <c r="D491" i="3"/>
  <c r="E491" i="3"/>
  <c r="F491" i="3"/>
  <c r="H491" i="3"/>
  <c r="I491" i="3"/>
  <c r="J491" i="3"/>
  <c r="K491" i="3"/>
  <c r="L491" i="3"/>
  <c r="M491" i="3"/>
  <c r="N491" i="3"/>
  <c r="O491" i="3"/>
  <c r="P491" i="3"/>
  <c r="Q491" i="3"/>
  <c r="R491" i="3"/>
  <c r="S491" i="3"/>
  <c r="T491" i="3"/>
  <c r="U491" i="3"/>
  <c r="V491" i="3"/>
  <c r="W491" i="3"/>
  <c r="X491" i="3"/>
  <c r="Y491" i="3"/>
  <c r="AA491" i="3"/>
  <c r="AB491" i="3"/>
  <c r="AC491" i="3"/>
  <c r="AD491" i="3"/>
  <c r="B492" i="3"/>
  <c r="C492" i="3"/>
  <c r="D492" i="3"/>
  <c r="E492" i="3"/>
  <c r="F492" i="3"/>
  <c r="H492" i="3"/>
  <c r="I492" i="3"/>
  <c r="J492" i="3"/>
  <c r="K492" i="3"/>
  <c r="L492" i="3"/>
  <c r="M492" i="3"/>
  <c r="N492" i="3"/>
  <c r="O492" i="3"/>
  <c r="P492" i="3"/>
  <c r="Q492" i="3"/>
  <c r="R492" i="3"/>
  <c r="S492" i="3"/>
  <c r="T492" i="3"/>
  <c r="U492" i="3"/>
  <c r="V492" i="3"/>
  <c r="W492" i="3"/>
  <c r="X492" i="3"/>
  <c r="Y492" i="3"/>
  <c r="AA492" i="3"/>
  <c r="AB492" i="3"/>
  <c r="AC492" i="3"/>
  <c r="AD492" i="3"/>
  <c r="B493" i="3"/>
  <c r="C493" i="3"/>
  <c r="D493" i="3"/>
  <c r="E493" i="3"/>
  <c r="F493" i="3"/>
  <c r="H493" i="3"/>
  <c r="I493" i="3"/>
  <c r="J493" i="3"/>
  <c r="K493" i="3"/>
  <c r="L493" i="3"/>
  <c r="M493" i="3"/>
  <c r="N493" i="3"/>
  <c r="O493" i="3"/>
  <c r="P493" i="3"/>
  <c r="Q493" i="3"/>
  <c r="R493" i="3"/>
  <c r="S493" i="3"/>
  <c r="T493" i="3"/>
  <c r="U493" i="3"/>
  <c r="V493" i="3"/>
  <c r="W493" i="3"/>
  <c r="X493" i="3"/>
  <c r="Y493" i="3"/>
  <c r="AA493" i="3"/>
  <c r="AB493" i="3"/>
  <c r="AC493" i="3"/>
  <c r="AD493" i="3"/>
  <c r="B494" i="3"/>
  <c r="C494" i="3"/>
  <c r="D494" i="3"/>
  <c r="E494" i="3"/>
  <c r="F494" i="3"/>
  <c r="H494" i="3"/>
  <c r="I494" i="3"/>
  <c r="J494" i="3"/>
  <c r="K494" i="3"/>
  <c r="L494" i="3"/>
  <c r="M494" i="3"/>
  <c r="N494" i="3"/>
  <c r="O494" i="3"/>
  <c r="P494" i="3"/>
  <c r="Q494" i="3"/>
  <c r="R494" i="3"/>
  <c r="S494" i="3"/>
  <c r="T494" i="3"/>
  <c r="U494" i="3"/>
  <c r="V494" i="3"/>
  <c r="W494" i="3"/>
  <c r="X494" i="3"/>
  <c r="Y494" i="3"/>
  <c r="AA494" i="3"/>
  <c r="AB494" i="3"/>
  <c r="AC494" i="3"/>
  <c r="AD494" i="3"/>
  <c r="B495" i="3"/>
  <c r="C495" i="3"/>
  <c r="D495" i="3"/>
  <c r="E495" i="3"/>
  <c r="F495" i="3"/>
  <c r="H495" i="3"/>
  <c r="I495" i="3"/>
  <c r="J495" i="3"/>
  <c r="K495" i="3"/>
  <c r="L495" i="3"/>
  <c r="M495" i="3"/>
  <c r="N495" i="3"/>
  <c r="O495" i="3"/>
  <c r="P495" i="3"/>
  <c r="Q495" i="3"/>
  <c r="R495" i="3"/>
  <c r="S495" i="3"/>
  <c r="T495" i="3"/>
  <c r="U495" i="3"/>
  <c r="V495" i="3"/>
  <c r="W495" i="3"/>
  <c r="X495" i="3"/>
  <c r="Y495" i="3"/>
  <c r="AA495" i="3"/>
  <c r="AB495" i="3"/>
  <c r="AC495" i="3"/>
  <c r="AD495" i="3"/>
  <c r="B496" i="3"/>
  <c r="C496" i="3"/>
  <c r="D496" i="3"/>
  <c r="E496" i="3"/>
  <c r="F496" i="3"/>
  <c r="H496" i="3"/>
  <c r="I496" i="3"/>
  <c r="J496" i="3"/>
  <c r="K496" i="3"/>
  <c r="L496" i="3"/>
  <c r="M496" i="3"/>
  <c r="N496" i="3"/>
  <c r="O496" i="3"/>
  <c r="P496" i="3"/>
  <c r="Q496" i="3"/>
  <c r="R496" i="3"/>
  <c r="S496" i="3"/>
  <c r="T496" i="3"/>
  <c r="U496" i="3"/>
  <c r="V496" i="3"/>
  <c r="W496" i="3"/>
  <c r="X496" i="3"/>
  <c r="Y496" i="3"/>
  <c r="AA496" i="3"/>
  <c r="AB496" i="3"/>
  <c r="AC496" i="3"/>
  <c r="AD496" i="3"/>
  <c r="B497" i="3"/>
  <c r="C497" i="3"/>
  <c r="D497" i="3"/>
  <c r="E497" i="3"/>
  <c r="F497" i="3"/>
  <c r="H497" i="3"/>
  <c r="I497" i="3"/>
  <c r="J497" i="3"/>
  <c r="K497" i="3"/>
  <c r="L497" i="3"/>
  <c r="M497" i="3"/>
  <c r="N497" i="3"/>
  <c r="O497" i="3"/>
  <c r="P497" i="3"/>
  <c r="Q497" i="3"/>
  <c r="R497" i="3"/>
  <c r="S497" i="3"/>
  <c r="T497" i="3"/>
  <c r="U497" i="3"/>
  <c r="V497" i="3"/>
  <c r="W497" i="3"/>
  <c r="X497" i="3"/>
  <c r="Y497" i="3"/>
  <c r="AA497" i="3"/>
  <c r="AB497" i="3"/>
  <c r="AC497" i="3"/>
  <c r="AD497" i="3"/>
  <c r="B498" i="3"/>
  <c r="C498" i="3"/>
  <c r="D498" i="3"/>
  <c r="E498" i="3"/>
  <c r="F498" i="3"/>
  <c r="H498" i="3"/>
  <c r="I498" i="3"/>
  <c r="J498" i="3"/>
  <c r="K498" i="3"/>
  <c r="L498" i="3"/>
  <c r="M498" i="3"/>
  <c r="N498" i="3"/>
  <c r="O498" i="3"/>
  <c r="P498" i="3"/>
  <c r="Q498" i="3"/>
  <c r="R498" i="3"/>
  <c r="S498" i="3"/>
  <c r="T498" i="3"/>
  <c r="U498" i="3"/>
  <c r="V498" i="3"/>
  <c r="W498" i="3"/>
  <c r="X498" i="3"/>
  <c r="Y498" i="3"/>
  <c r="AA498" i="3"/>
  <c r="AB498" i="3"/>
  <c r="AC498" i="3"/>
  <c r="AD498" i="3"/>
  <c r="B499" i="3"/>
  <c r="C499" i="3"/>
  <c r="D499" i="3"/>
  <c r="E499" i="3"/>
  <c r="F499" i="3"/>
  <c r="H499" i="3"/>
  <c r="I499" i="3"/>
  <c r="J499" i="3"/>
  <c r="K499" i="3"/>
  <c r="L499" i="3"/>
  <c r="M499" i="3"/>
  <c r="N499" i="3"/>
  <c r="O499" i="3"/>
  <c r="P499" i="3"/>
  <c r="Q499" i="3"/>
  <c r="R499" i="3"/>
  <c r="S499" i="3"/>
  <c r="T499" i="3"/>
  <c r="U499" i="3"/>
  <c r="V499" i="3"/>
  <c r="W499" i="3"/>
  <c r="X499" i="3"/>
  <c r="Y499" i="3"/>
  <c r="AA499" i="3"/>
  <c r="AB499" i="3"/>
  <c r="AC499" i="3"/>
  <c r="AD499" i="3"/>
  <c r="B500" i="3"/>
  <c r="C500" i="3"/>
  <c r="D500" i="3"/>
  <c r="E500" i="3"/>
  <c r="F500" i="3"/>
  <c r="H500" i="3"/>
  <c r="I500" i="3"/>
  <c r="J500" i="3"/>
  <c r="K500" i="3"/>
  <c r="L500" i="3"/>
  <c r="M500" i="3"/>
  <c r="N500" i="3"/>
  <c r="O500" i="3"/>
  <c r="P500" i="3"/>
  <c r="Q500" i="3"/>
  <c r="R500" i="3"/>
  <c r="S500" i="3"/>
  <c r="T500" i="3"/>
  <c r="U500" i="3"/>
  <c r="V500" i="3"/>
  <c r="W500" i="3"/>
  <c r="X500" i="3"/>
  <c r="Y500" i="3"/>
  <c r="AA500" i="3"/>
  <c r="AB500" i="3"/>
  <c r="AC500" i="3"/>
  <c r="AD500" i="3"/>
  <c r="B501" i="3"/>
  <c r="C501" i="3"/>
  <c r="D501" i="3"/>
  <c r="E501" i="3"/>
  <c r="F501" i="3"/>
  <c r="H501" i="3"/>
  <c r="I501" i="3"/>
  <c r="J501" i="3"/>
  <c r="K501" i="3"/>
  <c r="L501" i="3"/>
  <c r="M501" i="3"/>
  <c r="N501" i="3"/>
  <c r="O501" i="3"/>
  <c r="P501" i="3"/>
  <c r="Q501" i="3"/>
  <c r="R501" i="3"/>
  <c r="S501" i="3"/>
  <c r="T501" i="3"/>
  <c r="U501" i="3"/>
  <c r="V501" i="3"/>
  <c r="W501" i="3"/>
  <c r="X501" i="3"/>
  <c r="Y501" i="3"/>
  <c r="AA501" i="3"/>
  <c r="AB501" i="3"/>
  <c r="AC501" i="3"/>
  <c r="AD501" i="3"/>
  <c r="B502" i="3"/>
  <c r="C502" i="3"/>
  <c r="D502" i="3"/>
  <c r="E502" i="3"/>
  <c r="F502" i="3"/>
  <c r="H502" i="3"/>
  <c r="I502" i="3"/>
  <c r="J502" i="3"/>
  <c r="K502" i="3"/>
  <c r="L502" i="3"/>
  <c r="M502" i="3"/>
  <c r="N502" i="3"/>
  <c r="O502" i="3"/>
  <c r="P502" i="3"/>
  <c r="Q502" i="3"/>
  <c r="R502" i="3"/>
  <c r="S502" i="3"/>
  <c r="T502" i="3"/>
  <c r="U502" i="3"/>
  <c r="V502" i="3"/>
  <c r="W502" i="3"/>
  <c r="X502" i="3"/>
  <c r="Y502" i="3"/>
  <c r="AA502" i="3"/>
  <c r="AB502" i="3"/>
  <c r="AC502" i="3"/>
  <c r="AD502" i="3"/>
  <c r="B503" i="3"/>
  <c r="C503" i="3"/>
  <c r="D503" i="3"/>
  <c r="E503" i="3"/>
  <c r="F503" i="3"/>
  <c r="H503" i="3"/>
  <c r="I503" i="3"/>
  <c r="J503" i="3"/>
  <c r="K503" i="3"/>
  <c r="L503" i="3"/>
  <c r="M503" i="3"/>
  <c r="N503" i="3"/>
  <c r="O503" i="3"/>
  <c r="P503" i="3"/>
  <c r="Q503" i="3"/>
  <c r="R503" i="3"/>
  <c r="S503" i="3"/>
  <c r="T503" i="3"/>
  <c r="U503" i="3"/>
  <c r="V503" i="3"/>
  <c r="W503" i="3"/>
  <c r="X503" i="3"/>
  <c r="Y503" i="3"/>
  <c r="AA503" i="3"/>
  <c r="AB503" i="3"/>
  <c r="AC503" i="3"/>
  <c r="AD503" i="3"/>
  <c r="B504" i="3"/>
  <c r="C504" i="3"/>
  <c r="D504" i="3"/>
  <c r="E504" i="3"/>
  <c r="F504" i="3"/>
  <c r="H504" i="3"/>
  <c r="I504" i="3"/>
  <c r="J504" i="3"/>
  <c r="K504" i="3"/>
  <c r="L504" i="3"/>
  <c r="M504" i="3"/>
  <c r="N504" i="3"/>
  <c r="O504" i="3"/>
  <c r="P504" i="3"/>
  <c r="Q504" i="3"/>
  <c r="R504" i="3"/>
  <c r="S504" i="3"/>
  <c r="T504" i="3"/>
  <c r="U504" i="3"/>
  <c r="V504" i="3"/>
  <c r="W504" i="3"/>
  <c r="X504" i="3"/>
  <c r="Y504" i="3"/>
  <c r="AA504" i="3"/>
  <c r="AB504" i="3"/>
  <c r="AC504" i="3"/>
  <c r="AD504" i="3"/>
  <c r="B505" i="3"/>
  <c r="C505" i="3"/>
  <c r="D505" i="3"/>
  <c r="E505" i="3"/>
  <c r="F505" i="3"/>
  <c r="H505" i="3"/>
  <c r="I505" i="3"/>
  <c r="J505" i="3"/>
  <c r="K505" i="3"/>
  <c r="L505" i="3"/>
  <c r="M505" i="3"/>
  <c r="N505" i="3"/>
  <c r="O505" i="3"/>
  <c r="P505" i="3"/>
  <c r="Q505" i="3"/>
  <c r="R505" i="3"/>
  <c r="S505" i="3"/>
  <c r="T505" i="3"/>
  <c r="U505" i="3"/>
  <c r="V505" i="3"/>
  <c r="W505" i="3"/>
  <c r="X505" i="3"/>
  <c r="Y505" i="3"/>
  <c r="AA505" i="3"/>
  <c r="AB505" i="3"/>
  <c r="AC505" i="3"/>
  <c r="AD505" i="3"/>
  <c r="B506" i="3"/>
  <c r="C506" i="3"/>
  <c r="D506" i="3"/>
  <c r="E506" i="3"/>
  <c r="F506" i="3"/>
  <c r="H506" i="3"/>
  <c r="I506" i="3"/>
  <c r="J506" i="3"/>
  <c r="K506" i="3"/>
  <c r="L506" i="3"/>
  <c r="M506" i="3"/>
  <c r="N506" i="3"/>
  <c r="O506" i="3"/>
  <c r="P506" i="3"/>
  <c r="Q506" i="3"/>
  <c r="R506" i="3"/>
  <c r="S506" i="3"/>
  <c r="T506" i="3"/>
  <c r="U506" i="3"/>
  <c r="V506" i="3"/>
  <c r="W506" i="3"/>
  <c r="X506" i="3"/>
  <c r="Y506" i="3"/>
  <c r="AA506" i="3"/>
  <c r="AB506" i="3"/>
  <c r="AC506" i="3"/>
  <c r="AD506" i="3"/>
  <c r="B507" i="3"/>
  <c r="C507" i="3"/>
  <c r="D507" i="3"/>
  <c r="E507" i="3"/>
  <c r="F507" i="3"/>
  <c r="H507" i="3"/>
  <c r="I507" i="3"/>
  <c r="J507" i="3"/>
  <c r="K507" i="3"/>
  <c r="L507" i="3"/>
  <c r="M507" i="3"/>
  <c r="N507" i="3"/>
  <c r="O507" i="3"/>
  <c r="P507" i="3"/>
  <c r="Q507" i="3"/>
  <c r="R507" i="3"/>
  <c r="S507" i="3"/>
  <c r="T507" i="3"/>
  <c r="U507" i="3"/>
  <c r="V507" i="3"/>
  <c r="W507" i="3"/>
  <c r="X507" i="3"/>
  <c r="Y507" i="3"/>
  <c r="AA507" i="3"/>
  <c r="AB507" i="3"/>
  <c r="AC507" i="3"/>
  <c r="AD507" i="3"/>
  <c r="B508" i="3"/>
  <c r="C508" i="3"/>
  <c r="D508" i="3"/>
  <c r="E508" i="3"/>
  <c r="F508" i="3"/>
  <c r="H508" i="3"/>
  <c r="I508" i="3"/>
  <c r="J508" i="3"/>
  <c r="K508" i="3"/>
  <c r="L508" i="3"/>
  <c r="M508" i="3"/>
  <c r="N508" i="3"/>
  <c r="O508" i="3"/>
  <c r="P508" i="3"/>
  <c r="Q508" i="3"/>
  <c r="R508" i="3"/>
  <c r="S508" i="3"/>
  <c r="T508" i="3"/>
  <c r="U508" i="3"/>
  <c r="V508" i="3"/>
  <c r="W508" i="3"/>
  <c r="X508" i="3"/>
  <c r="Y508" i="3"/>
  <c r="AA508" i="3"/>
  <c r="AB508" i="3"/>
  <c r="AC508" i="3"/>
  <c r="AD508" i="3"/>
  <c r="B509" i="3"/>
  <c r="C509" i="3"/>
  <c r="D509" i="3"/>
  <c r="E509" i="3"/>
  <c r="F509" i="3"/>
  <c r="H509" i="3"/>
  <c r="I509" i="3"/>
  <c r="J509" i="3"/>
  <c r="K509" i="3"/>
  <c r="L509" i="3"/>
  <c r="M509" i="3"/>
  <c r="N509" i="3"/>
  <c r="O509" i="3"/>
  <c r="P509" i="3"/>
  <c r="Q509" i="3"/>
  <c r="R509" i="3"/>
  <c r="S509" i="3"/>
  <c r="T509" i="3"/>
  <c r="U509" i="3"/>
  <c r="V509" i="3"/>
  <c r="W509" i="3"/>
  <c r="X509" i="3"/>
  <c r="Y509" i="3"/>
  <c r="AA509" i="3"/>
  <c r="AB509" i="3"/>
  <c r="AC509" i="3"/>
  <c r="AD509" i="3"/>
  <c r="B510" i="3"/>
  <c r="C510" i="3"/>
  <c r="D510" i="3"/>
  <c r="E510" i="3"/>
  <c r="F510" i="3"/>
  <c r="H510" i="3"/>
  <c r="I510" i="3"/>
  <c r="J510" i="3"/>
  <c r="K510" i="3"/>
  <c r="L510" i="3"/>
  <c r="M510" i="3"/>
  <c r="N510" i="3"/>
  <c r="O510" i="3"/>
  <c r="P510" i="3"/>
  <c r="Q510" i="3"/>
  <c r="R510" i="3"/>
  <c r="S510" i="3"/>
  <c r="T510" i="3"/>
  <c r="U510" i="3"/>
  <c r="V510" i="3"/>
  <c r="W510" i="3"/>
  <c r="X510" i="3"/>
  <c r="Y510" i="3"/>
  <c r="AA510" i="3"/>
  <c r="AB510" i="3"/>
  <c r="AC510" i="3"/>
  <c r="AD510" i="3"/>
  <c r="B511" i="3"/>
  <c r="C511" i="3"/>
  <c r="D511" i="3"/>
  <c r="E511" i="3"/>
  <c r="F511" i="3"/>
  <c r="H511" i="3"/>
  <c r="I511" i="3"/>
  <c r="J511" i="3"/>
  <c r="K511" i="3"/>
  <c r="L511" i="3"/>
  <c r="M511" i="3"/>
  <c r="N511" i="3"/>
  <c r="O511" i="3"/>
  <c r="P511" i="3"/>
  <c r="Q511" i="3"/>
  <c r="R511" i="3"/>
  <c r="S511" i="3"/>
  <c r="T511" i="3"/>
  <c r="U511" i="3"/>
  <c r="V511" i="3"/>
  <c r="W511" i="3"/>
  <c r="X511" i="3"/>
  <c r="Y511" i="3"/>
  <c r="AA511" i="3"/>
  <c r="AB511" i="3"/>
  <c r="AC511" i="3"/>
  <c r="AD511" i="3"/>
  <c r="B512" i="3"/>
  <c r="C512" i="3"/>
  <c r="D512" i="3"/>
  <c r="E512" i="3"/>
  <c r="F512" i="3"/>
  <c r="H512" i="3"/>
  <c r="I512" i="3"/>
  <c r="J512" i="3"/>
  <c r="K512" i="3"/>
  <c r="L512" i="3"/>
  <c r="M512" i="3"/>
  <c r="N512" i="3"/>
  <c r="O512" i="3"/>
  <c r="P512" i="3"/>
  <c r="Q512" i="3"/>
  <c r="R512" i="3"/>
  <c r="S512" i="3"/>
  <c r="T512" i="3"/>
  <c r="U512" i="3"/>
  <c r="V512" i="3"/>
  <c r="W512" i="3"/>
  <c r="X512" i="3"/>
  <c r="Y512" i="3"/>
  <c r="AA512" i="3"/>
  <c r="AB512" i="3"/>
  <c r="AC512" i="3"/>
  <c r="AD512" i="3"/>
  <c r="B513" i="3"/>
  <c r="C513" i="3"/>
  <c r="D513" i="3"/>
  <c r="E513" i="3"/>
  <c r="F513" i="3"/>
  <c r="H513" i="3"/>
  <c r="I513" i="3"/>
  <c r="J513" i="3"/>
  <c r="K513" i="3"/>
  <c r="L513" i="3"/>
  <c r="M513" i="3"/>
  <c r="N513" i="3"/>
  <c r="O513" i="3"/>
  <c r="P513" i="3"/>
  <c r="Q513" i="3"/>
  <c r="R513" i="3"/>
  <c r="S513" i="3"/>
  <c r="T513" i="3"/>
  <c r="U513" i="3"/>
  <c r="V513" i="3"/>
  <c r="W513" i="3"/>
  <c r="X513" i="3"/>
  <c r="Y513" i="3"/>
  <c r="AA513" i="3"/>
  <c r="AB513" i="3"/>
  <c r="AC513" i="3"/>
  <c r="AD513" i="3"/>
  <c r="B514" i="3"/>
  <c r="C514" i="3"/>
  <c r="D514" i="3"/>
  <c r="E514" i="3"/>
  <c r="F514" i="3"/>
  <c r="H514" i="3"/>
  <c r="I514" i="3"/>
  <c r="J514" i="3"/>
  <c r="K514" i="3"/>
  <c r="L514" i="3"/>
  <c r="M514" i="3"/>
  <c r="N514" i="3"/>
  <c r="O514" i="3"/>
  <c r="P514" i="3"/>
  <c r="Q514" i="3"/>
  <c r="R514" i="3"/>
  <c r="S514" i="3"/>
  <c r="T514" i="3"/>
  <c r="U514" i="3"/>
  <c r="V514" i="3"/>
  <c r="W514" i="3"/>
  <c r="X514" i="3"/>
  <c r="Y514" i="3"/>
  <c r="AA514" i="3"/>
  <c r="AB514" i="3"/>
  <c r="AC514" i="3"/>
  <c r="AD514" i="3"/>
  <c r="B515" i="3"/>
  <c r="C515" i="3"/>
  <c r="D515" i="3"/>
  <c r="E515" i="3"/>
  <c r="F515" i="3"/>
  <c r="H515" i="3"/>
  <c r="I515" i="3"/>
  <c r="J515" i="3"/>
  <c r="K515" i="3"/>
  <c r="L515" i="3"/>
  <c r="M515" i="3"/>
  <c r="N515" i="3"/>
  <c r="O515" i="3"/>
  <c r="P515" i="3"/>
  <c r="Q515" i="3"/>
  <c r="R515" i="3"/>
  <c r="S515" i="3"/>
  <c r="T515" i="3"/>
  <c r="U515" i="3"/>
  <c r="V515" i="3"/>
  <c r="W515" i="3"/>
  <c r="X515" i="3"/>
  <c r="Y515" i="3"/>
  <c r="AA515" i="3"/>
  <c r="AB515" i="3"/>
  <c r="AC515" i="3"/>
  <c r="AD515" i="3"/>
  <c r="B516" i="3"/>
  <c r="C516" i="3"/>
  <c r="D516" i="3"/>
  <c r="E516" i="3"/>
  <c r="F516" i="3"/>
  <c r="H516" i="3"/>
  <c r="I516" i="3"/>
  <c r="J516" i="3"/>
  <c r="K516" i="3"/>
  <c r="L516" i="3"/>
  <c r="M516" i="3"/>
  <c r="N516" i="3"/>
  <c r="O516" i="3"/>
  <c r="P516" i="3"/>
  <c r="Q516" i="3"/>
  <c r="R516" i="3"/>
  <c r="S516" i="3"/>
  <c r="T516" i="3"/>
  <c r="U516" i="3"/>
  <c r="V516" i="3"/>
  <c r="W516" i="3"/>
  <c r="X516" i="3"/>
  <c r="Y516" i="3"/>
  <c r="AA516" i="3"/>
  <c r="AB516" i="3"/>
  <c r="AC516" i="3"/>
  <c r="AD516" i="3"/>
  <c r="B517" i="3"/>
  <c r="C517" i="3"/>
  <c r="D517" i="3"/>
  <c r="E517" i="3"/>
  <c r="F517" i="3"/>
  <c r="H517" i="3"/>
  <c r="I517" i="3"/>
  <c r="J517" i="3"/>
  <c r="K517" i="3"/>
  <c r="L517" i="3"/>
  <c r="M517" i="3"/>
  <c r="N517" i="3"/>
  <c r="O517" i="3"/>
  <c r="P517" i="3"/>
  <c r="Q517" i="3"/>
  <c r="R517" i="3"/>
  <c r="S517" i="3"/>
  <c r="T517" i="3"/>
  <c r="U517" i="3"/>
  <c r="V517" i="3"/>
  <c r="W517" i="3"/>
  <c r="X517" i="3"/>
  <c r="Y517" i="3"/>
  <c r="AA517" i="3"/>
  <c r="AB517" i="3"/>
  <c r="AC517" i="3"/>
  <c r="AD517" i="3"/>
  <c r="B518" i="3"/>
  <c r="C518" i="3"/>
  <c r="D518" i="3"/>
  <c r="E518" i="3"/>
  <c r="F518" i="3"/>
  <c r="H518" i="3"/>
  <c r="I518" i="3"/>
  <c r="J518" i="3"/>
  <c r="K518" i="3"/>
  <c r="L518" i="3"/>
  <c r="M518" i="3"/>
  <c r="N518" i="3"/>
  <c r="O518" i="3"/>
  <c r="P518" i="3"/>
  <c r="Q518" i="3"/>
  <c r="R518" i="3"/>
  <c r="S518" i="3"/>
  <c r="T518" i="3"/>
  <c r="U518" i="3"/>
  <c r="V518" i="3"/>
  <c r="W518" i="3"/>
  <c r="X518" i="3"/>
  <c r="Y518" i="3"/>
  <c r="AA518" i="3"/>
  <c r="AB518" i="3"/>
  <c r="AC518" i="3"/>
  <c r="AD518" i="3"/>
  <c r="B519" i="3"/>
  <c r="C519" i="3"/>
  <c r="D519" i="3"/>
  <c r="E519" i="3"/>
  <c r="F519" i="3"/>
  <c r="H519" i="3"/>
  <c r="I519" i="3"/>
  <c r="J519" i="3"/>
  <c r="K519" i="3"/>
  <c r="L519" i="3"/>
  <c r="M519" i="3"/>
  <c r="N519" i="3"/>
  <c r="O519" i="3"/>
  <c r="P519" i="3"/>
  <c r="Q519" i="3"/>
  <c r="R519" i="3"/>
  <c r="S519" i="3"/>
  <c r="T519" i="3"/>
  <c r="U519" i="3"/>
  <c r="V519" i="3"/>
  <c r="W519" i="3"/>
  <c r="X519" i="3"/>
  <c r="Y519" i="3"/>
  <c r="AA519" i="3"/>
  <c r="AB519" i="3"/>
  <c r="AC519" i="3"/>
  <c r="AD519" i="3"/>
  <c r="B520" i="3"/>
  <c r="C520" i="3"/>
  <c r="D520" i="3"/>
  <c r="E520" i="3"/>
  <c r="F520" i="3"/>
  <c r="H520" i="3"/>
  <c r="I520" i="3"/>
  <c r="J520" i="3"/>
  <c r="K520" i="3"/>
  <c r="L520" i="3"/>
  <c r="M520" i="3"/>
  <c r="N520" i="3"/>
  <c r="O520" i="3"/>
  <c r="P520" i="3"/>
  <c r="Q520" i="3"/>
  <c r="R520" i="3"/>
  <c r="S520" i="3"/>
  <c r="T520" i="3"/>
  <c r="U520" i="3"/>
  <c r="V520" i="3"/>
  <c r="W520" i="3"/>
  <c r="X520" i="3"/>
  <c r="Y520" i="3"/>
  <c r="AA520" i="3"/>
  <c r="AB520" i="3"/>
  <c r="AC520" i="3"/>
  <c r="AD520" i="3"/>
  <c r="B521" i="3"/>
  <c r="C521" i="3"/>
  <c r="D521" i="3"/>
  <c r="E521" i="3"/>
  <c r="F521" i="3"/>
  <c r="H521" i="3"/>
  <c r="I521" i="3"/>
  <c r="J521" i="3"/>
  <c r="K521" i="3"/>
  <c r="L521" i="3"/>
  <c r="M521" i="3"/>
  <c r="N521" i="3"/>
  <c r="O521" i="3"/>
  <c r="P521" i="3"/>
  <c r="Q521" i="3"/>
  <c r="R521" i="3"/>
  <c r="S521" i="3"/>
  <c r="T521" i="3"/>
  <c r="U521" i="3"/>
  <c r="V521" i="3"/>
  <c r="W521" i="3"/>
  <c r="X521" i="3"/>
  <c r="Y521" i="3"/>
  <c r="AA521" i="3"/>
  <c r="AB521" i="3"/>
  <c r="AC521" i="3"/>
  <c r="AD521" i="3"/>
  <c r="B522" i="3"/>
  <c r="C522" i="3"/>
  <c r="D522" i="3"/>
  <c r="E522" i="3"/>
  <c r="F522" i="3"/>
  <c r="H522" i="3"/>
  <c r="I522" i="3"/>
  <c r="J522" i="3"/>
  <c r="K522" i="3"/>
  <c r="L522" i="3"/>
  <c r="M522" i="3"/>
  <c r="N522" i="3"/>
  <c r="O522" i="3"/>
  <c r="P522" i="3"/>
  <c r="Q522" i="3"/>
  <c r="R522" i="3"/>
  <c r="S522" i="3"/>
  <c r="T522" i="3"/>
  <c r="U522" i="3"/>
  <c r="V522" i="3"/>
  <c r="W522" i="3"/>
  <c r="X522" i="3"/>
  <c r="Y522" i="3"/>
  <c r="AA522" i="3"/>
  <c r="AB522" i="3"/>
  <c r="AC522" i="3"/>
  <c r="AD522" i="3"/>
  <c r="B523" i="3"/>
  <c r="C523" i="3"/>
  <c r="D523" i="3"/>
  <c r="E523" i="3"/>
  <c r="F523" i="3"/>
  <c r="H523" i="3"/>
  <c r="I523" i="3"/>
  <c r="J523" i="3"/>
  <c r="K523" i="3"/>
  <c r="L523" i="3"/>
  <c r="M523" i="3"/>
  <c r="N523" i="3"/>
  <c r="O523" i="3"/>
  <c r="P523" i="3"/>
  <c r="Q523" i="3"/>
  <c r="R523" i="3"/>
  <c r="S523" i="3"/>
  <c r="T523" i="3"/>
  <c r="U523" i="3"/>
  <c r="V523" i="3"/>
  <c r="W523" i="3"/>
  <c r="X523" i="3"/>
  <c r="Y523" i="3"/>
  <c r="AA523" i="3"/>
  <c r="AB523" i="3"/>
  <c r="AC523" i="3"/>
  <c r="AD523" i="3"/>
  <c r="B524" i="3"/>
  <c r="C524" i="3"/>
  <c r="D524" i="3"/>
  <c r="E524" i="3"/>
  <c r="F524" i="3"/>
  <c r="H524" i="3"/>
  <c r="I524" i="3"/>
  <c r="J524" i="3"/>
  <c r="K524" i="3"/>
  <c r="L524" i="3"/>
  <c r="M524" i="3"/>
  <c r="N524" i="3"/>
  <c r="O524" i="3"/>
  <c r="P524" i="3"/>
  <c r="Q524" i="3"/>
  <c r="R524" i="3"/>
  <c r="S524" i="3"/>
  <c r="T524" i="3"/>
  <c r="U524" i="3"/>
  <c r="V524" i="3"/>
  <c r="W524" i="3"/>
  <c r="X524" i="3"/>
  <c r="Y524" i="3"/>
  <c r="AA524" i="3"/>
  <c r="AB524" i="3"/>
  <c r="AC524" i="3"/>
  <c r="AD524" i="3"/>
  <c r="B525" i="3"/>
  <c r="C525" i="3"/>
  <c r="D525" i="3"/>
  <c r="E525" i="3"/>
  <c r="F525" i="3"/>
  <c r="H525" i="3"/>
  <c r="I525" i="3"/>
  <c r="J525" i="3"/>
  <c r="K525" i="3"/>
  <c r="L525" i="3"/>
  <c r="M525" i="3"/>
  <c r="N525" i="3"/>
  <c r="O525" i="3"/>
  <c r="P525" i="3"/>
  <c r="Q525" i="3"/>
  <c r="R525" i="3"/>
  <c r="S525" i="3"/>
  <c r="T525" i="3"/>
  <c r="U525" i="3"/>
  <c r="V525" i="3"/>
  <c r="W525" i="3"/>
  <c r="X525" i="3"/>
  <c r="Y525" i="3"/>
  <c r="AA525" i="3"/>
  <c r="AB525" i="3"/>
  <c r="AC525" i="3"/>
  <c r="AD525" i="3"/>
  <c r="B526" i="3"/>
  <c r="C526" i="3"/>
  <c r="D526" i="3"/>
  <c r="E526" i="3"/>
  <c r="F526" i="3"/>
  <c r="H526" i="3"/>
  <c r="I526" i="3"/>
  <c r="J526" i="3"/>
  <c r="K526" i="3"/>
  <c r="L526" i="3"/>
  <c r="M526" i="3"/>
  <c r="N526" i="3"/>
  <c r="O526" i="3"/>
  <c r="P526" i="3"/>
  <c r="Q526" i="3"/>
  <c r="R526" i="3"/>
  <c r="S526" i="3"/>
  <c r="T526" i="3"/>
  <c r="U526" i="3"/>
  <c r="V526" i="3"/>
  <c r="W526" i="3"/>
  <c r="X526" i="3"/>
  <c r="Y526" i="3"/>
  <c r="AA526" i="3"/>
  <c r="AB526" i="3"/>
  <c r="AC526" i="3"/>
  <c r="AD526" i="3"/>
  <c r="B527" i="3"/>
  <c r="C527" i="3"/>
  <c r="D527" i="3"/>
  <c r="E527" i="3"/>
  <c r="F527" i="3"/>
  <c r="H527" i="3"/>
  <c r="I527" i="3"/>
  <c r="J527" i="3"/>
  <c r="K527" i="3"/>
  <c r="L527" i="3"/>
  <c r="M527" i="3"/>
  <c r="N527" i="3"/>
  <c r="O527" i="3"/>
  <c r="P527" i="3"/>
  <c r="Q527" i="3"/>
  <c r="R527" i="3"/>
  <c r="S527" i="3"/>
  <c r="T527" i="3"/>
  <c r="U527" i="3"/>
  <c r="V527" i="3"/>
  <c r="W527" i="3"/>
  <c r="X527" i="3"/>
  <c r="Y527" i="3"/>
  <c r="AA527" i="3"/>
  <c r="AB527" i="3"/>
  <c r="AC527" i="3"/>
  <c r="AD527" i="3"/>
  <c r="B528" i="3"/>
  <c r="C528" i="3"/>
  <c r="D528" i="3"/>
  <c r="E528" i="3"/>
  <c r="F528" i="3"/>
  <c r="H528" i="3"/>
  <c r="I528" i="3"/>
  <c r="J528" i="3"/>
  <c r="K528" i="3"/>
  <c r="L528" i="3"/>
  <c r="M528" i="3"/>
  <c r="N528" i="3"/>
  <c r="O528" i="3"/>
  <c r="P528" i="3"/>
  <c r="Q528" i="3"/>
  <c r="R528" i="3"/>
  <c r="S528" i="3"/>
  <c r="T528" i="3"/>
  <c r="U528" i="3"/>
  <c r="V528" i="3"/>
  <c r="W528" i="3"/>
  <c r="X528" i="3"/>
  <c r="Y528" i="3"/>
  <c r="AA528" i="3"/>
  <c r="AB528" i="3"/>
  <c r="AC528" i="3"/>
  <c r="AD528" i="3"/>
  <c r="B529" i="3"/>
  <c r="C529" i="3"/>
  <c r="D529" i="3"/>
  <c r="E529" i="3"/>
  <c r="F529" i="3"/>
  <c r="H529" i="3"/>
  <c r="I529" i="3"/>
  <c r="J529" i="3"/>
  <c r="K529" i="3"/>
  <c r="L529" i="3"/>
  <c r="M529" i="3"/>
  <c r="N529" i="3"/>
  <c r="O529" i="3"/>
  <c r="P529" i="3"/>
  <c r="Q529" i="3"/>
  <c r="R529" i="3"/>
  <c r="S529" i="3"/>
  <c r="T529" i="3"/>
  <c r="U529" i="3"/>
  <c r="V529" i="3"/>
  <c r="W529" i="3"/>
  <c r="X529" i="3"/>
  <c r="Y529" i="3"/>
  <c r="AA529" i="3"/>
  <c r="AB529" i="3"/>
  <c r="AC529" i="3"/>
  <c r="AD529" i="3"/>
  <c r="B530" i="3"/>
  <c r="C530" i="3"/>
  <c r="D530" i="3"/>
  <c r="E530" i="3"/>
  <c r="F530" i="3"/>
  <c r="H530" i="3"/>
  <c r="I530" i="3"/>
  <c r="J530" i="3"/>
  <c r="K530" i="3"/>
  <c r="L530" i="3"/>
  <c r="M530" i="3"/>
  <c r="N530" i="3"/>
  <c r="O530" i="3"/>
  <c r="P530" i="3"/>
  <c r="Q530" i="3"/>
  <c r="R530" i="3"/>
  <c r="S530" i="3"/>
  <c r="T530" i="3"/>
  <c r="U530" i="3"/>
  <c r="V530" i="3"/>
  <c r="W530" i="3"/>
  <c r="X530" i="3"/>
  <c r="Y530" i="3"/>
  <c r="AA530" i="3"/>
  <c r="AB530" i="3"/>
  <c r="AC530" i="3"/>
  <c r="AD530" i="3"/>
  <c r="B531" i="3"/>
  <c r="C531" i="3"/>
  <c r="D531" i="3"/>
  <c r="E531" i="3"/>
  <c r="F531" i="3"/>
  <c r="H531" i="3"/>
  <c r="I531" i="3"/>
  <c r="J531" i="3"/>
  <c r="K531" i="3"/>
  <c r="L531" i="3"/>
  <c r="M531" i="3"/>
  <c r="N531" i="3"/>
  <c r="O531" i="3"/>
  <c r="P531" i="3"/>
  <c r="Q531" i="3"/>
  <c r="R531" i="3"/>
  <c r="S531" i="3"/>
  <c r="T531" i="3"/>
  <c r="U531" i="3"/>
  <c r="V531" i="3"/>
  <c r="W531" i="3"/>
  <c r="X531" i="3"/>
  <c r="Y531" i="3"/>
  <c r="AA531" i="3"/>
  <c r="AB531" i="3"/>
  <c r="AC531" i="3"/>
  <c r="AD531" i="3"/>
  <c r="B532" i="3"/>
  <c r="C532" i="3"/>
  <c r="D532" i="3"/>
  <c r="E532" i="3"/>
  <c r="F532" i="3"/>
  <c r="H532" i="3"/>
  <c r="I532" i="3"/>
  <c r="J532" i="3"/>
  <c r="K532" i="3"/>
  <c r="L532" i="3"/>
  <c r="M532" i="3"/>
  <c r="N532" i="3"/>
  <c r="O532" i="3"/>
  <c r="P532" i="3"/>
  <c r="Q532" i="3"/>
  <c r="R532" i="3"/>
  <c r="S532" i="3"/>
  <c r="T532" i="3"/>
  <c r="U532" i="3"/>
  <c r="V532" i="3"/>
  <c r="W532" i="3"/>
  <c r="X532" i="3"/>
  <c r="Y532" i="3"/>
  <c r="AA532" i="3"/>
  <c r="AB532" i="3"/>
  <c r="AC532" i="3"/>
  <c r="AD532" i="3"/>
  <c r="B533" i="3"/>
  <c r="C533" i="3"/>
  <c r="D533" i="3"/>
  <c r="E533" i="3"/>
  <c r="F533" i="3"/>
  <c r="H533" i="3"/>
  <c r="I533" i="3"/>
  <c r="J533" i="3"/>
  <c r="K533" i="3"/>
  <c r="L533" i="3"/>
  <c r="M533" i="3"/>
  <c r="N533" i="3"/>
  <c r="O533" i="3"/>
  <c r="P533" i="3"/>
  <c r="Q533" i="3"/>
  <c r="R533" i="3"/>
  <c r="S533" i="3"/>
  <c r="T533" i="3"/>
  <c r="U533" i="3"/>
  <c r="V533" i="3"/>
  <c r="W533" i="3"/>
  <c r="X533" i="3"/>
  <c r="Y533" i="3"/>
  <c r="AA533" i="3"/>
  <c r="AB533" i="3"/>
  <c r="AC533" i="3"/>
  <c r="AD533" i="3"/>
  <c r="B534" i="3"/>
  <c r="C534" i="3"/>
  <c r="D534" i="3"/>
  <c r="E534" i="3"/>
  <c r="F534" i="3"/>
  <c r="H534" i="3"/>
  <c r="I534" i="3"/>
  <c r="J534" i="3"/>
  <c r="K534" i="3"/>
  <c r="L534" i="3"/>
  <c r="M534" i="3"/>
  <c r="N534" i="3"/>
  <c r="O534" i="3"/>
  <c r="P534" i="3"/>
  <c r="Q534" i="3"/>
  <c r="R534" i="3"/>
  <c r="S534" i="3"/>
  <c r="T534" i="3"/>
  <c r="U534" i="3"/>
  <c r="V534" i="3"/>
  <c r="W534" i="3"/>
  <c r="X534" i="3"/>
  <c r="Y534" i="3"/>
  <c r="AA534" i="3"/>
  <c r="AB534" i="3"/>
  <c r="AC534" i="3"/>
  <c r="AD534" i="3"/>
  <c r="B535" i="3"/>
  <c r="C535" i="3"/>
  <c r="D535" i="3"/>
  <c r="E535" i="3"/>
  <c r="F535" i="3"/>
  <c r="H535" i="3"/>
  <c r="I535" i="3"/>
  <c r="J535" i="3"/>
  <c r="K535" i="3"/>
  <c r="L535" i="3"/>
  <c r="M535" i="3"/>
  <c r="N535" i="3"/>
  <c r="O535" i="3"/>
  <c r="P535" i="3"/>
  <c r="Q535" i="3"/>
  <c r="R535" i="3"/>
  <c r="S535" i="3"/>
  <c r="T535" i="3"/>
  <c r="U535" i="3"/>
  <c r="V535" i="3"/>
  <c r="W535" i="3"/>
  <c r="X535" i="3"/>
  <c r="Y535" i="3"/>
  <c r="AA535" i="3"/>
  <c r="AB535" i="3"/>
  <c r="AC535" i="3"/>
  <c r="AD535" i="3"/>
  <c r="B536" i="3"/>
  <c r="C536" i="3"/>
  <c r="D536" i="3"/>
  <c r="E536" i="3"/>
  <c r="F536" i="3"/>
  <c r="H536" i="3"/>
  <c r="I536" i="3"/>
  <c r="J536" i="3"/>
  <c r="K536" i="3"/>
  <c r="L536" i="3"/>
  <c r="M536" i="3"/>
  <c r="N536" i="3"/>
  <c r="O536" i="3"/>
  <c r="P536" i="3"/>
  <c r="Q536" i="3"/>
  <c r="R536" i="3"/>
  <c r="S536" i="3"/>
  <c r="T536" i="3"/>
  <c r="U536" i="3"/>
  <c r="V536" i="3"/>
  <c r="W536" i="3"/>
  <c r="X536" i="3"/>
  <c r="Y536" i="3"/>
  <c r="AA536" i="3"/>
  <c r="AB536" i="3"/>
  <c r="AC536" i="3"/>
  <c r="AD536" i="3"/>
  <c r="B537" i="3"/>
  <c r="C537" i="3"/>
  <c r="D537" i="3"/>
  <c r="E537" i="3"/>
  <c r="F537" i="3"/>
  <c r="H537" i="3"/>
  <c r="I537" i="3"/>
  <c r="J537" i="3"/>
  <c r="K537" i="3"/>
  <c r="L537" i="3"/>
  <c r="M537" i="3"/>
  <c r="N537" i="3"/>
  <c r="O537" i="3"/>
  <c r="P537" i="3"/>
  <c r="Q537" i="3"/>
  <c r="R537" i="3"/>
  <c r="S537" i="3"/>
  <c r="T537" i="3"/>
  <c r="U537" i="3"/>
  <c r="V537" i="3"/>
  <c r="W537" i="3"/>
  <c r="X537" i="3"/>
  <c r="Y537" i="3"/>
  <c r="AA537" i="3"/>
  <c r="AB537" i="3"/>
  <c r="AC537" i="3"/>
  <c r="AD537" i="3"/>
  <c r="B538" i="3"/>
  <c r="C538" i="3"/>
  <c r="D538" i="3"/>
  <c r="E538" i="3"/>
  <c r="F538" i="3"/>
  <c r="H538" i="3"/>
  <c r="I538" i="3"/>
  <c r="J538" i="3"/>
  <c r="K538" i="3"/>
  <c r="L538" i="3"/>
  <c r="M538" i="3"/>
  <c r="N538" i="3"/>
  <c r="O538" i="3"/>
  <c r="P538" i="3"/>
  <c r="Q538" i="3"/>
  <c r="R538" i="3"/>
  <c r="S538" i="3"/>
  <c r="T538" i="3"/>
  <c r="U538" i="3"/>
  <c r="V538" i="3"/>
  <c r="W538" i="3"/>
  <c r="X538" i="3"/>
  <c r="Y538" i="3"/>
  <c r="AA538" i="3"/>
  <c r="AB538" i="3"/>
  <c r="AC538" i="3"/>
  <c r="AD538" i="3"/>
  <c r="B539" i="3"/>
  <c r="C539" i="3"/>
  <c r="D539" i="3"/>
  <c r="E539" i="3"/>
  <c r="F539" i="3"/>
  <c r="H539" i="3"/>
  <c r="I539" i="3"/>
  <c r="J539" i="3"/>
  <c r="K539" i="3"/>
  <c r="L539" i="3"/>
  <c r="M539" i="3"/>
  <c r="N539" i="3"/>
  <c r="O539" i="3"/>
  <c r="P539" i="3"/>
  <c r="Q539" i="3"/>
  <c r="R539" i="3"/>
  <c r="S539" i="3"/>
  <c r="T539" i="3"/>
  <c r="U539" i="3"/>
  <c r="V539" i="3"/>
  <c r="W539" i="3"/>
  <c r="X539" i="3"/>
  <c r="Y539" i="3"/>
  <c r="AA539" i="3"/>
  <c r="AB539" i="3"/>
  <c r="AC539" i="3"/>
  <c r="AD539" i="3"/>
  <c r="B540" i="3"/>
  <c r="C540" i="3"/>
  <c r="D540" i="3"/>
  <c r="E540" i="3"/>
  <c r="F540" i="3"/>
  <c r="H540" i="3"/>
  <c r="I540" i="3"/>
  <c r="J540" i="3"/>
  <c r="K540" i="3"/>
  <c r="L540" i="3"/>
  <c r="M540" i="3"/>
  <c r="N540" i="3"/>
  <c r="O540" i="3"/>
  <c r="P540" i="3"/>
  <c r="Q540" i="3"/>
  <c r="R540" i="3"/>
  <c r="S540" i="3"/>
  <c r="T540" i="3"/>
  <c r="U540" i="3"/>
  <c r="V540" i="3"/>
  <c r="W540" i="3"/>
  <c r="X540" i="3"/>
  <c r="Y540" i="3"/>
  <c r="AA540" i="3"/>
  <c r="AB540" i="3"/>
  <c r="AC540" i="3"/>
  <c r="AD540" i="3"/>
  <c r="B541" i="3"/>
  <c r="C541" i="3"/>
  <c r="D541" i="3"/>
  <c r="E541" i="3"/>
  <c r="F541" i="3"/>
  <c r="H541" i="3"/>
  <c r="I541" i="3"/>
  <c r="J541" i="3"/>
  <c r="K541" i="3"/>
  <c r="L541" i="3"/>
  <c r="M541" i="3"/>
  <c r="N541" i="3"/>
  <c r="O541" i="3"/>
  <c r="P541" i="3"/>
  <c r="Q541" i="3"/>
  <c r="R541" i="3"/>
  <c r="S541" i="3"/>
  <c r="T541" i="3"/>
  <c r="U541" i="3"/>
  <c r="V541" i="3"/>
  <c r="W541" i="3"/>
  <c r="X541" i="3"/>
  <c r="Y541" i="3"/>
  <c r="AA541" i="3"/>
  <c r="AB541" i="3"/>
  <c r="AC541" i="3"/>
  <c r="AD541" i="3"/>
  <c r="B542" i="3"/>
  <c r="C542" i="3"/>
  <c r="D542" i="3"/>
  <c r="E542" i="3"/>
  <c r="F542" i="3"/>
  <c r="H542" i="3"/>
  <c r="I542" i="3"/>
  <c r="J542" i="3"/>
  <c r="K542" i="3"/>
  <c r="L542" i="3"/>
  <c r="M542" i="3"/>
  <c r="N542" i="3"/>
  <c r="O542" i="3"/>
  <c r="P542" i="3"/>
  <c r="Q542" i="3"/>
  <c r="R542" i="3"/>
  <c r="S542" i="3"/>
  <c r="T542" i="3"/>
  <c r="U542" i="3"/>
  <c r="V542" i="3"/>
  <c r="W542" i="3"/>
  <c r="X542" i="3"/>
  <c r="Y542" i="3"/>
  <c r="AA542" i="3"/>
  <c r="AB542" i="3"/>
  <c r="AC542" i="3"/>
  <c r="AD542" i="3"/>
  <c r="B543" i="3"/>
  <c r="C543" i="3"/>
  <c r="D543" i="3"/>
  <c r="E543" i="3"/>
  <c r="F543" i="3"/>
  <c r="H543" i="3"/>
  <c r="I543" i="3"/>
  <c r="J543" i="3"/>
  <c r="K543" i="3"/>
  <c r="L543" i="3"/>
  <c r="M543" i="3"/>
  <c r="N543" i="3"/>
  <c r="O543" i="3"/>
  <c r="P543" i="3"/>
  <c r="Q543" i="3"/>
  <c r="R543" i="3"/>
  <c r="S543" i="3"/>
  <c r="T543" i="3"/>
  <c r="U543" i="3"/>
  <c r="V543" i="3"/>
  <c r="W543" i="3"/>
  <c r="X543" i="3"/>
  <c r="Y543" i="3"/>
  <c r="AA543" i="3"/>
  <c r="AB543" i="3"/>
  <c r="AC543" i="3"/>
  <c r="AD543" i="3"/>
  <c r="B544" i="3"/>
  <c r="C544" i="3"/>
  <c r="D544" i="3"/>
  <c r="E544" i="3"/>
  <c r="F544" i="3"/>
  <c r="H544" i="3"/>
  <c r="I544" i="3"/>
  <c r="J544" i="3"/>
  <c r="K544" i="3"/>
  <c r="L544" i="3"/>
  <c r="M544" i="3"/>
  <c r="N544" i="3"/>
  <c r="O544" i="3"/>
  <c r="P544" i="3"/>
  <c r="Q544" i="3"/>
  <c r="R544" i="3"/>
  <c r="S544" i="3"/>
  <c r="T544" i="3"/>
  <c r="U544" i="3"/>
  <c r="V544" i="3"/>
  <c r="W544" i="3"/>
  <c r="X544" i="3"/>
  <c r="Y544" i="3"/>
  <c r="AA544" i="3"/>
  <c r="AB544" i="3"/>
  <c r="AC544" i="3"/>
  <c r="AD544" i="3"/>
  <c r="B545" i="3"/>
  <c r="C545" i="3"/>
  <c r="D545" i="3"/>
  <c r="E545" i="3"/>
  <c r="F545" i="3"/>
  <c r="H545" i="3"/>
  <c r="I545" i="3"/>
  <c r="J545" i="3"/>
  <c r="K545" i="3"/>
  <c r="L545" i="3"/>
  <c r="M545" i="3"/>
  <c r="N545" i="3"/>
  <c r="O545" i="3"/>
  <c r="P545" i="3"/>
  <c r="Q545" i="3"/>
  <c r="R545" i="3"/>
  <c r="S545" i="3"/>
  <c r="T545" i="3"/>
  <c r="U545" i="3"/>
  <c r="V545" i="3"/>
  <c r="W545" i="3"/>
  <c r="X545" i="3"/>
  <c r="Y545" i="3"/>
  <c r="AA545" i="3"/>
  <c r="AB545" i="3"/>
  <c r="AC545" i="3"/>
  <c r="AD545" i="3"/>
  <c r="B546" i="3"/>
  <c r="C546" i="3"/>
  <c r="D546" i="3"/>
  <c r="E546" i="3"/>
  <c r="F546" i="3"/>
  <c r="H546" i="3"/>
  <c r="I546" i="3"/>
  <c r="J546" i="3"/>
  <c r="K546" i="3"/>
  <c r="L546" i="3"/>
  <c r="M546" i="3"/>
  <c r="N546" i="3"/>
  <c r="O546" i="3"/>
  <c r="P546" i="3"/>
  <c r="Q546" i="3"/>
  <c r="R546" i="3"/>
  <c r="S546" i="3"/>
  <c r="T546" i="3"/>
  <c r="U546" i="3"/>
  <c r="V546" i="3"/>
  <c r="W546" i="3"/>
  <c r="X546" i="3"/>
  <c r="Y546" i="3"/>
  <c r="AA546" i="3"/>
  <c r="AB546" i="3"/>
  <c r="AC546" i="3"/>
  <c r="AD546" i="3"/>
  <c r="B547" i="3"/>
  <c r="C547" i="3"/>
  <c r="D547" i="3"/>
  <c r="E547" i="3"/>
  <c r="F547" i="3"/>
  <c r="H547" i="3"/>
  <c r="I547" i="3"/>
  <c r="J547" i="3"/>
  <c r="K547" i="3"/>
  <c r="L547" i="3"/>
  <c r="M547" i="3"/>
  <c r="N547" i="3"/>
  <c r="O547" i="3"/>
  <c r="P547" i="3"/>
  <c r="Q547" i="3"/>
  <c r="R547" i="3"/>
  <c r="S547" i="3"/>
  <c r="T547" i="3"/>
  <c r="U547" i="3"/>
  <c r="V547" i="3"/>
  <c r="W547" i="3"/>
  <c r="X547" i="3"/>
  <c r="Y547" i="3"/>
  <c r="AA547" i="3"/>
  <c r="AB547" i="3"/>
  <c r="AC547" i="3"/>
  <c r="AD547" i="3"/>
  <c r="B548" i="3"/>
  <c r="C548" i="3"/>
  <c r="D548" i="3"/>
  <c r="E548" i="3"/>
  <c r="F548" i="3"/>
  <c r="H548" i="3"/>
  <c r="I548" i="3"/>
  <c r="J548" i="3"/>
  <c r="K548" i="3"/>
  <c r="L548" i="3"/>
  <c r="M548" i="3"/>
  <c r="N548" i="3"/>
  <c r="O548" i="3"/>
  <c r="P548" i="3"/>
  <c r="Q548" i="3"/>
  <c r="R548" i="3"/>
  <c r="S548" i="3"/>
  <c r="T548" i="3"/>
  <c r="U548" i="3"/>
  <c r="V548" i="3"/>
  <c r="W548" i="3"/>
  <c r="X548" i="3"/>
  <c r="Y548" i="3"/>
  <c r="AA548" i="3"/>
  <c r="AB548" i="3"/>
  <c r="AC548" i="3"/>
  <c r="AD548" i="3"/>
  <c r="B549" i="3"/>
  <c r="C549" i="3"/>
  <c r="D549" i="3"/>
  <c r="E549" i="3"/>
  <c r="F549" i="3"/>
  <c r="H549" i="3"/>
  <c r="I549" i="3"/>
  <c r="J549" i="3"/>
  <c r="K549" i="3"/>
  <c r="L549" i="3"/>
  <c r="M549" i="3"/>
  <c r="N549" i="3"/>
  <c r="O549" i="3"/>
  <c r="P549" i="3"/>
  <c r="Q549" i="3"/>
  <c r="R549" i="3"/>
  <c r="S549" i="3"/>
  <c r="T549" i="3"/>
  <c r="U549" i="3"/>
  <c r="V549" i="3"/>
  <c r="W549" i="3"/>
  <c r="X549" i="3"/>
  <c r="Y549" i="3"/>
  <c r="AA549" i="3"/>
  <c r="AB549" i="3"/>
  <c r="AC549" i="3"/>
  <c r="AD549" i="3"/>
  <c r="B379" i="4"/>
  <c r="G378" i="3"/>
  <c r="C379" i="4"/>
  <c r="Z378" i="3"/>
  <c r="B380" i="4"/>
  <c r="G379" i="3"/>
  <c r="C380" i="4"/>
  <c r="Z379" i="3"/>
  <c r="B381" i="4"/>
  <c r="G380" i="3"/>
  <c r="C381" i="4"/>
  <c r="Z380" i="3"/>
  <c r="B382" i="4"/>
  <c r="G381" i="3"/>
  <c r="C382" i="4"/>
  <c r="Z381" i="3"/>
  <c r="B383" i="4"/>
  <c r="G382" i="3"/>
  <c r="C383" i="4"/>
  <c r="Z382" i="3"/>
  <c r="B384" i="4"/>
  <c r="G383" i="3"/>
  <c r="C384" i="4"/>
  <c r="Z383" i="3"/>
  <c r="B385" i="4"/>
  <c r="G384" i="3"/>
  <c r="C385" i="4"/>
  <c r="Z384" i="3"/>
  <c r="B386" i="4"/>
  <c r="G385" i="3"/>
  <c r="C386" i="4"/>
  <c r="Z385" i="3"/>
  <c r="B387" i="4"/>
  <c r="G386" i="3"/>
  <c r="C387" i="4"/>
  <c r="Z386" i="3"/>
  <c r="B388" i="4"/>
  <c r="G387" i="3"/>
  <c r="C388" i="4"/>
  <c r="Z387" i="3"/>
  <c r="B389" i="4"/>
  <c r="G388" i="3"/>
  <c r="C389" i="4"/>
  <c r="Z388" i="3"/>
  <c r="B390" i="4"/>
  <c r="G389" i="3"/>
  <c r="C390" i="4"/>
  <c r="Z389" i="3"/>
  <c r="B391" i="4"/>
  <c r="G390" i="3"/>
  <c r="C391" i="4"/>
  <c r="Z390" i="3"/>
  <c r="B392" i="4"/>
  <c r="G391" i="3"/>
  <c r="C392" i="4"/>
  <c r="Z391" i="3"/>
  <c r="B393" i="4"/>
  <c r="G392" i="3"/>
  <c r="C393" i="4"/>
  <c r="Z392" i="3"/>
  <c r="B394" i="4"/>
  <c r="G393" i="3"/>
  <c r="C394" i="4"/>
  <c r="Z393" i="3"/>
  <c r="B395" i="4"/>
  <c r="G394" i="3"/>
  <c r="C395" i="4"/>
  <c r="Z394" i="3"/>
  <c r="B396" i="4"/>
  <c r="G395" i="3"/>
  <c r="C396" i="4"/>
  <c r="Z395" i="3"/>
  <c r="B397" i="4"/>
  <c r="G396" i="3"/>
  <c r="C397" i="4"/>
  <c r="Z396" i="3"/>
  <c r="B398" i="4"/>
  <c r="G397" i="3"/>
  <c r="C398" i="4"/>
  <c r="Z397" i="3"/>
  <c r="B399" i="4"/>
  <c r="G398" i="3"/>
  <c r="C399" i="4"/>
  <c r="Z398" i="3"/>
  <c r="B400" i="4"/>
  <c r="G399" i="3"/>
  <c r="C400" i="4"/>
  <c r="Z399" i="3"/>
  <c r="B401" i="4"/>
  <c r="G400" i="3"/>
  <c r="C401" i="4"/>
  <c r="Z400" i="3"/>
  <c r="B402" i="4"/>
  <c r="G401" i="3"/>
  <c r="C402" i="4"/>
  <c r="Z401" i="3"/>
  <c r="B403" i="4"/>
  <c r="G402" i="3"/>
  <c r="C403" i="4"/>
  <c r="Z402" i="3"/>
  <c r="B404" i="4"/>
  <c r="G403" i="3"/>
  <c r="C404" i="4"/>
  <c r="Z403" i="3"/>
  <c r="B405" i="4"/>
  <c r="G404" i="3"/>
  <c r="C405" i="4"/>
  <c r="Z404" i="3"/>
  <c r="B406" i="4"/>
  <c r="G405" i="3"/>
  <c r="C406" i="4"/>
  <c r="Z405" i="3"/>
  <c r="B407" i="4"/>
  <c r="G406" i="3"/>
  <c r="C407" i="4"/>
  <c r="Z406" i="3"/>
  <c r="B408" i="4"/>
  <c r="G407" i="3"/>
  <c r="C408" i="4"/>
  <c r="Z407" i="3"/>
  <c r="B409" i="4"/>
  <c r="G408" i="3"/>
  <c r="C409" i="4"/>
  <c r="Z408" i="3"/>
  <c r="B410" i="4"/>
  <c r="G409" i="3"/>
  <c r="C410" i="4"/>
  <c r="Z409" i="3"/>
  <c r="B411" i="4"/>
  <c r="G410" i="3"/>
  <c r="C411" i="4"/>
  <c r="Z410" i="3"/>
  <c r="B412" i="4"/>
  <c r="G411" i="3"/>
  <c r="C412" i="4"/>
  <c r="Z411" i="3"/>
  <c r="B413" i="4"/>
  <c r="G412" i="3"/>
  <c r="C413" i="4"/>
  <c r="Z412" i="3"/>
  <c r="B414" i="4"/>
  <c r="G413" i="3"/>
  <c r="C414" i="4"/>
  <c r="Z413" i="3"/>
  <c r="B415" i="4"/>
  <c r="G414" i="3"/>
  <c r="C415" i="4"/>
  <c r="Z414" i="3"/>
  <c r="B416" i="4"/>
  <c r="G415" i="3"/>
  <c r="C416" i="4"/>
  <c r="Z415" i="3"/>
  <c r="B417" i="4"/>
  <c r="G416" i="3"/>
  <c r="C417" i="4"/>
  <c r="Z416" i="3"/>
  <c r="B418" i="4"/>
  <c r="G417" i="3"/>
  <c r="C418" i="4"/>
  <c r="Z417" i="3"/>
  <c r="B419" i="4"/>
  <c r="G418" i="3"/>
  <c r="C419" i="4"/>
  <c r="Z418" i="3"/>
  <c r="B420" i="4"/>
  <c r="G419" i="3"/>
  <c r="C420" i="4"/>
  <c r="Z419" i="3"/>
  <c r="B421" i="4"/>
  <c r="G420" i="3"/>
  <c r="C421" i="4"/>
  <c r="Z420" i="3"/>
  <c r="B422" i="4"/>
  <c r="G421" i="3"/>
  <c r="C422" i="4"/>
  <c r="Z421" i="3"/>
  <c r="B423" i="4"/>
  <c r="G422" i="3"/>
  <c r="C423" i="4"/>
  <c r="Z422" i="3"/>
  <c r="B424" i="4"/>
  <c r="G423" i="3"/>
  <c r="C424" i="4"/>
  <c r="Z423" i="3"/>
  <c r="B425" i="4"/>
  <c r="G424" i="3"/>
  <c r="C425" i="4"/>
  <c r="Z424" i="3"/>
  <c r="B426" i="4"/>
  <c r="G425" i="3"/>
  <c r="C426" i="4"/>
  <c r="Z425" i="3"/>
  <c r="B427" i="4"/>
  <c r="G426" i="3"/>
  <c r="C427" i="4"/>
  <c r="Z426" i="3"/>
  <c r="B428" i="4"/>
  <c r="G427" i="3"/>
  <c r="C428" i="4"/>
  <c r="Z427" i="3"/>
  <c r="B429" i="4"/>
  <c r="G428" i="3"/>
  <c r="C429" i="4"/>
  <c r="Z428" i="3"/>
  <c r="B430" i="4"/>
  <c r="G429" i="3"/>
  <c r="C430" i="4"/>
  <c r="Z429" i="3"/>
  <c r="B431" i="4"/>
  <c r="G430" i="3"/>
  <c r="C431" i="4"/>
  <c r="Z430" i="3"/>
  <c r="B432" i="4"/>
  <c r="G431" i="3"/>
  <c r="C432" i="4"/>
  <c r="Z431" i="3"/>
  <c r="B433" i="4"/>
  <c r="G432" i="3"/>
  <c r="C433" i="4"/>
  <c r="Z432" i="3"/>
  <c r="B434" i="4"/>
  <c r="G433" i="3"/>
  <c r="C434" i="4"/>
  <c r="Z433" i="3"/>
  <c r="B435" i="4"/>
  <c r="G434" i="3"/>
  <c r="C435" i="4"/>
  <c r="Z434" i="3"/>
  <c r="B436" i="4"/>
  <c r="G435" i="3"/>
  <c r="C436" i="4"/>
  <c r="Z435" i="3"/>
  <c r="B437" i="4"/>
  <c r="G436" i="3"/>
  <c r="C437" i="4"/>
  <c r="Z436" i="3"/>
  <c r="B438" i="4"/>
  <c r="G437" i="3"/>
  <c r="C438" i="4"/>
  <c r="Z437" i="3"/>
  <c r="B439" i="4"/>
  <c r="G438" i="3"/>
  <c r="C439" i="4"/>
  <c r="Z438" i="3"/>
  <c r="B440" i="4"/>
  <c r="G439" i="3"/>
  <c r="C440" i="4"/>
  <c r="Z439" i="3"/>
  <c r="B441" i="4"/>
  <c r="G440" i="3"/>
  <c r="C441" i="4"/>
  <c r="Z440" i="3"/>
  <c r="B442" i="4"/>
  <c r="G441" i="3"/>
  <c r="C442" i="4"/>
  <c r="Z441" i="3"/>
  <c r="B443" i="4"/>
  <c r="G442" i="3"/>
  <c r="C443" i="4"/>
  <c r="Z442" i="3"/>
  <c r="B444" i="4"/>
  <c r="G443" i="3"/>
  <c r="C444" i="4"/>
  <c r="Z443" i="3"/>
  <c r="B445" i="4"/>
  <c r="G444" i="3"/>
  <c r="C445" i="4"/>
  <c r="Z444" i="3"/>
  <c r="B446" i="4"/>
  <c r="G445" i="3"/>
  <c r="C446" i="4"/>
  <c r="Z445" i="3"/>
  <c r="B447" i="4"/>
  <c r="G446" i="3"/>
  <c r="C447" i="4"/>
  <c r="Z446" i="3"/>
  <c r="B448" i="4"/>
  <c r="G447" i="3"/>
  <c r="C448" i="4"/>
  <c r="Z447" i="3"/>
  <c r="B449" i="4"/>
  <c r="G448" i="3"/>
  <c r="C449" i="4"/>
  <c r="Z448" i="3"/>
  <c r="B450" i="4"/>
  <c r="G449" i="3"/>
  <c r="C450" i="4"/>
  <c r="Z449" i="3"/>
  <c r="B451" i="4"/>
  <c r="G450" i="3"/>
  <c r="C451" i="4"/>
  <c r="Z450" i="3"/>
  <c r="B452" i="4"/>
  <c r="G451" i="3"/>
  <c r="C452" i="4"/>
  <c r="Z451" i="3"/>
  <c r="B453" i="4"/>
  <c r="G452" i="3"/>
  <c r="C453" i="4"/>
  <c r="Z452" i="3"/>
  <c r="B454" i="4"/>
  <c r="G453" i="3"/>
  <c r="C454" i="4"/>
  <c r="Z453" i="3"/>
  <c r="B455" i="4"/>
  <c r="G454" i="3"/>
  <c r="C455" i="4"/>
  <c r="Z454" i="3"/>
  <c r="B456" i="4"/>
  <c r="G455" i="3"/>
  <c r="C456" i="4"/>
  <c r="Z455" i="3"/>
  <c r="B457" i="4"/>
  <c r="G456" i="3"/>
  <c r="C457" i="4"/>
  <c r="Z456" i="3"/>
  <c r="B458" i="4"/>
  <c r="G457" i="3"/>
  <c r="C458" i="4"/>
  <c r="Z457" i="3"/>
  <c r="B459" i="4"/>
  <c r="G458" i="3"/>
  <c r="C459" i="4"/>
  <c r="Z458" i="3"/>
  <c r="B460" i="4"/>
  <c r="G459" i="3"/>
  <c r="C460" i="4"/>
  <c r="Z459" i="3"/>
  <c r="B461" i="4"/>
  <c r="G460" i="3"/>
  <c r="C461" i="4"/>
  <c r="Z460" i="3"/>
  <c r="B462" i="4"/>
  <c r="G461" i="3"/>
  <c r="C462" i="4"/>
  <c r="Z461" i="3"/>
  <c r="B463" i="4"/>
  <c r="G462" i="3"/>
  <c r="C463" i="4"/>
  <c r="Z462" i="3"/>
  <c r="B464" i="4"/>
  <c r="G463" i="3"/>
  <c r="C464" i="4"/>
  <c r="Z463" i="3"/>
  <c r="B465" i="4"/>
  <c r="G464" i="3"/>
  <c r="C465" i="4"/>
  <c r="Z464" i="3"/>
  <c r="B466" i="4"/>
  <c r="G465" i="3"/>
  <c r="C466" i="4"/>
  <c r="Z465" i="3"/>
  <c r="B467" i="4"/>
  <c r="G466" i="3"/>
  <c r="C467" i="4"/>
  <c r="Z466" i="3"/>
  <c r="B468" i="4"/>
  <c r="G467" i="3"/>
  <c r="C468" i="4"/>
  <c r="Z467" i="3"/>
  <c r="B469" i="4"/>
  <c r="G468" i="3"/>
  <c r="C469" i="4"/>
  <c r="Z468" i="3"/>
  <c r="B470" i="4"/>
  <c r="G469" i="3"/>
  <c r="C470" i="4"/>
  <c r="Z469" i="3"/>
  <c r="B471" i="4"/>
  <c r="G470" i="3"/>
  <c r="C471" i="4"/>
  <c r="Z470" i="3"/>
  <c r="B472" i="4"/>
  <c r="G471" i="3"/>
  <c r="C472" i="4"/>
  <c r="Z471" i="3"/>
  <c r="B473" i="4"/>
  <c r="G472" i="3"/>
  <c r="C473" i="4"/>
  <c r="Z472" i="3"/>
  <c r="B474" i="4"/>
  <c r="G473" i="3"/>
  <c r="C474" i="4"/>
  <c r="Z473" i="3"/>
  <c r="B475" i="4"/>
  <c r="G474" i="3"/>
  <c r="C475" i="4"/>
  <c r="Z474" i="3"/>
  <c r="B476" i="4"/>
  <c r="G475" i="3"/>
  <c r="C476" i="4"/>
  <c r="Z475" i="3"/>
  <c r="B477" i="4"/>
  <c r="G476" i="3"/>
  <c r="C477" i="4"/>
  <c r="Z476" i="3"/>
  <c r="B478" i="4"/>
  <c r="G477" i="3"/>
  <c r="C478" i="4"/>
  <c r="Z477" i="3"/>
  <c r="B479" i="4"/>
  <c r="G478" i="3"/>
  <c r="C479" i="4"/>
  <c r="Z478" i="3"/>
  <c r="B480" i="4"/>
  <c r="G479" i="3"/>
  <c r="C480" i="4"/>
  <c r="Z479" i="3"/>
  <c r="B481" i="4"/>
  <c r="G480" i="3"/>
  <c r="C481" i="4"/>
  <c r="Z480" i="3"/>
  <c r="B482" i="4"/>
  <c r="G481" i="3"/>
  <c r="C482" i="4"/>
  <c r="Z481" i="3"/>
  <c r="B483" i="4"/>
  <c r="G482" i="3"/>
  <c r="C483" i="4"/>
  <c r="Z482" i="3"/>
  <c r="B484" i="4"/>
  <c r="G483" i="3"/>
  <c r="C484" i="4"/>
  <c r="Z483" i="3"/>
  <c r="B485" i="4"/>
  <c r="G484" i="3"/>
  <c r="C485" i="4"/>
  <c r="Z484" i="3"/>
  <c r="B486" i="4"/>
  <c r="G485" i="3"/>
  <c r="C486" i="4"/>
  <c r="Z485" i="3"/>
  <c r="B487" i="4"/>
  <c r="G486" i="3"/>
  <c r="C487" i="4"/>
  <c r="Z486" i="3"/>
  <c r="B488" i="4"/>
  <c r="G487" i="3"/>
  <c r="C488" i="4"/>
  <c r="Z487" i="3"/>
  <c r="B489" i="4"/>
  <c r="G488" i="3"/>
  <c r="C489" i="4"/>
  <c r="Z488" i="3"/>
  <c r="B490" i="4"/>
  <c r="G489" i="3"/>
  <c r="C490" i="4"/>
  <c r="Z489" i="3"/>
  <c r="B491" i="4"/>
  <c r="G490" i="3"/>
  <c r="C491" i="4"/>
  <c r="Z490" i="3"/>
  <c r="B492" i="4"/>
  <c r="G491" i="3"/>
  <c r="C492" i="4"/>
  <c r="Z491" i="3"/>
  <c r="B493" i="4"/>
  <c r="G492" i="3"/>
  <c r="C493" i="4"/>
  <c r="Z492" i="3"/>
  <c r="B494" i="4"/>
  <c r="G493" i="3"/>
  <c r="C494" i="4"/>
  <c r="Z493" i="3"/>
  <c r="B495" i="4"/>
  <c r="G494" i="3"/>
  <c r="C495" i="4"/>
  <c r="Z494" i="3"/>
  <c r="B496" i="4"/>
  <c r="G495" i="3"/>
  <c r="C496" i="4"/>
  <c r="Z495" i="3"/>
  <c r="B497" i="4"/>
  <c r="G496" i="3"/>
  <c r="C497" i="4"/>
  <c r="Z496" i="3"/>
  <c r="B498" i="4"/>
  <c r="G497" i="3"/>
  <c r="C498" i="4"/>
  <c r="Z497" i="3"/>
  <c r="B499" i="4"/>
  <c r="G498" i="3"/>
  <c r="C499" i="4"/>
  <c r="Z498" i="3"/>
  <c r="B500" i="4"/>
  <c r="G499" i="3"/>
  <c r="C500" i="4"/>
  <c r="Z499" i="3"/>
  <c r="B501" i="4"/>
  <c r="G500" i="3"/>
  <c r="C501" i="4"/>
  <c r="Z500" i="3"/>
  <c r="B502" i="4"/>
  <c r="G501" i="3"/>
  <c r="C502" i="4"/>
  <c r="Z501" i="3"/>
  <c r="B503" i="4"/>
  <c r="G502" i="3"/>
  <c r="C503" i="4"/>
  <c r="Z502" i="3"/>
  <c r="B504" i="4"/>
  <c r="G503" i="3"/>
  <c r="C504" i="4"/>
  <c r="Z503" i="3"/>
  <c r="B505" i="4"/>
  <c r="G504" i="3"/>
  <c r="C505" i="4"/>
  <c r="Z504" i="3"/>
  <c r="B506" i="4"/>
  <c r="G505" i="3"/>
  <c r="C506" i="4"/>
  <c r="Z505" i="3"/>
  <c r="B507" i="4"/>
  <c r="G506" i="3"/>
  <c r="C507" i="4"/>
  <c r="Z506" i="3"/>
  <c r="B508" i="4"/>
  <c r="G507" i="3"/>
  <c r="C508" i="4"/>
  <c r="Z507" i="3"/>
  <c r="B509" i="4"/>
  <c r="G508" i="3"/>
  <c r="C509" i="4"/>
  <c r="Z508" i="3"/>
  <c r="B510" i="4"/>
  <c r="G509" i="3"/>
  <c r="C510" i="4"/>
  <c r="Z509" i="3"/>
  <c r="B511" i="4"/>
  <c r="G510" i="3"/>
  <c r="C511" i="4"/>
  <c r="Z510" i="3"/>
  <c r="B512" i="4"/>
  <c r="G511" i="3"/>
  <c r="C512" i="4"/>
  <c r="Z511" i="3"/>
  <c r="B513" i="4"/>
  <c r="G512" i="3"/>
  <c r="C513" i="4"/>
  <c r="Z512" i="3"/>
  <c r="B514" i="4"/>
  <c r="G513" i="3"/>
  <c r="C514" i="4"/>
  <c r="Z513" i="3"/>
  <c r="B515" i="4"/>
  <c r="G514" i="3"/>
  <c r="C515" i="4"/>
  <c r="Z514" i="3"/>
  <c r="B516" i="4"/>
  <c r="G515" i="3"/>
  <c r="C516" i="4"/>
  <c r="Z515" i="3"/>
  <c r="B517" i="4"/>
  <c r="G516" i="3"/>
  <c r="C517" i="4"/>
  <c r="Z516" i="3"/>
  <c r="B518" i="4"/>
  <c r="G517" i="3"/>
  <c r="C518" i="4"/>
  <c r="Z517" i="3"/>
  <c r="B519" i="4"/>
  <c r="G518" i="3"/>
  <c r="C519" i="4"/>
  <c r="Z518" i="3"/>
  <c r="B520" i="4"/>
  <c r="G519" i="3"/>
  <c r="C520" i="4"/>
  <c r="Z519" i="3"/>
  <c r="B521" i="4"/>
  <c r="G520" i="3"/>
  <c r="C521" i="4"/>
  <c r="Z520" i="3"/>
  <c r="B522" i="4"/>
  <c r="G521" i="3"/>
  <c r="C522" i="4"/>
  <c r="Z521" i="3"/>
  <c r="B523" i="4"/>
  <c r="G522" i="3"/>
  <c r="C523" i="4"/>
  <c r="Z522" i="3"/>
  <c r="B524" i="4"/>
  <c r="G523" i="3"/>
  <c r="C524" i="4"/>
  <c r="Z523" i="3"/>
  <c r="B525" i="4"/>
  <c r="G524" i="3"/>
  <c r="C525" i="4"/>
  <c r="Z524" i="3"/>
  <c r="B526" i="4"/>
  <c r="G525" i="3"/>
  <c r="C526" i="4"/>
  <c r="Z525" i="3"/>
  <c r="B527" i="4"/>
  <c r="G526" i="3"/>
  <c r="C527" i="4"/>
  <c r="Z526" i="3"/>
  <c r="B528" i="4"/>
  <c r="G527" i="3"/>
  <c r="C528" i="4"/>
  <c r="Z527" i="3"/>
  <c r="B529" i="4"/>
  <c r="G528" i="3"/>
  <c r="C529" i="4"/>
  <c r="Z528" i="3"/>
  <c r="B530" i="4"/>
  <c r="G529" i="3"/>
  <c r="C530" i="4"/>
  <c r="Z529" i="3"/>
  <c r="B531" i="4"/>
  <c r="G530" i="3"/>
  <c r="C531" i="4"/>
  <c r="Z530" i="3"/>
  <c r="B532" i="4"/>
  <c r="G531" i="3"/>
  <c r="C532" i="4"/>
  <c r="Z531" i="3"/>
  <c r="B533" i="4"/>
  <c r="G532" i="3"/>
  <c r="C533" i="4"/>
  <c r="Z532" i="3"/>
  <c r="B534" i="4"/>
  <c r="G533" i="3"/>
  <c r="C534" i="4"/>
  <c r="Z533" i="3"/>
  <c r="B535" i="4"/>
  <c r="G534" i="3"/>
  <c r="C535" i="4"/>
  <c r="Z534" i="3"/>
  <c r="B536" i="4"/>
  <c r="G535" i="3"/>
  <c r="C536" i="4"/>
  <c r="Z535" i="3"/>
  <c r="B537" i="4"/>
  <c r="G536" i="3"/>
  <c r="C537" i="4"/>
  <c r="Z536" i="3"/>
  <c r="B538" i="4"/>
  <c r="G537" i="3"/>
  <c r="C538" i="4"/>
  <c r="Z537" i="3"/>
  <c r="B539" i="4"/>
  <c r="G538" i="3"/>
  <c r="C539" i="4"/>
  <c r="Z538" i="3"/>
  <c r="B540" i="4"/>
  <c r="G539" i="3"/>
  <c r="C540" i="4"/>
  <c r="Z539" i="3"/>
  <c r="B541" i="4"/>
  <c r="G540" i="3"/>
  <c r="C541" i="4"/>
  <c r="Z540" i="3"/>
  <c r="B542" i="4"/>
  <c r="G541" i="3"/>
  <c r="C542" i="4"/>
  <c r="Z541" i="3"/>
  <c r="B543" i="4"/>
  <c r="G542" i="3"/>
  <c r="C543" i="4"/>
  <c r="Z542" i="3"/>
  <c r="B544" i="4"/>
  <c r="G543" i="3"/>
  <c r="C544" i="4"/>
  <c r="Z543" i="3"/>
  <c r="B545" i="4"/>
  <c r="G544" i="3"/>
  <c r="C545" i="4"/>
  <c r="Z544" i="3"/>
  <c r="B546" i="4"/>
  <c r="G545" i="3"/>
  <c r="C546" i="4"/>
  <c r="Z545" i="3"/>
  <c r="B547" i="4"/>
  <c r="G546" i="3"/>
  <c r="C547" i="4"/>
  <c r="Z546" i="3"/>
  <c r="B548" i="4"/>
  <c r="G547" i="3"/>
  <c r="C548" i="4"/>
  <c r="Z547" i="3"/>
  <c r="B549" i="4"/>
  <c r="G548" i="3"/>
  <c r="C549" i="4"/>
  <c r="Z548" i="3"/>
  <c r="B550" i="4"/>
  <c r="G549" i="3"/>
  <c r="C550" i="4"/>
  <c r="Z549" i="3"/>
  <c r="A39" i="1"/>
  <c r="A38" i="1"/>
  <c r="A37" i="1"/>
  <c r="A36" i="1"/>
  <c r="A35" i="1"/>
  <c r="A34" i="1"/>
  <c r="A33" i="1"/>
  <c r="A32" i="1"/>
  <c r="A31" i="1"/>
  <c r="A30" i="1"/>
  <c r="A29" i="1"/>
  <c r="A28" i="1"/>
  <c r="A26" i="1"/>
  <c r="A25" i="1"/>
  <c r="A24" i="1"/>
  <c r="A23" i="1"/>
  <c r="A22" i="1"/>
  <c r="A21" i="1"/>
  <c r="A20" i="1"/>
  <c r="K2" i="13"/>
  <c r="B251" i="4"/>
  <c r="G250" i="3"/>
  <c r="C251" i="4"/>
  <c r="Z250" i="3"/>
  <c r="B252" i="4"/>
  <c r="G251" i="3"/>
  <c r="C252" i="4"/>
  <c r="Z251" i="3"/>
  <c r="B253" i="4"/>
  <c r="G252" i="3"/>
  <c r="C253" i="4"/>
  <c r="Z252" i="3"/>
  <c r="B254" i="4"/>
  <c r="G253" i="3"/>
  <c r="C254" i="4"/>
  <c r="Z253" i="3"/>
  <c r="B255" i="4"/>
  <c r="G254" i="3"/>
  <c r="C255" i="4"/>
  <c r="Z254" i="3"/>
  <c r="B256" i="4"/>
  <c r="G255" i="3"/>
  <c r="C256" i="4"/>
  <c r="Z255" i="3"/>
  <c r="B257" i="4"/>
  <c r="G256" i="3"/>
  <c r="C257" i="4"/>
  <c r="Z256" i="3"/>
  <c r="B258" i="4"/>
  <c r="G257" i="3"/>
  <c r="C258" i="4"/>
  <c r="Z257" i="3"/>
  <c r="B259" i="4"/>
  <c r="G258" i="3"/>
  <c r="C259" i="4"/>
  <c r="Z258" i="3"/>
  <c r="B260" i="4"/>
  <c r="G259" i="3"/>
  <c r="C260" i="4"/>
  <c r="Z259" i="3"/>
  <c r="B261" i="4"/>
  <c r="G260" i="3"/>
  <c r="C261" i="4"/>
  <c r="Z260" i="3"/>
  <c r="B262" i="4"/>
  <c r="G261" i="3"/>
  <c r="C262" i="4"/>
  <c r="Z261" i="3"/>
  <c r="B263" i="4"/>
  <c r="G262" i="3"/>
  <c r="C263" i="4"/>
  <c r="Z262" i="3"/>
  <c r="B264" i="4"/>
  <c r="G263" i="3"/>
  <c r="C264" i="4"/>
  <c r="Z263" i="3"/>
  <c r="B265" i="4"/>
  <c r="G264" i="3"/>
  <c r="C265" i="4"/>
  <c r="Z264" i="3"/>
  <c r="B266" i="4"/>
  <c r="G265" i="3"/>
  <c r="C266" i="4"/>
  <c r="Z265" i="3"/>
  <c r="B267" i="4"/>
  <c r="G266" i="3"/>
  <c r="C267" i="4"/>
  <c r="Z266" i="3"/>
  <c r="B268" i="4"/>
  <c r="G267" i="3"/>
  <c r="C268" i="4"/>
  <c r="Z267" i="3"/>
  <c r="B269" i="4"/>
  <c r="G268" i="3"/>
  <c r="C269" i="4"/>
  <c r="Z268" i="3"/>
  <c r="B270" i="4"/>
  <c r="G269" i="3"/>
  <c r="C270" i="4"/>
  <c r="Z269" i="3"/>
  <c r="B271" i="4"/>
  <c r="G270" i="3"/>
  <c r="C271" i="4"/>
  <c r="Z270" i="3"/>
  <c r="B272" i="4"/>
  <c r="G271" i="3"/>
  <c r="C272" i="4"/>
  <c r="Z271" i="3"/>
  <c r="B273" i="4"/>
  <c r="G272" i="3"/>
  <c r="C273" i="4"/>
  <c r="Z272" i="3"/>
  <c r="B274" i="4"/>
  <c r="G273" i="3"/>
  <c r="C274" i="4"/>
  <c r="Z273" i="3"/>
  <c r="B275" i="4"/>
  <c r="G274" i="3"/>
  <c r="C275" i="4"/>
  <c r="Z274" i="3"/>
  <c r="B276" i="4"/>
  <c r="G275" i="3"/>
  <c r="C276" i="4"/>
  <c r="Z275" i="3"/>
  <c r="B277" i="4"/>
  <c r="G276" i="3"/>
  <c r="C277" i="4"/>
  <c r="Z276" i="3"/>
  <c r="B278" i="4"/>
  <c r="G277" i="3"/>
  <c r="C278" i="4"/>
  <c r="Z277" i="3"/>
  <c r="B279" i="4"/>
  <c r="G278" i="3"/>
  <c r="C279" i="4"/>
  <c r="Z278" i="3"/>
  <c r="B280" i="4"/>
  <c r="G279" i="3"/>
  <c r="C280" i="4"/>
  <c r="Z279" i="3"/>
  <c r="B281" i="4"/>
  <c r="G280" i="3"/>
  <c r="C281" i="4"/>
  <c r="Z280" i="3"/>
  <c r="B282" i="4"/>
  <c r="G281" i="3"/>
  <c r="C282" i="4"/>
  <c r="Z281" i="3"/>
  <c r="B283" i="4"/>
  <c r="G282" i="3"/>
  <c r="C283" i="4"/>
  <c r="Z282" i="3"/>
  <c r="B284" i="4"/>
  <c r="G283" i="3"/>
  <c r="C284" i="4"/>
  <c r="Z283" i="3"/>
  <c r="B285" i="4"/>
  <c r="G284" i="3"/>
  <c r="C285" i="4"/>
  <c r="Z284" i="3"/>
  <c r="B286" i="4"/>
  <c r="G285" i="3"/>
  <c r="C286" i="4"/>
  <c r="Z285" i="3"/>
  <c r="B287" i="4"/>
  <c r="G286" i="3"/>
  <c r="C287" i="4"/>
  <c r="Z286" i="3"/>
  <c r="B288" i="4"/>
  <c r="G287" i="3"/>
  <c r="C288" i="4"/>
  <c r="Z287" i="3"/>
  <c r="B289" i="4"/>
  <c r="G288" i="3"/>
  <c r="C289" i="4"/>
  <c r="Z288" i="3"/>
  <c r="B290" i="4"/>
  <c r="G289" i="3"/>
  <c r="C290" i="4"/>
  <c r="Z289" i="3"/>
  <c r="B291" i="4"/>
  <c r="G290" i="3"/>
  <c r="C291" i="4"/>
  <c r="Z290" i="3"/>
  <c r="B292" i="4"/>
  <c r="G291" i="3"/>
  <c r="C292" i="4"/>
  <c r="Z291" i="3"/>
  <c r="B293" i="4"/>
  <c r="G292" i="3"/>
  <c r="C293" i="4"/>
  <c r="Z292" i="3"/>
  <c r="B294" i="4"/>
  <c r="G293" i="3"/>
  <c r="C294" i="4"/>
  <c r="Z293" i="3"/>
  <c r="B295" i="4"/>
  <c r="G294" i="3"/>
  <c r="C295" i="4"/>
  <c r="Z294" i="3"/>
  <c r="B296" i="4"/>
  <c r="G295" i="3"/>
  <c r="C296" i="4"/>
  <c r="Z295" i="3"/>
  <c r="B297" i="4"/>
  <c r="G296" i="3"/>
  <c r="C297" i="4"/>
  <c r="Z296" i="3"/>
  <c r="B298" i="4"/>
  <c r="G297" i="3"/>
  <c r="C298" i="4"/>
  <c r="Z297" i="3"/>
  <c r="B299" i="4"/>
  <c r="G298" i="3"/>
  <c r="C299" i="4"/>
  <c r="Z298" i="3"/>
  <c r="B300" i="4"/>
  <c r="G299" i="3"/>
  <c r="C300" i="4"/>
  <c r="Z299" i="3"/>
  <c r="B301" i="4"/>
  <c r="G300" i="3"/>
  <c r="C301" i="4"/>
  <c r="Z300" i="3"/>
  <c r="B302" i="4"/>
  <c r="G301" i="3"/>
  <c r="C302" i="4"/>
  <c r="Z301" i="3"/>
  <c r="B303" i="4"/>
  <c r="G302" i="3"/>
  <c r="C303" i="4"/>
  <c r="Z302" i="3"/>
  <c r="B304" i="4"/>
  <c r="G303" i="3"/>
  <c r="C304" i="4"/>
  <c r="Z303" i="3"/>
  <c r="B305" i="4"/>
  <c r="G304" i="3"/>
  <c r="C305" i="4"/>
  <c r="Z304" i="3"/>
  <c r="B306" i="4"/>
  <c r="G305" i="3"/>
  <c r="C306" i="4"/>
  <c r="Z305" i="3"/>
  <c r="B307" i="4"/>
  <c r="G306" i="3"/>
  <c r="C307" i="4"/>
  <c r="Z306" i="3"/>
  <c r="B308" i="4"/>
  <c r="G307" i="3"/>
  <c r="C308" i="4"/>
  <c r="Z307" i="3"/>
  <c r="B309" i="4"/>
  <c r="G308" i="3"/>
  <c r="C309" i="4"/>
  <c r="Z308" i="3"/>
  <c r="B310" i="4"/>
  <c r="G309" i="3"/>
  <c r="C310" i="4"/>
  <c r="Z309" i="3"/>
  <c r="B311" i="4"/>
  <c r="G310" i="3"/>
  <c r="C311" i="4"/>
  <c r="Z310" i="3"/>
  <c r="B312" i="4"/>
  <c r="G311" i="3"/>
  <c r="C312" i="4"/>
  <c r="Z311" i="3"/>
  <c r="B313" i="4"/>
  <c r="G312" i="3"/>
  <c r="C313" i="4"/>
  <c r="Z312" i="3"/>
  <c r="B314" i="4"/>
  <c r="G313" i="3"/>
  <c r="C314" i="4"/>
  <c r="Z313" i="3"/>
  <c r="B315" i="4"/>
  <c r="G314" i="3"/>
  <c r="C315" i="4"/>
  <c r="Z314" i="3"/>
  <c r="B316" i="4"/>
  <c r="G315" i="3"/>
  <c r="C316" i="4"/>
  <c r="Z315" i="3"/>
  <c r="B317" i="4"/>
  <c r="G316" i="3"/>
  <c r="C317" i="4"/>
  <c r="Z316" i="3"/>
  <c r="B318" i="4"/>
  <c r="G317" i="3"/>
  <c r="C318" i="4"/>
  <c r="Z317" i="3"/>
  <c r="B319" i="4"/>
  <c r="G318" i="3"/>
  <c r="C319" i="4"/>
  <c r="Z318" i="3"/>
  <c r="B320" i="4"/>
  <c r="G319" i="3"/>
  <c r="C320" i="4"/>
  <c r="Z319" i="3"/>
  <c r="B321" i="4"/>
  <c r="G320" i="3"/>
  <c r="C321" i="4"/>
  <c r="Z320" i="3"/>
  <c r="B322" i="4"/>
  <c r="G321" i="3"/>
  <c r="C322" i="4"/>
  <c r="Z321" i="3"/>
  <c r="B323" i="4"/>
  <c r="G322" i="3"/>
  <c r="C323" i="4"/>
  <c r="Z322" i="3"/>
  <c r="B324" i="4"/>
  <c r="G323" i="3"/>
  <c r="C324" i="4"/>
  <c r="Z323" i="3"/>
  <c r="B325" i="4"/>
  <c r="G324" i="3"/>
  <c r="C325" i="4"/>
  <c r="Z324" i="3"/>
  <c r="B326" i="4"/>
  <c r="G325" i="3"/>
  <c r="C326" i="4"/>
  <c r="Z325" i="3"/>
  <c r="B327" i="4"/>
  <c r="G326" i="3"/>
  <c r="C327" i="4"/>
  <c r="Z326" i="3"/>
  <c r="B328" i="4"/>
  <c r="G327" i="3"/>
  <c r="C328" i="4"/>
  <c r="Z327" i="3"/>
  <c r="B329" i="4"/>
  <c r="G328" i="3"/>
  <c r="C329" i="4"/>
  <c r="Z328" i="3"/>
  <c r="B330" i="4"/>
  <c r="G329" i="3"/>
  <c r="C330" i="4"/>
  <c r="Z329" i="3"/>
  <c r="B331" i="4"/>
  <c r="G330" i="3"/>
  <c r="C331" i="4"/>
  <c r="Z330" i="3"/>
  <c r="B332" i="4"/>
  <c r="G331" i="3"/>
  <c r="C332" i="4"/>
  <c r="Z331" i="3"/>
  <c r="B333" i="4"/>
  <c r="G332" i="3"/>
  <c r="C333" i="4"/>
  <c r="Z332" i="3"/>
  <c r="B334" i="4"/>
  <c r="G333" i="3"/>
  <c r="C334" i="4"/>
  <c r="Z333" i="3"/>
  <c r="B335" i="4"/>
  <c r="G334" i="3"/>
  <c r="C335" i="4"/>
  <c r="Z334" i="3"/>
  <c r="B336" i="4"/>
  <c r="G335" i="3"/>
  <c r="C336" i="4"/>
  <c r="Z335" i="3"/>
  <c r="B337" i="4"/>
  <c r="G336" i="3"/>
  <c r="C337" i="4"/>
  <c r="Z336" i="3"/>
  <c r="B338" i="4"/>
  <c r="G337" i="3"/>
  <c r="C338" i="4"/>
  <c r="Z337" i="3"/>
  <c r="B339" i="4"/>
  <c r="G338" i="3"/>
  <c r="C339" i="4"/>
  <c r="Z338" i="3"/>
  <c r="B340" i="4"/>
  <c r="G339" i="3"/>
  <c r="C340" i="4"/>
  <c r="Z339" i="3"/>
  <c r="B341" i="4"/>
  <c r="G340" i="3"/>
  <c r="C341" i="4"/>
  <c r="Z340" i="3"/>
  <c r="B342" i="4"/>
  <c r="G341" i="3"/>
  <c r="C342" i="4"/>
  <c r="Z341" i="3"/>
  <c r="B343" i="4"/>
  <c r="G342" i="3"/>
  <c r="C343" i="4"/>
  <c r="Z342" i="3"/>
  <c r="B344" i="4"/>
  <c r="G343" i="3"/>
  <c r="C344" i="4"/>
  <c r="Z343" i="3"/>
  <c r="B345" i="4"/>
  <c r="G344" i="3"/>
  <c r="C345" i="4"/>
  <c r="Z344" i="3"/>
  <c r="B346" i="4"/>
  <c r="G345" i="3"/>
  <c r="C346" i="4"/>
  <c r="Z345" i="3"/>
  <c r="B347" i="4"/>
  <c r="G346" i="3"/>
  <c r="C347" i="4"/>
  <c r="Z346" i="3"/>
  <c r="B348" i="4"/>
  <c r="G347" i="3"/>
  <c r="C348" i="4"/>
  <c r="Z347" i="3"/>
  <c r="B349" i="4"/>
  <c r="G348" i="3"/>
  <c r="C349" i="4"/>
  <c r="Z348" i="3"/>
  <c r="B350" i="4"/>
  <c r="G349" i="3"/>
  <c r="C350" i="4"/>
  <c r="Z349" i="3"/>
  <c r="B351" i="4"/>
  <c r="G350" i="3"/>
  <c r="C351" i="4"/>
  <c r="Z350" i="3"/>
  <c r="B352" i="4"/>
  <c r="G351" i="3"/>
  <c r="C352" i="4"/>
  <c r="Z351" i="3"/>
  <c r="B353" i="4"/>
  <c r="G352" i="3"/>
  <c r="C353" i="4"/>
  <c r="Z352" i="3"/>
  <c r="B354" i="4"/>
  <c r="G353" i="3"/>
  <c r="C354" i="4"/>
  <c r="Z353" i="3"/>
  <c r="B355" i="4"/>
  <c r="G354" i="3"/>
  <c r="C355" i="4"/>
  <c r="Z354" i="3"/>
  <c r="B356" i="4"/>
  <c r="G355" i="3"/>
  <c r="C356" i="4"/>
  <c r="Z355" i="3"/>
  <c r="B357" i="4"/>
  <c r="G356" i="3"/>
  <c r="C357" i="4"/>
  <c r="Z356" i="3"/>
  <c r="B358" i="4"/>
  <c r="G357" i="3"/>
  <c r="C358" i="4"/>
  <c r="Z357" i="3"/>
  <c r="B359" i="4"/>
  <c r="G358" i="3"/>
  <c r="C359" i="4"/>
  <c r="Z358" i="3"/>
  <c r="B360" i="4"/>
  <c r="G359" i="3"/>
  <c r="C360" i="4"/>
  <c r="Z359" i="3"/>
  <c r="B361" i="4"/>
  <c r="G360" i="3"/>
  <c r="C361" i="4"/>
  <c r="Z360" i="3"/>
  <c r="B362" i="4"/>
  <c r="G361" i="3"/>
  <c r="C362" i="4"/>
  <c r="Z361" i="3"/>
  <c r="B363" i="4"/>
  <c r="G362" i="3"/>
  <c r="C363" i="4"/>
  <c r="Z362" i="3"/>
  <c r="B364" i="4"/>
  <c r="G363" i="3"/>
  <c r="C364" i="4"/>
  <c r="Z363" i="3"/>
  <c r="B365" i="4"/>
  <c r="G364" i="3"/>
  <c r="C365" i="4"/>
  <c r="Z364" i="3"/>
  <c r="B366" i="4"/>
  <c r="G365" i="3"/>
  <c r="C366" i="4"/>
  <c r="Z365" i="3"/>
  <c r="B367" i="4"/>
  <c r="G366" i="3"/>
  <c r="C367" i="4"/>
  <c r="Z366" i="3"/>
  <c r="B368" i="4"/>
  <c r="G367" i="3"/>
  <c r="C368" i="4"/>
  <c r="Z367" i="3"/>
  <c r="B369" i="4"/>
  <c r="G368" i="3"/>
  <c r="C369" i="4"/>
  <c r="Z368" i="3"/>
  <c r="B370" i="4"/>
  <c r="G369" i="3"/>
  <c r="C370" i="4"/>
  <c r="Z369" i="3"/>
  <c r="B371" i="4"/>
  <c r="G370" i="3"/>
  <c r="C371" i="4"/>
  <c r="Z370" i="3"/>
  <c r="B372" i="4"/>
  <c r="G371" i="3"/>
  <c r="C372" i="4"/>
  <c r="Z371" i="3"/>
  <c r="B373" i="4"/>
  <c r="G372" i="3"/>
  <c r="C373" i="4"/>
  <c r="Z372" i="3"/>
  <c r="B374" i="4"/>
  <c r="G373" i="3"/>
  <c r="C374" i="4"/>
  <c r="Z373" i="3"/>
  <c r="B375" i="4"/>
  <c r="G374" i="3"/>
  <c r="C375" i="4"/>
  <c r="Z374" i="3"/>
  <c r="B376" i="4"/>
  <c r="G375" i="3"/>
  <c r="C376" i="4"/>
  <c r="Z375" i="3"/>
  <c r="B377" i="4"/>
  <c r="G376" i="3"/>
  <c r="C377" i="4"/>
  <c r="Z376" i="3"/>
  <c r="B378" i="4"/>
  <c r="G377" i="3"/>
  <c r="C378" i="4"/>
  <c r="Z377" i="3"/>
  <c r="A18" i="1"/>
  <c r="A17" i="1"/>
  <c r="A16" i="1"/>
  <c r="A15" i="1"/>
  <c r="A14" i="1"/>
  <c r="A13" i="1"/>
  <c r="A12" i="1"/>
  <c r="A11" i="1"/>
  <c r="A7" i="1"/>
  <c r="A6" i="1"/>
  <c r="A5" i="1"/>
  <c r="A10" i="1"/>
  <c r="A3" i="3"/>
  <c r="A5" i="3"/>
  <c r="A7" i="3"/>
  <c r="A9" i="3"/>
  <c r="A11" i="3"/>
  <c r="A13" i="3"/>
  <c r="A15" i="3"/>
  <c r="A17" i="3"/>
  <c r="A19" i="3"/>
  <c r="A21" i="3"/>
  <c r="A23" i="3"/>
  <c r="A25" i="3"/>
  <c r="A27" i="3"/>
  <c r="A29" i="3"/>
  <c r="A31" i="3"/>
  <c r="A33" i="3"/>
  <c r="A35" i="3"/>
  <c r="A37" i="3"/>
  <c r="A39" i="3"/>
  <c r="A41" i="3"/>
  <c r="A43" i="3"/>
  <c r="A45" i="3"/>
  <c r="A47" i="3"/>
  <c r="A49" i="3"/>
  <c r="A51" i="3"/>
  <c r="A53" i="3"/>
  <c r="A55" i="3"/>
  <c r="A57" i="3"/>
  <c r="A59" i="3"/>
  <c r="A61" i="3"/>
  <c r="A63" i="3"/>
  <c r="A65" i="3"/>
  <c r="A67" i="3"/>
  <c r="A69" i="3"/>
  <c r="A71" i="3"/>
  <c r="A73" i="3"/>
  <c r="A75" i="3"/>
  <c r="A77" i="3"/>
  <c r="A79" i="3"/>
  <c r="A81" i="3"/>
  <c r="A83" i="3"/>
  <c r="A85" i="3"/>
  <c r="A87" i="3"/>
  <c r="A89" i="3"/>
  <c r="A91" i="3"/>
  <c r="A93" i="3"/>
  <c r="A95" i="3"/>
  <c r="A97" i="3"/>
  <c r="A99" i="3"/>
  <c r="A101" i="3"/>
  <c r="A103" i="3"/>
  <c r="A105" i="3"/>
  <c r="A107" i="3"/>
  <c r="A109" i="3"/>
  <c r="A111" i="3"/>
  <c r="A113" i="3"/>
  <c r="A115" i="3"/>
  <c r="A117" i="3"/>
  <c r="A119" i="3"/>
  <c r="A121" i="3"/>
  <c r="A123" i="3"/>
  <c r="A125" i="3"/>
  <c r="A127" i="3"/>
  <c r="A129" i="3"/>
  <c r="A131" i="3"/>
  <c r="A133" i="3"/>
  <c r="A135" i="3"/>
  <c r="A137" i="3"/>
  <c r="A139" i="3"/>
  <c r="A141" i="3"/>
  <c r="A143" i="3"/>
  <c r="A145" i="3"/>
  <c r="A147" i="3"/>
  <c r="A149" i="3"/>
  <c r="A151" i="3"/>
  <c r="A153" i="3"/>
  <c r="A155" i="3"/>
  <c r="A157" i="3"/>
  <c r="A159" i="3"/>
  <c r="A161" i="3"/>
  <c r="A163" i="3"/>
  <c r="A165" i="3"/>
  <c r="A167" i="3"/>
  <c r="A169" i="3"/>
  <c r="A171" i="3"/>
  <c r="A173" i="3"/>
  <c r="A175" i="3"/>
  <c r="A177" i="3"/>
  <c r="A179" i="3"/>
  <c r="A181" i="3"/>
  <c r="A4" i="3"/>
  <c r="A6" i="3"/>
  <c r="A8" i="3"/>
  <c r="A10" i="3"/>
  <c r="A12" i="3"/>
  <c r="A14" i="3"/>
  <c r="A16" i="3"/>
  <c r="A18" i="3"/>
  <c r="A20" i="3"/>
  <c r="A22" i="3"/>
  <c r="A24" i="3"/>
  <c r="A26" i="3"/>
  <c r="A28" i="3"/>
  <c r="A30" i="3"/>
  <c r="A32" i="3"/>
  <c r="A34" i="3"/>
  <c r="A36" i="3"/>
  <c r="A38" i="3"/>
  <c r="A40" i="3"/>
  <c r="A42" i="3"/>
  <c r="A44" i="3"/>
  <c r="A46" i="3"/>
  <c r="A48" i="3"/>
  <c r="A50" i="3"/>
  <c r="A52" i="3"/>
  <c r="A54" i="3"/>
  <c r="A56" i="3"/>
  <c r="A58" i="3"/>
  <c r="A60" i="3"/>
  <c r="A62" i="3"/>
  <c r="A64" i="3"/>
  <c r="A66" i="3"/>
  <c r="A68" i="3"/>
  <c r="A70" i="3"/>
  <c r="A72" i="3"/>
  <c r="A74" i="3"/>
  <c r="A76" i="3"/>
  <c r="A78" i="3"/>
  <c r="A80" i="3"/>
  <c r="A82" i="3"/>
  <c r="A84" i="3"/>
  <c r="A86" i="3"/>
  <c r="A88" i="3"/>
  <c r="A90" i="3"/>
  <c r="A92" i="3"/>
  <c r="A94" i="3"/>
  <c r="A96" i="3"/>
  <c r="A98" i="3"/>
  <c r="A100" i="3"/>
  <c r="A102" i="3"/>
  <c r="A104" i="3"/>
  <c r="A106" i="3"/>
  <c r="A108" i="3"/>
  <c r="A110" i="3"/>
  <c r="A112" i="3"/>
  <c r="A114" i="3"/>
  <c r="A116" i="3"/>
  <c r="A118" i="3"/>
  <c r="A120" i="3"/>
  <c r="A122" i="3"/>
  <c r="A124" i="3"/>
  <c r="A126" i="3"/>
  <c r="A128" i="3"/>
  <c r="A130" i="3"/>
  <c r="A132" i="3"/>
  <c r="A134" i="3"/>
  <c r="A136" i="3"/>
  <c r="A138" i="3"/>
  <c r="A140" i="3"/>
  <c r="A142" i="3"/>
  <c r="A144" i="3"/>
  <c r="A146" i="3"/>
  <c r="A148" i="3"/>
  <c r="A150" i="3"/>
  <c r="A152" i="3"/>
  <c r="A154" i="3"/>
  <c r="A156" i="3"/>
  <c r="A158" i="3"/>
  <c r="A160" i="3"/>
  <c r="A162" i="3"/>
  <c r="A164" i="3"/>
  <c r="A166" i="3"/>
  <c r="A168" i="3"/>
  <c r="A170" i="3"/>
  <c r="A172" i="3"/>
  <c r="A176" i="3"/>
  <c r="A254" i="3"/>
  <c r="A256" i="3"/>
  <c r="A258" i="3"/>
  <c r="A267" i="3"/>
  <c r="A287" i="3"/>
  <c r="A289" i="3"/>
  <c r="A300" i="3"/>
  <c r="A309" i="3"/>
  <c r="A318" i="3"/>
  <c r="A320" i="3"/>
  <c r="A322" i="3"/>
  <c r="A329" i="3"/>
  <c r="A338" i="3"/>
  <c r="A345" i="3"/>
  <c r="A354" i="3"/>
  <c r="A361" i="3"/>
  <c r="A370" i="3"/>
  <c r="A377" i="3"/>
  <c r="A380" i="3"/>
  <c r="A384" i="3"/>
  <c r="A388" i="3"/>
  <c r="A392" i="3"/>
  <c r="A396" i="3"/>
  <c r="A400" i="3"/>
  <c r="A404" i="3"/>
  <c r="A408" i="3"/>
  <c r="A412" i="3"/>
  <c r="A416" i="3"/>
  <c r="A420" i="3"/>
  <c r="A424" i="3"/>
  <c r="A428" i="3"/>
  <c r="A432" i="3"/>
  <c r="A436" i="3"/>
  <c r="A440" i="3"/>
  <c r="A444" i="3"/>
  <c r="A448" i="3"/>
  <c r="A452" i="3"/>
  <c r="A456" i="3"/>
  <c r="A460" i="3"/>
  <c r="A464" i="3"/>
  <c r="A468" i="3"/>
  <c r="A472" i="3"/>
  <c r="A476" i="3"/>
  <c r="A480" i="3"/>
  <c r="A484" i="3"/>
  <c r="A488" i="3"/>
  <c r="A492" i="3"/>
  <c r="A496" i="3"/>
  <c r="A500" i="3"/>
  <c r="A504" i="3"/>
  <c r="A508" i="3"/>
  <c r="A512" i="3"/>
  <c r="A516" i="3"/>
  <c r="A520" i="3"/>
  <c r="A524" i="3"/>
  <c r="A528" i="3"/>
  <c r="A532" i="3"/>
  <c r="A536" i="3"/>
  <c r="A540" i="3"/>
  <c r="A544" i="3"/>
  <c r="A548" i="3"/>
  <c r="A174" i="3"/>
  <c r="A183" i="3"/>
  <c r="A185" i="3"/>
  <c r="A187" i="3"/>
  <c r="A189" i="3"/>
  <c r="A191" i="3"/>
  <c r="A193" i="3"/>
  <c r="A195" i="3"/>
  <c r="A197" i="3"/>
  <c r="A199" i="3"/>
  <c r="A201" i="3"/>
  <c r="A203" i="3"/>
  <c r="A205" i="3"/>
  <c r="A207" i="3"/>
  <c r="A209" i="3"/>
  <c r="A211" i="3"/>
  <c r="A213" i="3"/>
  <c r="A215" i="3"/>
  <c r="A217" i="3"/>
  <c r="A219" i="3"/>
  <c r="A221" i="3"/>
  <c r="A223" i="3"/>
  <c r="A225" i="3"/>
  <c r="A227" i="3"/>
  <c r="A229" i="3"/>
  <c r="A231" i="3"/>
  <c r="A233" i="3"/>
  <c r="A235" i="3"/>
  <c r="A237" i="3"/>
  <c r="A239" i="3"/>
  <c r="A241" i="3"/>
  <c r="A243" i="3"/>
  <c r="A245" i="3"/>
  <c r="A247" i="3"/>
  <c r="A249" i="3"/>
  <c r="A260" i="3"/>
  <c r="A269" i="3"/>
  <c r="A278" i="3"/>
  <c r="A280" i="3"/>
  <c r="A282" i="3"/>
  <c r="A291" i="3"/>
  <c r="A311" i="3"/>
  <c r="A313" i="3"/>
  <c r="A324" i="3"/>
  <c r="A331" i="3"/>
  <c r="A340" i="3"/>
  <c r="A347" i="3"/>
  <c r="A356" i="3"/>
  <c r="A363" i="3"/>
  <c r="A372" i="3"/>
  <c r="A251" i="3"/>
  <c r="A271" i="3"/>
  <c r="A273" i="3"/>
  <c r="A284" i="3"/>
  <c r="A293" i="3"/>
  <c r="A302" i="3"/>
  <c r="A304" i="3"/>
  <c r="A306" i="3"/>
  <c r="A315" i="3"/>
  <c r="A326" i="3"/>
  <c r="A333" i="3"/>
  <c r="A342" i="3"/>
  <c r="A349" i="3"/>
  <c r="A358" i="3"/>
  <c r="A365" i="3"/>
  <c r="A253" i="3"/>
  <c r="A262" i="3"/>
  <c r="A264" i="3"/>
  <c r="A266" i="3"/>
  <c r="A275" i="3"/>
  <c r="A295" i="3"/>
  <c r="A297" i="3"/>
  <c r="A308" i="3"/>
  <c r="A317" i="3"/>
  <c r="A328" i="3"/>
  <c r="A335" i="3"/>
  <c r="A344" i="3"/>
  <c r="A351" i="3"/>
  <c r="A360" i="3"/>
  <c r="A367" i="3"/>
  <c r="A376" i="3"/>
  <c r="A255" i="3"/>
  <c r="A257" i="3"/>
  <c r="A268" i="3"/>
  <c r="A277" i="3"/>
  <c r="A286" i="3"/>
  <c r="A288" i="3"/>
  <c r="A290" i="3"/>
  <c r="A299" i="3"/>
  <c r="A319" i="3"/>
  <c r="A321" i="3"/>
  <c r="A330" i="3"/>
  <c r="A337" i="3"/>
  <c r="A346" i="3"/>
  <c r="A353" i="3"/>
  <c r="A362" i="3"/>
  <c r="A369" i="3"/>
  <c r="A378" i="3"/>
  <c r="A382" i="3"/>
  <c r="A386" i="3"/>
  <c r="A390" i="3"/>
  <c r="A394" i="3"/>
  <c r="A398" i="3"/>
  <c r="A402" i="3"/>
  <c r="A406" i="3"/>
  <c r="A410" i="3"/>
  <c r="A414" i="3"/>
  <c r="A418" i="3"/>
  <c r="A422" i="3"/>
  <c r="A426" i="3"/>
  <c r="A430" i="3"/>
  <c r="A434" i="3"/>
  <c r="A438" i="3"/>
  <c r="A442" i="3"/>
  <c r="A446" i="3"/>
  <c r="A450" i="3"/>
  <c r="A454" i="3"/>
  <c r="A458" i="3"/>
  <c r="A462" i="3"/>
  <c r="A466" i="3"/>
  <c r="A470" i="3"/>
  <c r="A474" i="3"/>
  <c r="A478" i="3"/>
  <c r="A482" i="3"/>
  <c r="A486" i="3"/>
  <c r="A490" i="3"/>
  <c r="A494" i="3"/>
  <c r="A498" i="3"/>
  <c r="A502" i="3"/>
  <c r="A506" i="3"/>
  <c r="A510" i="3"/>
  <c r="A514" i="3"/>
  <c r="A518" i="3"/>
  <c r="A522" i="3"/>
  <c r="A526" i="3"/>
  <c r="A530" i="3"/>
  <c r="A534" i="3"/>
  <c r="A538" i="3"/>
  <c r="A542" i="3"/>
  <c r="A546" i="3"/>
  <c r="A182" i="3"/>
  <c r="A184" i="3"/>
  <c r="A186" i="3"/>
  <c r="A188" i="3"/>
  <c r="A190" i="3"/>
  <c r="A192" i="3"/>
  <c r="A194" i="3"/>
  <c r="A196" i="3"/>
  <c r="A198" i="3"/>
  <c r="A200" i="3"/>
  <c r="A202" i="3"/>
  <c r="A204" i="3"/>
  <c r="A206" i="3"/>
  <c r="A208" i="3"/>
  <c r="A210" i="3"/>
  <c r="A212" i="3"/>
  <c r="A214" i="3"/>
  <c r="A216" i="3"/>
  <c r="A218" i="3"/>
  <c r="A220" i="3"/>
  <c r="A222" i="3"/>
  <c r="A224" i="3"/>
  <c r="A226" i="3"/>
  <c r="A228" i="3"/>
  <c r="A230" i="3"/>
  <c r="A232" i="3"/>
  <c r="A234" i="3"/>
  <c r="A236" i="3"/>
  <c r="A238" i="3"/>
  <c r="A240" i="3"/>
  <c r="A242" i="3"/>
  <c r="A244" i="3"/>
  <c r="A246" i="3"/>
  <c r="A248" i="3"/>
  <c r="A250" i="3"/>
  <c r="A259" i="3"/>
  <c r="A279" i="3"/>
  <c r="A281" i="3"/>
  <c r="A292" i="3"/>
  <c r="A301" i="3"/>
  <c r="A310" i="3"/>
  <c r="A312" i="3"/>
  <c r="A314" i="3"/>
  <c r="A323" i="3"/>
  <c r="A332" i="3"/>
  <c r="A339" i="3"/>
  <c r="A348" i="3"/>
  <c r="A355" i="3"/>
  <c r="A364" i="3"/>
  <c r="A371" i="3"/>
  <c r="A178" i="3"/>
  <c r="A263" i="3"/>
  <c r="A265" i="3"/>
  <c r="A276" i="3"/>
  <c r="A285" i="3"/>
  <c r="A294" i="3"/>
  <c r="A296" i="3"/>
  <c r="A298" i="3"/>
  <c r="A307" i="3"/>
  <c r="A327" i="3"/>
  <c r="A336" i="3"/>
  <c r="A343" i="3"/>
  <c r="A352" i="3"/>
  <c r="A359" i="3"/>
  <c r="A368" i="3"/>
  <c r="A375" i="3"/>
  <c r="A261" i="3"/>
  <c r="A283" i="3"/>
  <c r="A374" i="3"/>
  <c r="A357" i="3"/>
  <c r="A379" i="3"/>
  <c r="A381" i="3"/>
  <c r="A383" i="3"/>
  <c r="A385" i="3"/>
  <c r="A387" i="3"/>
  <c r="A389" i="3"/>
  <c r="A391" i="3"/>
  <c r="A393" i="3"/>
  <c r="A395" i="3"/>
  <c r="A397" i="3"/>
  <c r="A399" i="3"/>
  <c r="A401" i="3"/>
  <c r="A403" i="3"/>
  <c r="A405" i="3"/>
  <c r="A407" i="3"/>
  <c r="A409" i="3"/>
  <c r="A411" i="3"/>
  <c r="A413" i="3"/>
  <c r="A415" i="3"/>
  <c r="A417" i="3"/>
  <c r="A419" i="3"/>
  <c r="A421" i="3"/>
  <c r="A423" i="3"/>
  <c r="A425" i="3"/>
  <c r="A427" i="3"/>
  <c r="A429" i="3"/>
  <c r="A431" i="3"/>
  <c r="A433" i="3"/>
  <c r="A435" i="3"/>
  <c r="A437" i="3"/>
  <c r="A439" i="3"/>
  <c r="A441" i="3"/>
  <c r="A443" i="3"/>
  <c r="A445" i="3"/>
  <c r="A447" i="3"/>
  <c r="A449" i="3"/>
  <c r="A451" i="3"/>
  <c r="A453" i="3"/>
  <c r="A455" i="3"/>
  <c r="A457" i="3"/>
  <c r="A459" i="3"/>
  <c r="A461" i="3"/>
  <c r="A463" i="3"/>
  <c r="A465" i="3"/>
  <c r="A467" i="3"/>
  <c r="A469" i="3"/>
  <c r="A471" i="3"/>
  <c r="A473" i="3"/>
  <c r="A475" i="3"/>
  <c r="A477" i="3"/>
  <c r="A479" i="3"/>
  <c r="A481" i="3"/>
  <c r="A493" i="3"/>
  <c r="A501" i="3"/>
  <c r="A509" i="3"/>
  <c r="A517" i="3"/>
  <c r="A525" i="3"/>
  <c r="A533" i="3"/>
  <c r="A541" i="3"/>
  <c r="A549" i="3"/>
  <c r="A350" i="3"/>
  <c r="A483" i="3"/>
  <c r="A180" i="3"/>
  <c r="A274" i="3"/>
  <c r="A325" i="3"/>
  <c r="A485" i="3"/>
  <c r="A495" i="3"/>
  <c r="A503" i="3"/>
  <c r="A511" i="3"/>
  <c r="A519" i="3"/>
  <c r="A527" i="3"/>
  <c r="A535" i="3"/>
  <c r="A543" i="3"/>
  <c r="A252" i="3"/>
  <c r="A272" i="3"/>
  <c r="A373" i="3"/>
  <c r="A487" i="3"/>
  <c r="A270" i="3"/>
  <c r="A305" i="3"/>
  <c r="A366" i="3"/>
  <c r="A489" i="3"/>
  <c r="A497" i="3"/>
  <c r="A505" i="3"/>
  <c r="A513" i="3"/>
  <c r="A521" i="3"/>
  <c r="A529" i="3"/>
  <c r="A537" i="3"/>
  <c r="A545" i="3"/>
  <c r="A303" i="3"/>
  <c r="A341" i="3"/>
  <c r="A316" i="3"/>
  <c r="A334" i="3"/>
  <c r="A491" i="3"/>
  <c r="A499" i="3"/>
  <c r="A507" i="3"/>
  <c r="A515" i="3"/>
  <c r="A523" i="3"/>
  <c r="A531" i="3"/>
  <c r="A539" i="3"/>
  <c r="A547" i="3"/>
  <c r="C2" i="13"/>
  <c r="E2" i="13"/>
  <c r="AG2" i="13"/>
  <c r="AF2" i="13"/>
  <c r="AD2" i="3"/>
  <c r="AC2" i="3"/>
  <c r="I2" i="3"/>
  <c r="J2" i="3"/>
  <c r="AJ2" i="13"/>
  <c r="AD2" i="13"/>
  <c r="AI2" i="13"/>
  <c r="AE2" i="13"/>
  <c r="T2" i="13"/>
  <c r="AH2" i="13"/>
  <c r="AC2" i="13"/>
  <c r="AB2" i="13"/>
  <c r="AA2" i="13"/>
  <c r="J2" i="13"/>
  <c r="I2" i="13"/>
  <c r="G2" i="13"/>
  <c r="W2" i="13"/>
  <c r="Z2" i="13"/>
  <c r="Y2" i="13"/>
  <c r="X2" i="13"/>
  <c r="V2" i="13"/>
  <c r="U2" i="13"/>
  <c r="S2" i="13"/>
  <c r="R2" i="13"/>
  <c r="Q2" i="13"/>
  <c r="P2" i="13"/>
  <c r="O2" i="13"/>
  <c r="O2" i="3"/>
  <c r="M2" i="3"/>
  <c r="P2" i="3"/>
  <c r="Q2" i="3"/>
  <c r="H2" i="13"/>
  <c r="T2" i="3"/>
  <c r="F2" i="13"/>
  <c r="B2" i="3"/>
  <c r="B2" i="13"/>
  <c r="Y2" i="3"/>
  <c r="X2" i="3"/>
  <c r="W2" i="3"/>
  <c r="V2" i="3"/>
  <c r="U2" i="3"/>
  <c r="B102" i="4"/>
  <c r="G101" i="3"/>
  <c r="C102" i="4"/>
  <c r="Z101" i="3"/>
  <c r="B103" i="4"/>
  <c r="G102" i="3"/>
  <c r="C103" i="4"/>
  <c r="Z102" i="3"/>
  <c r="B104" i="4"/>
  <c r="G103" i="3"/>
  <c r="C104" i="4"/>
  <c r="Z103" i="3"/>
  <c r="B105" i="4"/>
  <c r="G104" i="3"/>
  <c r="C105" i="4"/>
  <c r="Z104" i="3"/>
  <c r="B106" i="4"/>
  <c r="G105" i="3"/>
  <c r="C106" i="4"/>
  <c r="Z105" i="3"/>
  <c r="B107" i="4"/>
  <c r="G106" i="3"/>
  <c r="C107" i="4"/>
  <c r="Z106" i="3"/>
  <c r="B108" i="4"/>
  <c r="G107" i="3"/>
  <c r="C108" i="4"/>
  <c r="Z107" i="3"/>
  <c r="B109" i="4"/>
  <c r="G108" i="3"/>
  <c r="C109" i="4"/>
  <c r="Z108" i="3"/>
  <c r="B110" i="4"/>
  <c r="G109" i="3"/>
  <c r="C110" i="4"/>
  <c r="Z109" i="3"/>
  <c r="B111" i="4"/>
  <c r="G110" i="3"/>
  <c r="C111" i="4"/>
  <c r="Z110" i="3"/>
  <c r="B112" i="4"/>
  <c r="G111" i="3"/>
  <c r="C112" i="4"/>
  <c r="Z111" i="3"/>
  <c r="B113" i="4"/>
  <c r="G112" i="3"/>
  <c r="C113" i="4"/>
  <c r="Z112" i="3"/>
  <c r="B114" i="4"/>
  <c r="G113" i="3"/>
  <c r="C114" i="4"/>
  <c r="Z113" i="3"/>
  <c r="B115" i="4"/>
  <c r="G114" i="3"/>
  <c r="C115" i="4"/>
  <c r="Z114" i="3"/>
  <c r="B116" i="4"/>
  <c r="G115" i="3"/>
  <c r="C116" i="4"/>
  <c r="Z115" i="3"/>
  <c r="B117" i="4"/>
  <c r="G116" i="3"/>
  <c r="C117" i="4"/>
  <c r="Z116" i="3"/>
  <c r="B118" i="4"/>
  <c r="G117" i="3"/>
  <c r="C118" i="4"/>
  <c r="Z117" i="3"/>
  <c r="B119" i="4"/>
  <c r="G118" i="3"/>
  <c r="C119" i="4"/>
  <c r="Z118" i="3"/>
  <c r="B120" i="4"/>
  <c r="G119" i="3"/>
  <c r="C120" i="4"/>
  <c r="Z119" i="3"/>
  <c r="B121" i="4"/>
  <c r="G120" i="3"/>
  <c r="C121" i="4"/>
  <c r="Z120" i="3"/>
  <c r="B122" i="4"/>
  <c r="G121" i="3"/>
  <c r="C122" i="4"/>
  <c r="Z121" i="3"/>
  <c r="B123" i="4"/>
  <c r="G122" i="3"/>
  <c r="C123" i="4"/>
  <c r="Z122" i="3"/>
  <c r="B124" i="4"/>
  <c r="G123" i="3"/>
  <c r="C124" i="4"/>
  <c r="Z123" i="3"/>
  <c r="B125" i="4"/>
  <c r="G124" i="3"/>
  <c r="C125" i="4"/>
  <c r="Z124" i="3"/>
  <c r="B126" i="4"/>
  <c r="G125" i="3"/>
  <c r="C126" i="4"/>
  <c r="Z125" i="3"/>
  <c r="B127" i="4"/>
  <c r="G126" i="3"/>
  <c r="C127" i="4"/>
  <c r="Z126" i="3"/>
  <c r="B128" i="4"/>
  <c r="G127" i="3"/>
  <c r="C128" i="4"/>
  <c r="Z127" i="3"/>
  <c r="B129" i="4"/>
  <c r="G128" i="3"/>
  <c r="C129" i="4"/>
  <c r="Z128" i="3"/>
  <c r="B130" i="4"/>
  <c r="G129" i="3"/>
  <c r="C130" i="4"/>
  <c r="Z129" i="3"/>
  <c r="B131" i="4"/>
  <c r="G130" i="3"/>
  <c r="C131" i="4"/>
  <c r="Z130" i="3"/>
  <c r="B132" i="4"/>
  <c r="G131" i="3"/>
  <c r="C132" i="4"/>
  <c r="Z131" i="3"/>
  <c r="B133" i="4"/>
  <c r="G132" i="3"/>
  <c r="C133" i="4"/>
  <c r="Z132" i="3"/>
  <c r="B134" i="4"/>
  <c r="G133" i="3"/>
  <c r="C134" i="4"/>
  <c r="Z133" i="3"/>
  <c r="B135" i="4"/>
  <c r="G134" i="3"/>
  <c r="C135" i="4"/>
  <c r="Z134" i="3"/>
  <c r="B136" i="4"/>
  <c r="G135" i="3"/>
  <c r="C136" i="4"/>
  <c r="Z135" i="3"/>
  <c r="B137" i="4"/>
  <c r="G136" i="3"/>
  <c r="C137" i="4"/>
  <c r="Z136" i="3"/>
  <c r="B138" i="4"/>
  <c r="G137" i="3"/>
  <c r="C138" i="4"/>
  <c r="Z137" i="3"/>
  <c r="B139" i="4"/>
  <c r="G138" i="3"/>
  <c r="C139" i="4"/>
  <c r="Z138" i="3"/>
  <c r="B140" i="4"/>
  <c r="G139" i="3"/>
  <c r="C140" i="4"/>
  <c r="Z139" i="3"/>
  <c r="B141" i="4"/>
  <c r="G140" i="3"/>
  <c r="C141" i="4"/>
  <c r="Z140" i="3"/>
  <c r="B142" i="4"/>
  <c r="G141" i="3"/>
  <c r="C142" i="4"/>
  <c r="Z141" i="3"/>
  <c r="B143" i="4"/>
  <c r="G142" i="3"/>
  <c r="C143" i="4"/>
  <c r="Z142" i="3"/>
  <c r="B144" i="4"/>
  <c r="G143" i="3"/>
  <c r="C144" i="4"/>
  <c r="Z143" i="3"/>
  <c r="B145" i="4"/>
  <c r="G144" i="3"/>
  <c r="C145" i="4"/>
  <c r="Z144" i="3"/>
  <c r="B146" i="4"/>
  <c r="G145" i="3"/>
  <c r="C146" i="4"/>
  <c r="Z145" i="3"/>
  <c r="B147" i="4"/>
  <c r="G146" i="3"/>
  <c r="C147" i="4"/>
  <c r="Z146" i="3"/>
  <c r="B148" i="4"/>
  <c r="G147" i="3"/>
  <c r="C148" i="4"/>
  <c r="Z147" i="3"/>
  <c r="B149" i="4"/>
  <c r="G148" i="3"/>
  <c r="C149" i="4"/>
  <c r="Z148" i="3"/>
  <c r="B150" i="4"/>
  <c r="G149" i="3"/>
  <c r="C150" i="4"/>
  <c r="Z149" i="3"/>
  <c r="B151" i="4"/>
  <c r="G150" i="3"/>
  <c r="C151" i="4"/>
  <c r="Z150" i="3"/>
  <c r="B152" i="4"/>
  <c r="G151" i="3"/>
  <c r="C152" i="4"/>
  <c r="Z151" i="3"/>
  <c r="B153" i="4"/>
  <c r="G152" i="3"/>
  <c r="C153" i="4"/>
  <c r="Z152" i="3"/>
  <c r="B154" i="4"/>
  <c r="G153" i="3"/>
  <c r="C154" i="4"/>
  <c r="Z153" i="3"/>
  <c r="B155" i="4"/>
  <c r="G154" i="3"/>
  <c r="C155" i="4"/>
  <c r="Z154" i="3"/>
  <c r="B156" i="4"/>
  <c r="G155" i="3"/>
  <c r="C156" i="4"/>
  <c r="Z155" i="3"/>
  <c r="B157" i="4"/>
  <c r="G156" i="3"/>
  <c r="C157" i="4"/>
  <c r="Z156" i="3"/>
  <c r="B158" i="4"/>
  <c r="G157" i="3"/>
  <c r="C158" i="4"/>
  <c r="Z157" i="3"/>
  <c r="B159" i="4"/>
  <c r="G158" i="3"/>
  <c r="C159" i="4"/>
  <c r="Z158" i="3"/>
  <c r="B160" i="4"/>
  <c r="G159" i="3"/>
  <c r="C160" i="4"/>
  <c r="Z159" i="3"/>
  <c r="B161" i="4"/>
  <c r="G160" i="3"/>
  <c r="C161" i="4"/>
  <c r="Z160" i="3"/>
  <c r="B162" i="4"/>
  <c r="G161" i="3"/>
  <c r="C162" i="4"/>
  <c r="Z161" i="3"/>
  <c r="B163" i="4"/>
  <c r="G162" i="3"/>
  <c r="C163" i="4"/>
  <c r="Z162" i="3"/>
  <c r="B164" i="4"/>
  <c r="G163" i="3"/>
  <c r="C164" i="4"/>
  <c r="Z163" i="3"/>
  <c r="B165" i="4"/>
  <c r="G164" i="3"/>
  <c r="C165" i="4"/>
  <c r="Z164" i="3"/>
  <c r="B166" i="4"/>
  <c r="G165" i="3"/>
  <c r="C166" i="4"/>
  <c r="Z165" i="3"/>
  <c r="B167" i="4"/>
  <c r="G166" i="3"/>
  <c r="C167" i="4"/>
  <c r="Z166" i="3"/>
  <c r="B168" i="4"/>
  <c r="G167" i="3"/>
  <c r="C168" i="4"/>
  <c r="Z167" i="3"/>
  <c r="B169" i="4"/>
  <c r="G168" i="3"/>
  <c r="C169" i="4"/>
  <c r="Z168" i="3"/>
  <c r="B170" i="4"/>
  <c r="G169" i="3"/>
  <c r="C170" i="4"/>
  <c r="Z169" i="3"/>
  <c r="B171" i="4"/>
  <c r="G170" i="3"/>
  <c r="C171" i="4"/>
  <c r="Z170" i="3"/>
  <c r="B172" i="4"/>
  <c r="G171" i="3"/>
  <c r="C172" i="4"/>
  <c r="Z171" i="3"/>
  <c r="B173" i="4"/>
  <c r="G172" i="3"/>
  <c r="C173" i="4"/>
  <c r="Z172" i="3"/>
  <c r="B174" i="4"/>
  <c r="G173" i="3"/>
  <c r="C174" i="4"/>
  <c r="Z173" i="3"/>
  <c r="B175" i="4"/>
  <c r="G174" i="3"/>
  <c r="C175" i="4"/>
  <c r="Z174" i="3"/>
  <c r="B176" i="4"/>
  <c r="G175" i="3"/>
  <c r="C176" i="4"/>
  <c r="Z175" i="3"/>
  <c r="B177" i="4"/>
  <c r="G176" i="3"/>
  <c r="C177" i="4"/>
  <c r="Z176" i="3"/>
  <c r="B178" i="4"/>
  <c r="G177" i="3"/>
  <c r="C178" i="4"/>
  <c r="Z177" i="3"/>
  <c r="B179" i="4"/>
  <c r="G178" i="3"/>
  <c r="C179" i="4"/>
  <c r="Z178" i="3"/>
  <c r="B180" i="4"/>
  <c r="G179" i="3"/>
  <c r="C180" i="4"/>
  <c r="Z179" i="3"/>
  <c r="B181" i="4"/>
  <c r="G180" i="3"/>
  <c r="C181" i="4"/>
  <c r="Z180" i="3"/>
  <c r="B182" i="4"/>
  <c r="G181" i="3"/>
  <c r="C182" i="4"/>
  <c r="Z181" i="3"/>
  <c r="B183" i="4"/>
  <c r="G182" i="3"/>
  <c r="C183" i="4"/>
  <c r="Z182" i="3"/>
  <c r="B184" i="4"/>
  <c r="G183" i="3"/>
  <c r="C184" i="4"/>
  <c r="Z183" i="3"/>
  <c r="B185" i="4"/>
  <c r="G184" i="3"/>
  <c r="C185" i="4"/>
  <c r="Z184" i="3"/>
  <c r="B186" i="4"/>
  <c r="G185" i="3"/>
  <c r="C186" i="4"/>
  <c r="Z185" i="3"/>
  <c r="B187" i="4"/>
  <c r="G186" i="3"/>
  <c r="C187" i="4"/>
  <c r="Z186" i="3"/>
  <c r="B188" i="4"/>
  <c r="G187" i="3"/>
  <c r="C188" i="4"/>
  <c r="Z187" i="3"/>
  <c r="B189" i="4"/>
  <c r="G188" i="3"/>
  <c r="C189" i="4"/>
  <c r="Z188" i="3"/>
  <c r="B190" i="4"/>
  <c r="G189" i="3"/>
  <c r="C190" i="4"/>
  <c r="Z189" i="3"/>
  <c r="B191" i="4"/>
  <c r="G190" i="3"/>
  <c r="C191" i="4"/>
  <c r="Z190" i="3"/>
  <c r="B192" i="4"/>
  <c r="G191" i="3"/>
  <c r="C192" i="4"/>
  <c r="Z191" i="3"/>
  <c r="B193" i="4"/>
  <c r="G192" i="3"/>
  <c r="C193" i="4"/>
  <c r="Z192" i="3"/>
  <c r="B194" i="4"/>
  <c r="G193" i="3"/>
  <c r="C194" i="4"/>
  <c r="Z193" i="3"/>
  <c r="B195" i="4"/>
  <c r="G194" i="3"/>
  <c r="C195" i="4"/>
  <c r="Z194" i="3"/>
  <c r="B196" i="4"/>
  <c r="G195" i="3"/>
  <c r="C196" i="4"/>
  <c r="Z195" i="3"/>
  <c r="B197" i="4"/>
  <c r="G196" i="3"/>
  <c r="C197" i="4"/>
  <c r="Z196" i="3"/>
  <c r="B198" i="4"/>
  <c r="G197" i="3"/>
  <c r="C198" i="4"/>
  <c r="Z197" i="3"/>
  <c r="B199" i="4"/>
  <c r="G198" i="3"/>
  <c r="C199" i="4"/>
  <c r="Z198" i="3"/>
  <c r="B200" i="4"/>
  <c r="G199" i="3"/>
  <c r="C200" i="4"/>
  <c r="Z199" i="3"/>
  <c r="B201" i="4"/>
  <c r="G200" i="3"/>
  <c r="C201" i="4"/>
  <c r="Z200" i="3"/>
  <c r="B202" i="4"/>
  <c r="G201" i="3"/>
  <c r="C202" i="4"/>
  <c r="Z201" i="3"/>
  <c r="B203" i="4"/>
  <c r="G202" i="3"/>
  <c r="C203" i="4"/>
  <c r="Z202" i="3"/>
  <c r="B204" i="4"/>
  <c r="G203" i="3"/>
  <c r="C204" i="4"/>
  <c r="Z203" i="3"/>
  <c r="B205" i="4"/>
  <c r="G204" i="3"/>
  <c r="C205" i="4"/>
  <c r="Z204" i="3"/>
  <c r="B206" i="4"/>
  <c r="G205" i="3"/>
  <c r="C206" i="4"/>
  <c r="Z205" i="3"/>
  <c r="B207" i="4"/>
  <c r="G206" i="3"/>
  <c r="C207" i="4"/>
  <c r="Z206" i="3"/>
  <c r="B208" i="4"/>
  <c r="G207" i="3"/>
  <c r="C208" i="4"/>
  <c r="Z207" i="3"/>
  <c r="B209" i="4"/>
  <c r="G208" i="3"/>
  <c r="C209" i="4"/>
  <c r="Z208" i="3"/>
  <c r="B210" i="4"/>
  <c r="G209" i="3"/>
  <c r="C210" i="4"/>
  <c r="Z209" i="3"/>
  <c r="B211" i="4"/>
  <c r="G210" i="3"/>
  <c r="C211" i="4"/>
  <c r="Z210" i="3"/>
  <c r="B212" i="4"/>
  <c r="G211" i="3"/>
  <c r="C212" i="4"/>
  <c r="Z211" i="3"/>
  <c r="B213" i="4"/>
  <c r="G212" i="3"/>
  <c r="C213" i="4"/>
  <c r="Z212" i="3"/>
  <c r="B214" i="4"/>
  <c r="G213" i="3"/>
  <c r="C214" i="4"/>
  <c r="Z213" i="3"/>
  <c r="B215" i="4"/>
  <c r="G214" i="3"/>
  <c r="C215" i="4"/>
  <c r="Z214" i="3"/>
  <c r="B216" i="4"/>
  <c r="G215" i="3"/>
  <c r="C216" i="4"/>
  <c r="Z215" i="3"/>
  <c r="B217" i="4"/>
  <c r="G216" i="3"/>
  <c r="C217" i="4"/>
  <c r="Z216" i="3"/>
  <c r="B218" i="4"/>
  <c r="G217" i="3"/>
  <c r="C218" i="4"/>
  <c r="Z217" i="3"/>
  <c r="B219" i="4"/>
  <c r="G218" i="3"/>
  <c r="C219" i="4"/>
  <c r="Z218" i="3"/>
  <c r="B220" i="4"/>
  <c r="G219" i="3"/>
  <c r="C220" i="4"/>
  <c r="Z219" i="3"/>
  <c r="B221" i="4"/>
  <c r="G220" i="3"/>
  <c r="C221" i="4"/>
  <c r="Z220" i="3"/>
  <c r="B222" i="4"/>
  <c r="G221" i="3"/>
  <c r="C222" i="4"/>
  <c r="Z221" i="3"/>
  <c r="B223" i="4"/>
  <c r="G222" i="3"/>
  <c r="C223" i="4"/>
  <c r="Z222" i="3"/>
  <c r="B224" i="4"/>
  <c r="G223" i="3"/>
  <c r="C224" i="4"/>
  <c r="Z223" i="3"/>
  <c r="B225" i="4"/>
  <c r="G224" i="3"/>
  <c r="C225" i="4"/>
  <c r="Z224" i="3"/>
  <c r="B226" i="4"/>
  <c r="G225" i="3"/>
  <c r="C226" i="4"/>
  <c r="Z225" i="3"/>
  <c r="B227" i="4"/>
  <c r="G226" i="3"/>
  <c r="C227" i="4"/>
  <c r="Z226" i="3"/>
  <c r="B228" i="4"/>
  <c r="G227" i="3"/>
  <c r="C228" i="4"/>
  <c r="Z227" i="3"/>
  <c r="B229" i="4"/>
  <c r="G228" i="3"/>
  <c r="C229" i="4"/>
  <c r="Z228" i="3"/>
  <c r="B230" i="4"/>
  <c r="G229" i="3"/>
  <c r="C230" i="4"/>
  <c r="Z229" i="3"/>
  <c r="B231" i="4"/>
  <c r="G230" i="3"/>
  <c r="C231" i="4"/>
  <c r="Z230" i="3"/>
  <c r="B232" i="4"/>
  <c r="G231" i="3"/>
  <c r="C232" i="4"/>
  <c r="Z231" i="3"/>
  <c r="B233" i="4"/>
  <c r="G232" i="3"/>
  <c r="C233" i="4"/>
  <c r="Z232" i="3"/>
  <c r="B234" i="4"/>
  <c r="G233" i="3"/>
  <c r="C234" i="4"/>
  <c r="Z233" i="3"/>
  <c r="B235" i="4"/>
  <c r="G234" i="3"/>
  <c r="C235" i="4"/>
  <c r="Z234" i="3"/>
  <c r="B236" i="4"/>
  <c r="G235" i="3"/>
  <c r="C236" i="4"/>
  <c r="Z235" i="3"/>
  <c r="B237" i="4"/>
  <c r="G236" i="3"/>
  <c r="C237" i="4"/>
  <c r="Z236" i="3"/>
  <c r="B238" i="4"/>
  <c r="G237" i="3"/>
  <c r="C238" i="4"/>
  <c r="Z237" i="3"/>
  <c r="B239" i="4"/>
  <c r="G238" i="3"/>
  <c r="C239" i="4"/>
  <c r="Z238" i="3"/>
  <c r="B240" i="4"/>
  <c r="G239" i="3"/>
  <c r="C240" i="4"/>
  <c r="Z239" i="3"/>
  <c r="B241" i="4"/>
  <c r="G240" i="3"/>
  <c r="C241" i="4"/>
  <c r="Z240" i="3"/>
  <c r="B242" i="4"/>
  <c r="G241" i="3"/>
  <c r="C242" i="4"/>
  <c r="Z241" i="3"/>
  <c r="B243" i="4"/>
  <c r="G242" i="3"/>
  <c r="C243" i="4"/>
  <c r="Z242" i="3"/>
  <c r="B244" i="4"/>
  <c r="G243" i="3"/>
  <c r="C244" i="4"/>
  <c r="Z243" i="3"/>
  <c r="B245" i="4"/>
  <c r="G244" i="3"/>
  <c r="C245" i="4"/>
  <c r="Z244" i="3"/>
  <c r="B246" i="4"/>
  <c r="G245" i="3"/>
  <c r="C246" i="4"/>
  <c r="Z245" i="3"/>
  <c r="B247" i="4"/>
  <c r="G246" i="3"/>
  <c r="C247" i="4"/>
  <c r="Z246" i="3"/>
  <c r="B248" i="4"/>
  <c r="G247" i="3"/>
  <c r="C248" i="4"/>
  <c r="Z247" i="3"/>
  <c r="B249" i="4"/>
  <c r="G248" i="3"/>
  <c r="C249" i="4"/>
  <c r="Z248" i="3"/>
  <c r="B250" i="4"/>
  <c r="G249" i="3"/>
  <c r="C250" i="4"/>
  <c r="Z249" i="3"/>
  <c r="F2" i="3"/>
  <c r="B1" i="5"/>
  <c r="B1" i="4"/>
  <c r="B4" i="4"/>
  <c r="G3" i="3"/>
  <c r="C4" i="4"/>
  <c r="Z3" i="3"/>
  <c r="B5" i="4"/>
  <c r="G4" i="3"/>
  <c r="C5" i="4"/>
  <c r="Z4" i="3"/>
  <c r="B6" i="4"/>
  <c r="G5" i="3"/>
  <c r="C6" i="4"/>
  <c r="Z5" i="3"/>
  <c r="B7" i="4"/>
  <c r="G6" i="3"/>
  <c r="C7" i="4"/>
  <c r="Z6" i="3"/>
  <c r="B8" i="4"/>
  <c r="G7" i="3"/>
  <c r="C8" i="4"/>
  <c r="Z7" i="3"/>
  <c r="B9" i="4"/>
  <c r="G8" i="3"/>
  <c r="C9" i="4"/>
  <c r="Z8" i="3"/>
  <c r="B10" i="4"/>
  <c r="G9" i="3"/>
  <c r="C10" i="4"/>
  <c r="Z9" i="3"/>
  <c r="B11" i="4"/>
  <c r="G10" i="3"/>
  <c r="C11" i="4"/>
  <c r="Z10" i="3"/>
  <c r="B12" i="4"/>
  <c r="G11" i="3"/>
  <c r="C12" i="4"/>
  <c r="Z11" i="3"/>
  <c r="B13" i="4"/>
  <c r="G12" i="3"/>
  <c r="C13" i="4"/>
  <c r="Z12" i="3"/>
  <c r="B14" i="4"/>
  <c r="G13" i="3"/>
  <c r="C14" i="4"/>
  <c r="Z13" i="3"/>
  <c r="B15" i="4"/>
  <c r="G14" i="3"/>
  <c r="C15" i="4"/>
  <c r="Z14" i="3"/>
  <c r="B16" i="4"/>
  <c r="G15" i="3"/>
  <c r="C16" i="4"/>
  <c r="Z15" i="3"/>
  <c r="B17" i="4"/>
  <c r="G16" i="3"/>
  <c r="C17" i="4"/>
  <c r="Z16" i="3"/>
  <c r="B18" i="4"/>
  <c r="G17" i="3"/>
  <c r="C18" i="4"/>
  <c r="Z17" i="3"/>
  <c r="B19" i="4"/>
  <c r="G18" i="3"/>
  <c r="C19" i="4"/>
  <c r="Z18" i="3"/>
  <c r="B20" i="4"/>
  <c r="G19" i="3"/>
  <c r="C20" i="4"/>
  <c r="Z19" i="3"/>
  <c r="B21" i="4"/>
  <c r="G20" i="3"/>
  <c r="C21" i="4"/>
  <c r="Z20" i="3"/>
  <c r="B22" i="4"/>
  <c r="G21" i="3"/>
  <c r="C22" i="4"/>
  <c r="Z21" i="3"/>
  <c r="B23" i="4"/>
  <c r="G22" i="3"/>
  <c r="C23" i="4"/>
  <c r="Z22" i="3"/>
  <c r="B24" i="4"/>
  <c r="G23" i="3"/>
  <c r="C24" i="4"/>
  <c r="Z23" i="3"/>
  <c r="B25" i="4"/>
  <c r="G24" i="3"/>
  <c r="C25" i="4"/>
  <c r="Z24" i="3"/>
  <c r="B26" i="4"/>
  <c r="G25" i="3"/>
  <c r="C26" i="4"/>
  <c r="Z25" i="3"/>
  <c r="B27" i="4"/>
  <c r="G26" i="3"/>
  <c r="C27" i="4"/>
  <c r="Z26" i="3"/>
  <c r="B28" i="4"/>
  <c r="G27" i="3"/>
  <c r="C28" i="4"/>
  <c r="Z27" i="3"/>
  <c r="B29" i="4"/>
  <c r="G28" i="3"/>
  <c r="C29" i="4"/>
  <c r="Z28" i="3"/>
  <c r="B30" i="4"/>
  <c r="G29" i="3"/>
  <c r="C30" i="4"/>
  <c r="Z29" i="3"/>
  <c r="B31" i="4"/>
  <c r="G30" i="3"/>
  <c r="C31" i="4"/>
  <c r="Z30" i="3"/>
  <c r="B32" i="4"/>
  <c r="G31" i="3"/>
  <c r="C32" i="4"/>
  <c r="Z31" i="3"/>
  <c r="B33" i="4"/>
  <c r="G32" i="3"/>
  <c r="C33" i="4"/>
  <c r="Z32" i="3"/>
  <c r="B34" i="4"/>
  <c r="G33" i="3"/>
  <c r="C34" i="4"/>
  <c r="Z33" i="3"/>
  <c r="B35" i="4"/>
  <c r="G34" i="3"/>
  <c r="C35" i="4"/>
  <c r="Z34" i="3"/>
  <c r="B36" i="4"/>
  <c r="G35" i="3"/>
  <c r="C36" i="4"/>
  <c r="Z35" i="3"/>
  <c r="B37" i="4"/>
  <c r="G36" i="3"/>
  <c r="C37" i="4"/>
  <c r="Z36" i="3"/>
  <c r="B38" i="4"/>
  <c r="G37" i="3"/>
  <c r="C38" i="4"/>
  <c r="Z37" i="3"/>
  <c r="B39" i="4"/>
  <c r="G38" i="3"/>
  <c r="C39" i="4"/>
  <c r="Z38" i="3"/>
  <c r="B40" i="4"/>
  <c r="G39" i="3"/>
  <c r="C40" i="4"/>
  <c r="Z39" i="3"/>
  <c r="B41" i="4"/>
  <c r="G40" i="3"/>
  <c r="C41" i="4"/>
  <c r="Z40" i="3"/>
  <c r="B42" i="4"/>
  <c r="G41" i="3"/>
  <c r="C42" i="4"/>
  <c r="Z41" i="3"/>
  <c r="B43" i="4"/>
  <c r="G42" i="3"/>
  <c r="C43" i="4"/>
  <c r="Z42" i="3"/>
  <c r="B44" i="4"/>
  <c r="G43" i="3"/>
  <c r="C44" i="4"/>
  <c r="Z43" i="3"/>
  <c r="B45" i="4"/>
  <c r="G44" i="3"/>
  <c r="C45" i="4"/>
  <c r="Z44" i="3"/>
  <c r="B46" i="4"/>
  <c r="G45" i="3"/>
  <c r="C46" i="4"/>
  <c r="Z45" i="3"/>
  <c r="B47" i="4"/>
  <c r="G46" i="3"/>
  <c r="C47" i="4"/>
  <c r="Z46" i="3"/>
  <c r="B48" i="4"/>
  <c r="G47" i="3"/>
  <c r="C48" i="4"/>
  <c r="Z47" i="3"/>
  <c r="B49" i="4"/>
  <c r="G48" i="3"/>
  <c r="C49" i="4"/>
  <c r="Z48" i="3"/>
  <c r="B50" i="4"/>
  <c r="G49" i="3"/>
  <c r="C50" i="4"/>
  <c r="Z49" i="3"/>
  <c r="B51" i="4"/>
  <c r="G50" i="3"/>
  <c r="C51" i="4"/>
  <c r="Z50" i="3"/>
  <c r="B52" i="4"/>
  <c r="G51" i="3"/>
  <c r="C52" i="4"/>
  <c r="Z51" i="3"/>
  <c r="B53" i="4"/>
  <c r="G52" i="3"/>
  <c r="C53" i="4"/>
  <c r="Z52" i="3"/>
  <c r="B54" i="4"/>
  <c r="G53" i="3"/>
  <c r="C54" i="4"/>
  <c r="Z53" i="3"/>
  <c r="B55" i="4"/>
  <c r="G54" i="3"/>
  <c r="C55" i="4"/>
  <c r="Z54" i="3"/>
  <c r="B56" i="4"/>
  <c r="G55" i="3"/>
  <c r="C56" i="4"/>
  <c r="Z55" i="3"/>
  <c r="B57" i="4"/>
  <c r="G56" i="3"/>
  <c r="C57" i="4"/>
  <c r="Z56" i="3"/>
  <c r="B58" i="4"/>
  <c r="G57" i="3"/>
  <c r="C58" i="4"/>
  <c r="Z57" i="3"/>
  <c r="B59" i="4"/>
  <c r="G58" i="3"/>
  <c r="C59" i="4"/>
  <c r="Z58" i="3"/>
  <c r="B60" i="4"/>
  <c r="G59" i="3"/>
  <c r="C60" i="4"/>
  <c r="Z59" i="3"/>
  <c r="B61" i="4"/>
  <c r="G60" i="3"/>
  <c r="C61" i="4"/>
  <c r="Z60" i="3"/>
  <c r="B62" i="4"/>
  <c r="G61" i="3"/>
  <c r="C62" i="4"/>
  <c r="Z61" i="3"/>
  <c r="B63" i="4"/>
  <c r="G62" i="3"/>
  <c r="C63" i="4"/>
  <c r="Z62" i="3"/>
  <c r="B64" i="4"/>
  <c r="G63" i="3"/>
  <c r="C64" i="4"/>
  <c r="Z63" i="3"/>
  <c r="B65" i="4"/>
  <c r="G64" i="3"/>
  <c r="C65" i="4"/>
  <c r="Z64" i="3"/>
  <c r="B66" i="4"/>
  <c r="G65" i="3"/>
  <c r="C66" i="4"/>
  <c r="Z65" i="3"/>
  <c r="B67" i="4"/>
  <c r="G66" i="3"/>
  <c r="C67" i="4"/>
  <c r="Z66" i="3"/>
  <c r="B68" i="4"/>
  <c r="G67" i="3"/>
  <c r="C68" i="4"/>
  <c r="Z67" i="3"/>
  <c r="B69" i="4"/>
  <c r="G68" i="3"/>
  <c r="C69" i="4"/>
  <c r="Z68" i="3"/>
  <c r="B70" i="4"/>
  <c r="G69" i="3"/>
  <c r="C70" i="4"/>
  <c r="Z69" i="3"/>
  <c r="B71" i="4"/>
  <c r="G70" i="3"/>
  <c r="C71" i="4"/>
  <c r="Z70" i="3"/>
  <c r="B72" i="4"/>
  <c r="G71" i="3"/>
  <c r="C72" i="4"/>
  <c r="Z71" i="3"/>
  <c r="B73" i="4"/>
  <c r="G72" i="3"/>
  <c r="C73" i="4"/>
  <c r="Z72" i="3"/>
  <c r="B74" i="4"/>
  <c r="G73" i="3"/>
  <c r="C74" i="4"/>
  <c r="Z73" i="3"/>
  <c r="B75" i="4"/>
  <c r="G74" i="3"/>
  <c r="C75" i="4"/>
  <c r="Z74" i="3"/>
  <c r="B76" i="4"/>
  <c r="G75" i="3"/>
  <c r="C76" i="4"/>
  <c r="Z75" i="3"/>
  <c r="B77" i="4"/>
  <c r="G76" i="3"/>
  <c r="C77" i="4"/>
  <c r="Z76" i="3"/>
  <c r="B78" i="4"/>
  <c r="G77" i="3"/>
  <c r="C78" i="4"/>
  <c r="Z77" i="3"/>
  <c r="B79" i="4"/>
  <c r="G78" i="3"/>
  <c r="C79" i="4"/>
  <c r="Z78" i="3"/>
  <c r="B80" i="4"/>
  <c r="G79" i="3"/>
  <c r="C80" i="4"/>
  <c r="Z79" i="3"/>
  <c r="B81" i="4"/>
  <c r="G80" i="3"/>
  <c r="C81" i="4"/>
  <c r="Z80" i="3"/>
  <c r="B82" i="4"/>
  <c r="G81" i="3"/>
  <c r="C82" i="4"/>
  <c r="Z81" i="3"/>
  <c r="B83" i="4"/>
  <c r="G82" i="3"/>
  <c r="C83" i="4"/>
  <c r="Z82" i="3"/>
  <c r="B84" i="4"/>
  <c r="G83" i="3"/>
  <c r="C84" i="4"/>
  <c r="Z83" i="3"/>
  <c r="B85" i="4"/>
  <c r="G84" i="3"/>
  <c r="C85" i="4"/>
  <c r="Z84" i="3"/>
  <c r="B86" i="4"/>
  <c r="G85" i="3"/>
  <c r="C86" i="4"/>
  <c r="Z85" i="3"/>
  <c r="B87" i="4"/>
  <c r="G86" i="3"/>
  <c r="C87" i="4"/>
  <c r="Z86" i="3"/>
  <c r="B88" i="4"/>
  <c r="G87" i="3"/>
  <c r="C88" i="4"/>
  <c r="Z87" i="3"/>
  <c r="B89" i="4"/>
  <c r="G88" i="3"/>
  <c r="C89" i="4"/>
  <c r="Z88" i="3"/>
  <c r="B90" i="4"/>
  <c r="G89" i="3"/>
  <c r="C90" i="4"/>
  <c r="Z89" i="3"/>
  <c r="B91" i="4"/>
  <c r="G90" i="3"/>
  <c r="C91" i="4"/>
  <c r="Z90" i="3"/>
  <c r="B92" i="4"/>
  <c r="G91" i="3"/>
  <c r="C92" i="4"/>
  <c r="Z91" i="3"/>
  <c r="B93" i="4"/>
  <c r="G92" i="3"/>
  <c r="C93" i="4"/>
  <c r="Z92" i="3"/>
  <c r="B94" i="4"/>
  <c r="G93" i="3"/>
  <c r="C94" i="4"/>
  <c r="Z93" i="3"/>
  <c r="B95" i="4"/>
  <c r="G94" i="3"/>
  <c r="C95" i="4"/>
  <c r="Z94" i="3"/>
  <c r="B96" i="4"/>
  <c r="G95" i="3"/>
  <c r="C96" i="4"/>
  <c r="Z95" i="3"/>
  <c r="B97" i="4"/>
  <c r="G96" i="3"/>
  <c r="C97" i="4"/>
  <c r="Z96" i="3"/>
  <c r="B98" i="4"/>
  <c r="G97" i="3"/>
  <c r="C98" i="4"/>
  <c r="Z97" i="3"/>
  <c r="B99" i="4"/>
  <c r="G98" i="3"/>
  <c r="C99" i="4"/>
  <c r="Z98" i="3"/>
  <c r="B100" i="4"/>
  <c r="G99" i="3"/>
  <c r="C100" i="4"/>
  <c r="Z99" i="3"/>
  <c r="B101" i="4"/>
  <c r="G100" i="3"/>
  <c r="C101" i="4"/>
  <c r="Z100" i="3"/>
  <c r="B3" i="4"/>
  <c r="G2" i="3"/>
  <c r="C3" i="4"/>
  <c r="Z2" i="3"/>
  <c r="A2" i="3"/>
  <c r="R2" i="3"/>
  <c r="S2" i="3"/>
  <c r="L2" i="3"/>
  <c r="N2" i="3"/>
  <c r="K2" i="3"/>
  <c r="H2" i="3"/>
  <c r="AB2" i="3"/>
  <c r="AA2" i="3"/>
  <c r="E2" i="3"/>
  <c r="D2" i="3"/>
  <c r="C2" i="3"/>
  <c r="A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Langendoen, Tom</author>
  </authors>
  <commentList>
    <comment ref="A1" authorId="0" shapeId="0" xr:uid="{00000000-0006-0000-0800-000001000000}">
      <text>
        <r>
          <rPr>
            <b/>
            <sz val="9"/>
            <color indexed="81"/>
            <rFont val="Tahoma"/>
            <family val="2"/>
          </rPr>
          <t>Langendoen, Tom:</t>
        </r>
        <r>
          <rPr>
            <sz val="9"/>
            <color indexed="81"/>
            <rFont val="Tahoma"/>
            <family val="2"/>
          </rPr>
          <t xml:space="preserve">
needs to be alphabetical order</t>
        </r>
      </text>
    </comment>
  </commentList>
</comments>
</file>

<file path=xl/sharedStrings.xml><?xml version="1.0" encoding="utf-8"?>
<sst xmlns="http://schemas.openxmlformats.org/spreadsheetml/2006/main" count="47592" uniqueCount="17256">
  <si>
    <t>← Altitude →</t>
  </si>
  <si>
    <t>Start Time</t>
  </si>
  <si>
    <t>Pollution by domestic sewage</t>
  </si>
  <si>
    <t>N</t>
  </si>
  <si>
    <t>End Time</t>
  </si>
  <si>
    <t>Pollution by solid waste</t>
  </si>
  <si>
    <t>Y</t>
  </si>
  <si>
    <t>Visit coverage</t>
  </si>
  <si>
    <t>Excellent, 75-99%</t>
  </si>
  <si>
    <t>Pollution by industrial waste</t>
  </si>
  <si>
    <t>Method</t>
  </si>
  <si>
    <t>Aerial survey and used telescope</t>
  </si>
  <si>
    <t>Pollution by oil</t>
  </si>
  <si>
    <t>Water</t>
  </si>
  <si>
    <t>Dry</t>
  </si>
  <si>
    <t>Pollution by pesticides</t>
  </si>
  <si>
    <t>Ice</t>
  </si>
  <si>
    <t>Partly Frozen</t>
  </si>
  <si>
    <t>Pollution by fertilizers</t>
  </si>
  <si>
    <t>Tidal</t>
  </si>
  <si>
    <t>Rising tide</t>
  </si>
  <si>
    <t>Agriculture along drying margins</t>
  </si>
  <si>
    <t>Weather</t>
  </si>
  <si>
    <t>Strong effect</t>
  </si>
  <si>
    <t>Crematorium at/around wetland</t>
  </si>
  <si>
    <t xml:space="preserve">Dam/barrage construction  </t>
  </si>
  <si>
    <t>Participants</t>
  </si>
  <si>
    <t>Eutrophication/blooms of surface water</t>
  </si>
  <si>
    <t>Fishing</t>
  </si>
  <si>
    <t>Much</t>
  </si>
  <si>
    <t>Cutting/clearance of aquatic vegetation</t>
  </si>
  <si>
    <t>Agriculture around wetland</t>
  </si>
  <si>
    <t>No</t>
  </si>
  <si>
    <t>Excessive growth of aquatic vegetation</t>
  </si>
  <si>
    <t>Hunting</t>
  </si>
  <si>
    <t>Little</t>
  </si>
  <si>
    <t>Partial reclamation of wetland</t>
  </si>
  <si>
    <t>Salinity</t>
  </si>
  <si>
    <t>Hyper saline</t>
  </si>
  <si>
    <t>Complete reclamation of wetland</t>
  </si>
  <si>
    <t>Vegetation Cover</t>
  </si>
  <si>
    <t>complete</t>
  </si>
  <si>
    <t xml:space="preserve">Residential &amp; commercial development </t>
  </si>
  <si>
    <t>Vegetation Type</t>
  </si>
  <si>
    <t>Mining (sand, soil)</t>
  </si>
  <si>
    <t>Tradition</t>
  </si>
  <si>
    <t>Sedimentation</t>
  </si>
  <si>
    <t>Cattle grazing</t>
  </si>
  <si>
    <t xml:space="preserve">Excessive tourism/recreation   </t>
  </si>
  <si>
    <t>Common Name</t>
  </si>
  <si>
    <t>Count</t>
  </si>
  <si>
    <t>Quality</t>
  </si>
  <si>
    <t>SpeciesCode</t>
  </si>
  <si>
    <t>CoverageName</t>
  </si>
  <si>
    <t>CoverageCode</t>
  </si>
  <si>
    <t>QualityName</t>
  </si>
  <si>
    <t>QualityCode</t>
  </si>
  <si>
    <t>MethodName</t>
  </si>
  <si>
    <t>MethodCode</t>
  </si>
  <si>
    <t>WaterName</t>
  </si>
  <si>
    <t>WaterCode</t>
  </si>
  <si>
    <t>IceName</t>
  </si>
  <si>
    <t>IceCode</t>
  </si>
  <si>
    <t>TidalName</t>
  </si>
  <si>
    <t>TidalCode</t>
  </si>
  <si>
    <t>WeatherName</t>
  </si>
  <si>
    <t>WeatherCode</t>
  </si>
  <si>
    <t>DisturbedName</t>
  </si>
  <si>
    <t>DisturbedCode</t>
  </si>
  <si>
    <t>Threat</t>
  </si>
  <si>
    <t>SalinityName</t>
  </si>
  <si>
    <t>SalinityCode</t>
  </si>
  <si>
    <t>VegetationCoverName</t>
  </si>
  <si>
    <t>VegetationCoverCode</t>
  </si>
  <si>
    <t>VegetationTypeName</t>
  </si>
  <si>
    <t>VegetationTypeCode</t>
  </si>
  <si>
    <t>ProtectionName</t>
  </si>
  <si>
    <t>ProtectionCode</t>
  </si>
  <si>
    <t>ACCBA</t>
  </si>
  <si>
    <t>Accipiter badius</t>
  </si>
  <si>
    <t>Complete, 100%</t>
  </si>
  <si>
    <t xml:space="preserve"> C</t>
  </si>
  <si>
    <t>Real Count</t>
  </si>
  <si>
    <t>Aerial survey</t>
  </si>
  <si>
    <t>A</t>
  </si>
  <si>
    <t>D</t>
  </si>
  <si>
    <t>Not Frozen</t>
  </si>
  <si>
    <t>No tide</t>
  </si>
  <si>
    <t>No effect</t>
  </si>
  <si>
    <t>L</t>
  </si>
  <si>
    <t>Brackish</t>
  </si>
  <si>
    <t>B</t>
  </si>
  <si>
    <t>none</t>
  </si>
  <si>
    <t>growing on bank</t>
  </si>
  <si>
    <t>Government</t>
  </si>
  <si>
    <t>ACCGE</t>
  </si>
  <si>
    <t>Accipiter gentilis</t>
  </si>
  <si>
    <t xml:space="preserve"> B</t>
  </si>
  <si>
    <t>Estimate</t>
  </si>
  <si>
    <t>Boat</t>
  </si>
  <si>
    <t>Normal level</t>
  </si>
  <si>
    <t>P</t>
  </si>
  <si>
    <t>Low tide</t>
  </si>
  <si>
    <t>Little effect</t>
  </si>
  <si>
    <t>M</t>
  </si>
  <si>
    <t>Fresh</t>
  </si>
  <si>
    <t>F</t>
  </si>
  <si>
    <t>half area</t>
  </si>
  <si>
    <t>Moderate, 25-50%</t>
  </si>
  <si>
    <t xml:space="preserve"> M</t>
  </si>
  <si>
    <t>Extrapolate</t>
  </si>
  <si>
    <t>Foot or vehicle</t>
  </si>
  <si>
    <t>Flooded</t>
  </si>
  <si>
    <t>O</t>
  </si>
  <si>
    <t>Completely Frozen</t>
  </si>
  <si>
    <t>C</t>
  </si>
  <si>
    <t>R</t>
  </si>
  <si>
    <t>Moderate effect</t>
  </si>
  <si>
    <t>H</t>
  </si>
  <si>
    <t>free floating</t>
  </si>
  <si>
    <t>Private</t>
  </si>
  <si>
    <t>ACCNI</t>
  </si>
  <si>
    <t>Accipiter nisus</t>
  </si>
  <si>
    <t>Good, 50-75%</t>
  </si>
  <si>
    <t xml:space="preserve"> G</t>
  </si>
  <si>
    <t>Unknown</t>
  </si>
  <si>
    <t>Telescope used</t>
  </si>
  <si>
    <t>T</t>
  </si>
  <si>
    <t>Frozen (unqualified)</t>
  </si>
  <si>
    <t>High tide</t>
  </si>
  <si>
    <t>S</t>
  </si>
  <si>
    <t>Saline</t>
  </si>
  <si>
    <t>recently cleared</t>
  </si>
  <si>
    <t>Unprotected</t>
  </si>
  <si>
    <t>ACRDU</t>
  </si>
  <si>
    <t>Acrocephalus dumetorum</t>
  </si>
  <si>
    <t xml:space="preserve"> E</t>
  </si>
  <si>
    <t>Aerial survey and boat</t>
  </si>
  <si>
    <t>AB</t>
  </si>
  <si>
    <t>Falling tide</t>
  </si>
  <si>
    <t>Disturbed (unqualified)</t>
  </si>
  <si>
    <t>emergent</t>
  </si>
  <si>
    <t>Partial, not quantified</t>
  </si>
  <si>
    <t xml:space="preserve"> P</t>
  </si>
  <si>
    <t>Aerial survey and foot or vehicle</t>
  </si>
  <si>
    <t>AF</t>
  </si>
  <si>
    <t>AT</t>
  </si>
  <si>
    <t>Aerial survey and boat and foot or vehicle</t>
  </si>
  <si>
    <t>ABF</t>
  </si>
  <si>
    <t>ACTHY</t>
  </si>
  <si>
    <t>Aerial survey and boat and used telescope</t>
  </si>
  <si>
    <t>ABT</t>
  </si>
  <si>
    <t>Aerial survey and foot or vehicle and used telescope</t>
  </si>
  <si>
    <t>AFT</t>
  </si>
  <si>
    <t>Aerial survey and boat and foot or vehicle and used telescope</t>
  </si>
  <si>
    <t>ABFT</t>
  </si>
  <si>
    <t>Boat and foot or vehicle</t>
  </si>
  <si>
    <t>BF</t>
  </si>
  <si>
    <t>AEGMO</t>
  </si>
  <si>
    <t>Aegypius monachus</t>
  </si>
  <si>
    <t>Boat and used telescope</t>
  </si>
  <si>
    <t>BT</t>
  </si>
  <si>
    <t>Boat and foot or vehicle and used telescope</t>
  </si>
  <si>
    <t>BFT</t>
  </si>
  <si>
    <t>Foot or vehicle and used telescope</t>
  </si>
  <si>
    <t>FT</t>
  </si>
  <si>
    <t>General</t>
  </si>
  <si>
    <t>Site conditions</t>
  </si>
  <si>
    <t>SITECODE</t>
  </si>
  <si>
    <t>SITENAME</t>
  </si>
  <si>
    <t>DAY</t>
  </si>
  <si>
    <t>MONTH</t>
  </si>
  <si>
    <t>YEAR</t>
  </si>
  <si>
    <t>START_TIME</t>
  </si>
  <si>
    <t>END_TIME</t>
  </si>
  <si>
    <t>COUNT</t>
  </si>
  <si>
    <t>COVERAGE</t>
  </si>
  <si>
    <t>QUALITY</t>
  </si>
  <si>
    <t>METHOD</t>
  </si>
  <si>
    <t>WATER</t>
  </si>
  <si>
    <t>ICE</t>
  </si>
  <si>
    <t>TIDAL</t>
  </si>
  <si>
    <t>WEATHER</t>
  </si>
  <si>
    <t>DISTURBED</t>
  </si>
  <si>
    <t>PARTICIPANTS</t>
  </si>
  <si>
    <t>SALINITY</t>
  </si>
  <si>
    <t>← Area →</t>
  </si>
  <si>
    <t>Habitat types</t>
  </si>
  <si>
    <t>Remarks</t>
  </si>
  <si>
    <t>Wetland uses</t>
  </si>
  <si>
    <t>floating-leaved rooted</t>
  </si>
  <si>
    <t>submerged in water</t>
  </si>
  <si>
    <t>Permanence (DRYING)</t>
  </si>
  <si>
    <t>PermanenceCode</t>
  </si>
  <si>
    <t>Permanent</t>
  </si>
  <si>
    <t>Temporary</t>
  </si>
  <si>
    <t>Semi-permanent</t>
  </si>
  <si>
    <t>Scientific Name</t>
  </si>
  <si>
    <t>SpeciesCommonName</t>
  </si>
  <si>
    <t>SpeciesScientificName</t>
  </si>
  <si>
    <t>DATE</t>
  </si>
  <si>
    <t>Additional information</t>
  </si>
  <si>
    <t>Threats</t>
  </si>
  <si>
    <t>SPECIESCODE</t>
  </si>
  <si>
    <t>SPECIESNAME</t>
  </si>
  <si>
    <t>Shikra</t>
  </si>
  <si>
    <t>COUNTTYPE</t>
  </si>
  <si>
    <t>ThreatCode</t>
  </si>
  <si>
    <t>ThreatName</t>
  </si>
  <si>
    <t>Yes</t>
  </si>
  <si>
    <t>REMARKS</t>
  </si>
  <si>
    <t>Crested Goshawk</t>
  </si>
  <si>
    <t>Besra</t>
  </si>
  <si>
    <t>Eurasian Sparrowhawk</t>
  </si>
  <si>
    <t>Jungle Myna</t>
  </si>
  <si>
    <t>Bank Myna</t>
  </si>
  <si>
    <t>Common Myna</t>
  </si>
  <si>
    <t>Paddyfield Warbler</t>
  </si>
  <si>
    <t>Clamorous Reed-warbler</t>
  </si>
  <si>
    <t>Common Sandpiper</t>
  </si>
  <si>
    <t>Common Iora</t>
  </si>
  <si>
    <t>Oriental Skylark</t>
  </si>
  <si>
    <t>Common Kingfisher</t>
  </si>
  <si>
    <t>Blue-eared Kingfisher</t>
  </si>
  <si>
    <t>Brown Crake</t>
  </si>
  <si>
    <t>Red Avadavat</t>
  </si>
  <si>
    <t>White-breasted Waterhen</t>
  </si>
  <si>
    <t>Rufous-tailed Lark</t>
  </si>
  <si>
    <t>Northern Pintail</t>
  </si>
  <si>
    <t>Northern Shoveler</t>
  </si>
  <si>
    <t>Common Teal</t>
  </si>
  <si>
    <t>Baikal Teal</t>
  </si>
  <si>
    <t>Eurasian Wigeon</t>
  </si>
  <si>
    <t>Mallard</t>
  </si>
  <si>
    <t>Garganey</t>
  </si>
  <si>
    <t>Gadwall</t>
  </si>
  <si>
    <t>Brown Noddy</t>
  </si>
  <si>
    <t>Greater White-fronted Goose</t>
  </si>
  <si>
    <t>Greylag Goose</t>
  </si>
  <si>
    <t>Bar-headed Goose</t>
  </si>
  <si>
    <t>Red-throated Pipit</t>
  </si>
  <si>
    <t>Tawny Pipit</t>
  </si>
  <si>
    <t>Rosy Pipit</t>
  </si>
  <si>
    <t>Long-billed Pipit</t>
  </si>
  <si>
    <t>Tree Pipit</t>
  </si>
  <si>
    <t>Water Pipit</t>
  </si>
  <si>
    <t>Demoiselle Crane</t>
  </si>
  <si>
    <t>Little Swift</t>
  </si>
  <si>
    <t>Common Swift</t>
  </si>
  <si>
    <t>House Swift</t>
  </si>
  <si>
    <t>Golden Eagle</t>
  </si>
  <si>
    <t>Greater Spotted Eagle</t>
  </si>
  <si>
    <t>Indian Spotted Eagle</t>
  </si>
  <si>
    <t>Steppe Eagle</t>
  </si>
  <si>
    <t>Tawny Eagle</t>
  </si>
  <si>
    <t>Grey Heron</t>
  </si>
  <si>
    <t>Goliath Heron</t>
  </si>
  <si>
    <t>Purple Heron</t>
  </si>
  <si>
    <t>Ruddy Turnstone</t>
  </si>
  <si>
    <t>Ashy Woodswallow</t>
  </si>
  <si>
    <t>White-breasted Woodswallow</t>
  </si>
  <si>
    <t>Short-eared Owl</t>
  </si>
  <si>
    <t>Spotted Owlet</t>
  </si>
  <si>
    <t>Black Baza</t>
  </si>
  <si>
    <t>Common Pochard</t>
  </si>
  <si>
    <t>Tufted Duck</t>
  </si>
  <si>
    <t>Greater Scaup</t>
  </si>
  <si>
    <t>Ferruginous Duck</t>
  </si>
  <si>
    <t>Cattle Egret</t>
  </si>
  <si>
    <t>White-eyed Buzzard</t>
  </si>
  <si>
    <t>Upland Buzzard</t>
  </si>
  <si>
    <t>Long-legged Buzzard</t>
  </si>
  <si>
    <t>Plaintive Cuckoo</t>
  </si>
  <si>
    <t>Grey-bellied Cuckoo</t>
  </si>
  <si>
    <t>Banded Bay Cuckoo</t>
  </si>
  <si>
    <t>Sanderling</t>
  </si>
  <si>
    <t>Dunlin</t>
  </si>
  <si>
    <t>Greater Short-toed Lark</t>
  </si>
  <si>
    <t>Curlew Sandpiper</t>
  </si>
  <si>
    <t>Little Stint</t>
  </si>
  <si>
    <t>Long-toed Stint</t>
  </si>
  <si>
    <t>Great Knot</t>
  </si>
  <si>
    <t>Lesser Coucal</t>
  </si>
  <si>
    <t>Greater Coucal</t>
  </si>
  <si>
    <t>Pied Kingfisher</t>
  </si>
  <si>
    <t>Kentish Plover</t>
  </si>
  <si>
    <t>Caspian Plover</t>
  </si>
  <si>
    <t>Little Ringed Plover</t>
  </si>
  <si>
    <t>Common Ringed Plover</t>
  </si>
  <si>
    <t>White-capped Water-redstart</t>
  </si>
  <si>
    <t>Long-billed Plover</t>
  </si>
  <si>
    <t>Whiskered Tern</t>
  </si>
  <si>
    <t>White-winged Tern</t>
  </si>
  <si>
    <t>Golden-fronted Leafbird</t>
  </si>
  <si>
    <t>Yellow-eyed Babbler</t>
  </si>
  <si>
    <t>White Stork</t>
  </si>
  <si>
    <t>Black Stork</t>
  </si>
  <si>
    <t>Brown Dipper</t>
  </si>
  <si>
    <t>Pallid Harrier</t>
  </si>
  <si>
    <t>Pied Harrier</t>
  </si>
  <si>
    <t>Chestnut-winged Cuckoo</t>
  </si>
  <si>
    <t>Himalayan Swiftlet</t>
  </si>
  <si>
    <t>Glossy Swiftlet</t>
  </si>
  <si>
    <t>Indian Swiftlet</t>
  </si>
  <si>
    <t>Oriental Magpie-robin</t>
  </si>
  <si>
    <t>Indian Roller</t>
  </si>
  <si>
    <t>European Roller</t>
  </si>
  <si>
    <t>Large-billed Crow</t>
  </si>
  <si>
    <t>House Crow</t>
  </si>
  <si>
    <t>Rain Quail</t>
  </si>
  <si>
    <t>Common Quail</t>
  </si>
  <si>
    <t>Common Cuckoo</t>
  </si>
  <si>
    <t>Indian Cuckoo</t>
  </si>
  <si>
    <t>Common Hawk-cuckoo</t>
  </si>
  <si>
    <t>Grey-headed Canary-flycatcher</t>
  </si>
  <si>
    <t>Indian Courser</t>
  </si>
  <si>
    <t>Cream-coloured Courser</t>
  </si>
  <si>
    <t>White-bellied Blue-flycatcher</t>
  </si>
  <si>
    <t>Asian Palm-swift</t>
  </si>
  <si>
    <t>White-bellied Treepie</t>
  </si>
  <si>
    <t>Rufous Treepie</t>
  </si>
  <si>
    <t>Forest Wagtail</t>
  </si>
  <si>
    <t>Thick-billed Flowerpecker</t>
  </si>
  <si>
    <t>Plain Flowerpecker</t>
  </si>
  <si>
    <t>Bronzed Drongo</t>
  </si>
  <si>
    <t>White-bellied Drongo</t>
  </si>
  <si>
    <t>Ashy Drongo</t>
  </si>
  <si>
    <t>Black Drongo</t>
  </si>
  <si>
    <t>Black-rumped Flameback</t>
  </si>
  <si>
    <t>Common Flameback</t>
  </si>
  <si>
    <t>White-bellied Woodpecker</t>
  </si>
  <si>
    <t>Little Egret</t>
  </si>
  <si>
    <t>Intermediate Egret</t>
  </si>
  <si>
    <t>Red-headed Bunting</t>
  </si>
  <si>
    <t>Grey-necked Bunting</t>
  </si>
  <si>
    <t>Black-backed Forktail</t>
  </si>
  <si>
    <t>Spotted Forktail</t>
  </si>
  <si>
    <t>Slaty-backed Forktail</t>
  </si>
  <si>
    <t>Little Forktail</t>
  </si>
  <si>
    <t>Black-necked Stork</t>
  </si>
  <si>
    <t>Ashy-crowned Sparrow-lark</t>
  </si>
  <si>
    <t>Beach Thick-knee</t>
  </si>
  <si>
    <t>Great Thick-knee</t>
  </si>
  <si>
    <t>Verditer Flycatcher</t>
  </si>
  <si>
    <t>Laggar Falcon</t>
  </si>
  <si>
    <t>Eurasian Hobby</t>
  </si>
  <si>
    <t>Lesser Kestrel</t>
  </si>
  <si>
    <t>Peregrine Falcon</t>
  </si>
  <si>
    <t>Common Kestrel</t>
  </si>
  <si>
    <t>Red-breasted Flycatcher</t>
  </si>
  <si>
    <t>Ultramarine Flycatcher</t>
  </si>
  <si>
    <t>Black Francolin</t>
  </si>
  <si>
    <t>Swamp Francolin</t>
  </si>
  <si>
    <t>Grey Francolin</t>
  </si>
  <si>
    <t>Lesser Frigatebird</t>
  </si>
  <si>
    <t>Common Coot</t>
  </si>
  <si>
    <t>Common Moorhen</t>
  </si>
  <si>
    <t>Watercock</t>
  </si>
  <si>
    <t>Crested Lark</t>
  </si>
  <si>
    <t>Malabar Lark</t>
  </si>
  <si>
    <t>Common Snipe</t>
  </si>
  <si>
    <t>Wood Snipe</t>
  </si>
  <si>
    <t>Solitary Snipe</t>
  </si>
  <si>
    <t>Pintail Snipe</t>
  </si>
  <si>
    <t>Oriental Pratincole</t>
  </si>
  <si>
    <t>Sarus Crane</t>
  </si>
  <si>
    <t>Common Crane</t>
  </si>
  <si>
    <t>Siberian Crane</t>
  </si>
  <si>
    <t>Black-necked Crane</t>
  </si>
  <si>
    <t>White-rumped Vulture</t>
  </si>
  <si>
    <t>Indian Vulture</t>
  </si>
  <si>
    <t>Eurasian Oystercatcher</t>
  </si>
  <si>
    <t>Brown-winged Kingfisher</t>
  </si>
  <si>
    <t>Stork-billed Kingfisher</t>
  </si>
  <si>
    <t>Ruddy Kingfisher</t>
  </si>
  <si>
    <t>Brahminy Kite</t>
  </si>
  <si>
    <t>Black-capped Kingfisher</t>
  </si>
  <si>
    <t>White-throated Kingfisher</t>
  </si>
  <si>
    <t>Masked Finfoot</t>
  </si>
  <si>
    <t>Crested Treeswift</t>
  </si>
  <si>
    <t>Booted Eagle</t>
  </si>
  <si>
    <t>Black-winged Stilt</t>
  </si>
  <si>
    <t>Booted Warbler</t>
  </si>
  <si>
    <t>White-throated Needletail</t>
  </si>
  <si>
    <t>Red-rumped Swallow</t>
  </si>
  <si>
    <t>Streak-throated Swallow</t>
  </si>
  <si>
    <t>Barn Swallow</t>
  </si>
  <si>
    <t>Wire-tailed Swallow</t>
  </si>
  <si>
    <t>Bengal Florican</t>
  </si>
  <si>
    <t>Pheasant-tailed Jacana</t>
  </si>
  <si>
    <t>Ibisbill</t>
  </si>
  <si>
    <t>Lesser Fish-eagle</t>
  </si>
  <si>
    <t>Black Eagle</t>
  </si>
  <si>
    <t>Cinnamon Bittern</t>
  </si>
  <si>
    <t>Black Bittern</t>
  </si>
  <si>
    <t>Yellow Bittern</t>
  </si>
  <si>
    <t>Eurasian Wryneck</t>
  </si>
  <si>
    <t>Tawny Fish-owl</t>
  </si>
  <si>
    <t>Brown Shrike</t>
  </si>
  <si>
    <t>Long-tailed Shrike</t>
  </si>
  <si>
    <t>Grey-backed Shrike</t>
  </si>
  <si>
    <t>Bay-backed Shrike</t>
  </si>
  <si>
    <t>Brown-headed Gull</t>
  </si>
  <si>
    <t>Lesser Black-backed Gull</t>
  </si>
  <si>
    <t>Slender-billed Gull</t>
  </si>
  <si>
    <t>Black-headed Gull</t>
  </si>
  <si>
    <t>Broad-billed Sandpiper</t>
  </si>
  <si>
    <t>Bar-tailed Godwit</t>
  </si>
  <si>
    <t>Black-tailed Godwit</t>
  </si>
  <si>
    <t>Chestnut Munia</t>
  </si>
  <si>
    <t>Black-throated Munia</t>
  </si>
  <si>
    <t>Tricoloured Munia</t>
  </si>
  <si>
    <t>Scaly-breasted Munia</t>
  </si>
  <si>
    <t>White-rumped Munia</t>
  </si>
  <si>
    <t>Vernal Hanging-parrot</t>
  </si>
  <si>
    <t>Indian Blue Robin</t>
  </si>
  <si>
    <t>Bluethroat</t>
  </si>
  <si>
    <t>Jack Snipe</t>
  </si>
  <si>
    <t>Marbled Teal</t>
  </si>
  <si>
    <t>Coppersmith Barbet</t>
  </si>
  <si>
    <t>Striated Grassbird</t>
  </si>
  <si>
    <t>Crested Kingfisher</t>
  </si>
  <si>
    <t>Bimaculated Lark</t>
  </si>
  <si>
    <t>Crested Bunting</t>
  </si>
  <si>
    <t>Smew</t>
  </si>
  <si>
    <t>Chestnut-headed Bee-eater</t>
  </si>
  <si>
    <t>Blue-cheeked Bee-eater</t>
  </si>
  <si>
    <t>Blue-tailed Bee-eater</t>
  </si>
  <si>
    <t>Bronze-winged Jacana</t>
  </si>
  <si>
    <t>Black Kite</t>
  </si>
  <si>
    <t>Blue-capped Rock-thrush</t>
  </si>
  <si>
    <t>Blue Rock-thrush</t>
  </si>
  <si>
    <t>Grey Wagtail</t>
  </si>
  <si>
    <t>Citrine Wagtail</t>
  </si>
  <si>
    <t>White-browed Wagtail</t>
  </si>
  <si>
    <t>Asian Brown Flycatcher</t>
  </si>
  <si>
    <t>Rusty-tailed Flycatcher</t>
  </si>
  <si>
    <t>Painted Stork</t>
  </si>
  <si>
    <t>Blue Whistling-thrush</t>
  </si>
  <si>
    <t>Purple Sunbird</t>
  </si>
  <si>
    <t>Olive-backed Sunbird</t>
  </si>
  <si>
    <t>Purple-rumped Sunbird</t>
  </si>
  <si>
    <t>Egyptian Vulture</t>
  </si>
  <si>
    <t>Red-crested Pochard</t>
  </si>
  <si>
    <t>Mountain Hawk-eagle</t>
  </si>
  <si>
    <t>Eurasian Curlew</t>
  </si>
  <si>
    <t>Whimbrel</t>
  </si>
  <si>
    <t>Black-crowned Night-heron</t>
  </si>
  <si>
    <t>Indian Grey Hornbill</t>
  </si>
  <si>
    <t>Desert Wheatear</t>
  </si>
  <si>
    <t>Isabelline Wheatear</t>
  </si>
  <si>
    <t>Variable Wheatear</t>
  </si>
  <si>
    <t>Pied Wheatear</t>
  </si>
  <si>
    <t>Eurasian Golden Oriole</t>
  </si>
  <si>
    <t>Common Tailorbird</t>
  </si>
  <si>
    <t>Mangrove Whistler</t>
  </si>
  <si>
    <t>Osprey</t>
  </si>
  <si>
    <t>House Sparrow</t>
  </si>
  <si>
    <t>Eurasian Tree Sparrow</t>
  </si>
  <si>
    <t>Indian Peafowl</t>
  </si>
  <si>
    <t>Dalmatian Pelican</t>
  </si>
  <si>
    <t>Great White Pelican</t>
  </si>
  <si>
    <t>Spot-billed Pelican</t>
  </si>
  <si>
    <t>Rock Bush-quail</t>
  </si>
  <si>
    <t>Jungle Bush-quail</t>
  </si>
  <si>
    <t>Small Minivet</t>
  </si>
  <si>
    <t>Ashy Minivet</t>
  </si>
  <si>
    <t>White-bellied Minivet</t>
  </si>
  <si>
    <t>Long-tailed Minivet</t>
  </si>
  <si>
    <t>Scarlet Minivet</t>
  </si>
  <si>
    <t>Rosy Minivet</t>
  </si>
  <si>
    <t>Oriental Honey-buzzard</t>
  </si>
  <si>
    <t>Great Cormorant</t>
  </si>
  <si>
    <t>Sirkeer Malkoha</t>
  </si>
  <si>
    <t>Red-necked Phalarope</t>
  </si>
  <si>
    <t>Little Cormorant</t>
  </si>
  <si>
    <t>Ruff</t>
  </si>
  <si>
    <t>Black Redstart</t>
  </si>
  <si>
    <t>Lesser Flamingo</t>
  </si>
  <si>
    <t>Greater Flamingo</t>
  </si>
  <si>
    <t>Common Chiffchaff</t>
  </si>
  <si>
    <t>Dusky Warbler</t>
  </si>
  <si>
    <t>Large-billed Leaf-warbler</t>
  </si>
  <si>
    <t>Greenish Warbler</t>
  </si>
  <si>
    <t>Lesser Yellownape</t>
  </si>
  <si>
    <t>Greater Yellownape</t>
  </si>
  <si>
    <t>Eurasian Spoonbill</t>
  </si>
  <si>
    <t>Glossy Ibis</t>
  </si>
  <si>
    <t>Black-breasted Weaver</t>
  </si>
  <si>
    <t>Streaked Weaver</t>
  </si>
  <si>
    <t>Baya Weaver</t>
  </si>
  <si>
    <t>Pacific Golden Plover</t>
  </si>
  <si>
    <t>Grey Plover</t>
  </si>
  <si>
    <t>Great Crested Grebe</t>
  </si>
  <si>
    <t>Black-necked Grebe</t>
  </si>
  <si>
    <t>Ruddy-breasted Crake</t>
  </si>
  <si>
    <t>Purple Swamphen</t>
  </si>
  <si>
    <t>Spotted Crake</t>
  </si>
  <si>
    <t>Yellow-bellied Prinia</t>
  </si>
  <si>
    <t>Grey-breasted Prinia</t>
  </si>
  <si>
    <t>Plain Prinia</t>
  </si>
  <si>
    <t>Rufescent Prinia</t>
  </si>
  <si>
    <t>Ashy Prinia</t>
  </si>
  <si>
    <t>Jungle Prinia</t>
  </si>
  <si>
    <t>Malabar Parakeet</t>
  </si>
  <si>
    <t>Plum-headed Parakeet</t>
  </si>
  <si>
    <t>Alexandrine Parakeet</t>
  </si>
  <si>
    <t>Rose-ringed Parakeet</t>
  </si>
  <si>
    <t>Blossom-headed Parakeet</t>
  </si>
  <si>
    <t>Chestnut-bellied Sandgrouse</t>
  </si>
  <si>
    <t>Spotted Sandgrouse</t>
  </si>
  <si>
    <t>Red-vented Bulbul</t>
  </si>
  <si>
    <t>Red-whiskered Bulbul</t>
  </si>
  <si>
    <t>White-eared Bulbul</t>
  </si>
  <si>
    <t>White-browed Bulbul</t>
  </si>
  <si>
    <t>Yellow-throated Bulbul</t>
  </si>
  <si>
    <t>Slaty-breasted Rail</t>
  </si>
  <si>
    <t>Pied Avocet</t>
  </si>
  <si>
    <t>White-throated Fantail</t>
  </si>
  <si>
    <t>White-browed Fantail</t>
  </si>
  <si>
    <t>Plumbeous Water-redstart</t>
  </si>
  <si>
    <t>Indian Skimmer</t>
  </si>
  <si>
    <t>Red-headed Vulture</t>
  </si>
  <si>
    <t>Pied Bushchat</t>
  </si>
  <si>
    <t>Grey Bushchat</t>
  </si>
  <si>
    <t>White-throated Bushchat</t>
  </si>
  <si>
    <t>White-tailed Stonechat</t>
  </si>
  <si>
    <t>Indian Robin</t>
  </si>
  <si>
    <t>Broad-tailed Grassbird</t>
  </si>
  <si>
    <t>Eurasian Woodcock</t>
  </si>
  <si>
    <t>Crested Serpent-eagle</t>
  </si>
  <si>
    <t>Changeable Hawk-eagle</t>
  </si>
  <si>
    <t>Little Tern</t>
  </si>
  <si>
    <t>Bridled Tern</t>
  </si>
  <si>
    <t>Lesser Crested Tern</t>
  </si>
  <si>
    <t>Caspian Tern</t>
  </si>
  <si>
    <t>Roseate Tern</t>
  </si>
  <si>
    <t>Sooty Tern</t>
  </si>
  <si>
    <t>Common Tern</t>
  </si>
  <si>
    <t>Black-bellied Tern</t>
  </si>
  <si>
    <t>Sandwich Tern</t>
  </si>
  <si>
    <t>Black-naped Tern</t>
  </si>
  <si>
    <t>Eurasian Collared-dove</t>
  </si>
  <si>
    <t>Oriental Turtle-dove</t>
  </si>
  <si>
    <t>Brown Wood-owl</t>
  </si>
  <si>
    <t>Laughing Dove</t>
  </si>
  <si>
    <t>Asian Pied Starling</t>
  </si>
  <si>
    <t>Chestnut-tailed Starling</t>
  </si>
  <si>
    <t>Brahminy Starling</t>
  </si>
  <si>
    <t>Rosy Starling</t>
  </si>
  <si>
    <t>Masked Booby</t>
  </si>
  <si>
    <t>Common Whitethroat</t>
  </si>
  <si>
    <t>Lesser Whitethroat</t>
  </si>
  <si>
    <t>Alpine Swift</t>
  </si>
  <si>
    <t>Little Grebe</t>
  </si>
  <si>
    <t>Ruddy Shelduck</t>
  </si>
  <si>
    <t>Common Shelduck</t>
  </si>
  <si>
    <t>Collared Kingfisher</t>
  </si>
  <si>
    <t>Thick-billed Green-pigeon</t>
  </si>
  <si>
    <t>Yellow-footed Green-pigeon</t>
  </si>
  <si>
    <t>Spotted Redshank</t>
  </si>
  <si>
    <t>Wood Sandpiper</t>
  </si>
  <si>
    <t>Common Greenshank</t>
  </si>
  <si>
    <t>Green Sandpiper</t>
  </si>
  <si>
    <t>Marsh Sandpiper</t>
  </si>
  <si>
    <t>Common Redshank</t>
  </si>
  <si>
    <t>Yellow-billed Babbler</t>
  </si>
  <si>
    <t>Common Babbler</t>
  </si>
  <si>
    <t>Large Grey Babbler</t>
  </si>
  <si>
    <t>Jungle Babbler</t>
  </si>
  <si>
    <t>Rufous Babbler</t>
  </si>
  <si>
    <t>Barred Buttonquail</t>
  </si>
  <si>
    <t>Unidentified waterbirds</t>
  </si>
  <si>
    <t>Grey-headed Lapwing</t>
  </si>
  <si>
    <t>River Lapwing</t>
  </si>
  <si>
    <t>Sociable Lapwing</t>
  </si>
  <si>
    <t>Red-wattled Lapwing</t>
  </si>
  <si>
    <t>Yellow-wattled Lapwing</t>
  </si>
  <si>
    <t>Northern Lapwing</t>
  </si>
  <si>
    <t>Terek Sandpiper</t>
  </si>
  <si>
    <t>Orange-headed Thrush</t>
  </si>
  <si>
    <t>Oriental White-eye</t>
  </si>
  <si>
    <t>Accipiter trivirgatus</t>
  </si>
  <si>
    <t>Accipiter virgatus</t>
  </si>
  <si>
    <t>Acridotheres fuscus</t>
  </si>
  <si>
    <t>Acridotheres ginginianus</t>
  </si>
  <si>
    <t>Acridotheres grandis</t>
  </si>
  <si>
    <t>Acridotheres tristis</t>
  </si>
  <si>
    <t>Acrocephalus agricola</t>
  </si>
  <si>
    <t>Acrocephalus stentoreus</t>
  </si>
  <si>
    <t>Actitis hypoleucos</t>
  </si>
  <si>
    <t>Aegithina nigrolutea</t>
  </si>
  <si>
    <t>Aegithina tiphia</t>
  </si>
  <si>
    <t>Alauda arvensis</t>
  </si>
  <si>
    <t>Alauda gulgula</t>
  </si>
  <si>
    <t>Alcedo atthis</t>
  </si>
  <si>
    <t>Alcedo hercules</t>
  </si>
  <si>
    <t>Alcedo meninting</t>
  </si>
  <si>
    <t>Amandava amandava</t>
  </si>
  <si>
    <t>Amaurornis phoenicurus</t>
  </si>
  <si>
    <t>Ammomanes phoenicura</t>
  </si>
  <si>
    <t>Anas acuta</t>
  </si>
  <si>
    <t>Anas crecca</t>
  </si>
  <si>
    <t>Anas gibberifrons</t>
  </si>
  <si>
    <t>Anastomus oscitans</t>
  </si>
  <si>
    <t>Anas platyrhynchos</t>
  </si>
  <si>
    <t>Anas poecilorhyncha</t>
  </si>
  <si>
    <t>Anhinga melanogaster</t>
  </si>
  <si>
    <t>Anous stolidus</t>
  </si>
  <si>
    <t>Anser albifrons</t>
  </si>
  <si>
    <t>Anser anser</t>
  </si>
  <si>
    <t>Anser spp.</t>
  </si>
  <si>
    <t>Anser indicus</t>
  </si>
  <si>
    <t>Anthus cervinus</t>
  </si>
  <si>
    <t>Anthus hodgsoni</t>
  </si>
  <si>
    <t>Anthus campestris</t>
  </si>
  <si>
    <t>Anthus godlewskii</t>
  </si>
  <si>
    <t>Anthus roseatus</t>
  </si>
  <si>
    <t>Anthus similis</t>
  </si>
  <si>
    <t>Anthus trivialis</t>
  </si>
  <si>
    <t>Anthus rufulus</t>
  </si>
  <si>
    <t>Anthus richardi</t>
  </si>
  <si>
    <t>Anthus spinoletta</t>
  </si>
  <si>
    <t>Anthropoides virgo</t>
  </si>
  <si>
    <t>Apus affinis</t>
  </si>
  <si>
    <t>Apus apus</t>
  </si>
  <si>
    <t>Apus nipalensis</t>
  </si>
  <si>
    <t>Apus pacificus</t>
  </si>
  <si>
    <t>Aquila chrysaetos</t>
  </si>
  <si>
    <t>Aquila heliaca</t>
  </si>
  <si>
    <t>Aquila spp.</t>
  </si>
  <si>
    <t>Aquila nipalensis</t>
  </si>
  <si>
    <t>Aquila rapax</t>
  </si>
  <si>
    <t>Ardeola bacchus</t>
  </si>
  <si>
    <t>Ardea cinerea</t>
  </si>
  <si>
    <t>Ardeidae spp.</t>
  </si>
  <si>
    <t>Ardeola spp.</t>
  </si>
  <si>
    <t>Ardea goliath</t>
  </si>
  <si>
    <t>Ardeola grayii</t>
  </si>
  <si>
    <t>Ardea insignis</t>
  </si>
  <si>
    <t>Ardea purpurea</t>
  </si>
  <si>
    <t>Arenaria interpres</t>
  </si>
  <si>
    <t>Artamus fuscus</t>
  </si>
  <si>
    <t>Asio flammeus</t>
  </si>
  <si>
    <t>Asio otus</t>
  </si>
  <si>
    <t>Athene brama</t>
  </si>
  <si>
    <t>Aviceda leuphotes</t>
  </si>
  <si>
    <t>Aythya baeri</t>
  </si>
  <si>
    <t>Aythya ferina</t>
  </si>
  <si>
    <t>Aythya fuligula</t>
  </si>
  <si>
    <t>Aythya spp.</t>
  </si>
  <si>
    <t>Aythya marila</t>
  </si>
  <si>
    <t>Aythya nyroca</t>
  </si>
  <si>
    <t>Botaurus stellaris</t>
  </si>
  <si>
    <t>Bubo bubo</t>
  </si>
  <si>
    <t>Bubulcus ibis</t>
  </si>
  <si>
    <t>Bucephala clangula</t>
  </si>
  <si>
    <t>Burhinus spp.</t>
  </si>
  <si>
    <t>Burhinus oedicnemus</t>
  </si>
  <si>
    <t>Butastur teesa</t>
  </si>
  <si>
    <t>Buteo buteo</t>
  </si>
  <si>
    <t>Buteo hemilasius</t>
  </si>
  <si>
    <t>Buteo rufinus</t>
  </si>
  <si>
    <t>Butorides striata</t>
  </si>
  <si>
    <t>Cacomantis merulinus</t>
  </si>
  <si>
    <t>Cacomantis passerinus</t>
  </si>
  <si>
    <t>Cacomantis sonneratii</t>
  </si>
  <si>
    <t>Calidris alba</t>
  </si>
  <si>
    <t>Calidris alpina</t>
  </si>
  <si>
    <t>Calandrella brachydactyla</t>
  </si>
  <si>
    <t>Calidris ferruginea</t>
  </si>
  <si>
    <t>Calidris spp.</t>
  </si>
  <si>
    <t>Calidris minuta</t>
  </si>
  <si>
    <t>Calidris subminuta</t>
  </si>
  <si>
    <t>Calidris temminckii</t>
  </si>
  <si>
    <t>Calidris tenuirostris</t>
  </si>
  <si>
    <t>Centropus bengalensis</t>
  </si>
  <si>
    <t>Centropus sinensis</t>
  </si>
  <si>
    <t>Ceryle rudis</t>
  </si>
  <si>
    <t>Ceyx erithaca</t>
  </si>
  <si>
    <t>Charadrius alexandrinus</t>
  </si>
  <si>
    <t>Charadrius asiaticus</t>
  </si>
  <si>
    <t>Charadrius dubius</t>
  </si>
  <si>
    <t>Charadrius hiaticula</t>
  </si>
  <si>
    <t>Chalcophaps indica</t>
  </si>
  <si>
    <t>Charadrius leschenaultii</t>
  </si>
  <si>
    <t>Charadrius mongolus</t>
  </si>
  <si>
    <t>Charadrius placidus</t>
  </si>
  <si>
    <t>Charadrius spp.</t>
  </si>
  <si>
    <t>Chlidonias hybrida</t>
  </si>
  <si>
    <t>Chlidonias spp.</t>
  </si>
  <si>
    <t>Chlidonias leucopterus</t>
  </si>
  <si>
    <t>Chloropsis aurifrons</t>
  </si>
  <si>
    <t>Chrysocolaptes lucidus</t>
  </si>
  <si>
    <t>Chrysomma sinense</t>
  </si>
  <si>
    <t>Ciconia ciconia</t>
  </si>
  <si>
    <t>Ciconia episcopus</t>
  </si>
  <si>
    <t>Ciconia nigra</t>
  </si>
  <si>
    <t>Cinclus cinclus</t>
  </si>
  <si>
    <t>Cinclus pallasii</t>
  </si>
  <si>
    <t>Circus aeruginosus</t>
  </si>
  <si>
    <t>Circus spp.</t>
  </si>
  <si>
    <t>Circus cyaneus</t>
  </si>
  <si>
    <t>Circaetus gallicus</t>
  </si>
  <si>
    <t>Circus macrourus</t>
  </si>
  <si>
    <t>Circus melanoleucos</t>
  </si>
  <si>
    <t>Circus pygargus</t>
  </si>
  <si>
    <t>Cisticola juncidis</t>
  </si>
  <si>
    <t>Clamator coromandus</t>
  </si>
  <si>
    <t>Clamator jacobinus</t>
  </si>
  <si>
    <t>Columba livia</t>
  </si>
  <si>
    <t>Collocalia esculenta</t>
  </si>
  <si>
    <t>Copsychus saularis</t>
  </si>
  <si>
    <t>Coracias benghalensis</t>
  </si>
  <si>
    <t>Coracias garrulus</t>
  </si>
  <si>
    <t>Coracina macei</t>
  </si>
  <si>
    <t>Corvus macrorhynchos</t>
  </si>
  <si>
    <t>Corvus splendens</t>
  </si>
  <si>
    <t>Coturnix coromandelica</t>
  </si>
  <si>
    <t>Coturnix coturnix</t>
  </si>
  <si>
    <t>Gruidae spp.</t>
  </si>
  <si>
    <t>Cuculus canorus</t>
  </si>
  <si>
    <t>Cuculus micropterus</t>
  </si>
  <si>
    <t>Culicicapa ceylonensis</t>
  </si>
  <si>
    <t>Cursorius coromandelicus</t>
  </si>
  <si>
    <t>Cursorius cursor</t>
  </si>
  <si>
    <t>Cyornis rubeculoides</t>
  </si>
  <si>
    <t>Cypsiurus balasiensis</t>
  </si>
  <si>
    <t>Delichon urbicum</t>
  </si>
  <si>
    <t>Dendrocygna bicolor</t>
  </si>
  <si>
    <t>Dendrocygna spp.</t>
  </si>
  <si>
    <t>Dendrocitta leucogastra</t>
  </si>
  <si>
    <t>Dendrocitta vagabunda</t>
  </si>
  <si>
    <t>Dendronanthus indicus</t>
  </si>
  <si>
    <t>Dendrocygna javanica</t>
  </si>
  <si>
    <t>Dicaeum agile</t>
  </si>
  <si>
    <t>Dicaeum concolor</t>
  </si>
  <si>
    <t>Dicrurus aeneus</t>
  </si>
  <si>
    <t>Dicrurus caerulescens</t>
  </si>
  <si>
    <t>Dicrurus leucophaeus</t>
  </si>
  <si>
    <t>Dicrurus macrocercus</t>
  </si>
  <si>
    <t>Dicrurus paradiseus</t>
  </si>
  <si>
    <t>Dinopium benghalense</t>
  </si>
  <si>
    <t>Dinopium javanense</t>
  </si>
  <si>
    <t>Dromas ardeola</t>
  </si>
  <si>
    <t>Dryocopus javensis</t>
  </si>
  <si>
    <t>Egretta/Bubulcus spp.</t>
  </si>
  <si>
    <t>Egretta garzetta</t>
  </si>
  <si>
    <t>Egretta gularis</t>
  </si>
  <si>
    <t>Egretta sacra</t>
  </si>
  <si>
    <t>Elanus caeruleus</t>
  </si>
  <si>
    <t>Emberiza bruniceps</t>
  </si>
  <si>
    <t>Emberiza buchanani</t>
  </si>
  <si>
    <t>Enicurus immaculatus</t>
  </si>
  <si>
    <t>Enicurus maculatus</t>
  </si>
  <si>
    <t>Enicurus schistaceus</t>
  </si>
  <si>
    <t>Enicurus scouleri</t>
  </si>
  <si>
    <t>Ephippiorhynchus asiaticus</t>
  </si>
  <si>
    <t>Eremopterix griseus</t>
  </si>
  <si>
    <t>Esacus recurvirostris</t>
  </si>
  <si>
    <t>Eudynamys scolopaceus</t>
  </si>
  <si>
    <t>Eumyias thalassinus</t>
  </si>
  <si>
    <t>Falco spp.</t>
  </si>
  <si>
    <t>Falco chicquera</t>
  </si>
  <si>
    <t>Falco jugger</t>
  </si>
  <si>
    <t>Falco subbuteo</t>
  </si>
  <si>
    <t>Falco naumanni</t>
  </si>
  <si>
    <t>Falco peregrinus</t>
  </si>
  <si>
    <t>Falco tinnunculus</t>
  </si>
  <si>
    <t>Ficedula albicilla</t>
  </si>
  <si>
    <t>Ficedula parva</t>
  </si>
  <si>
    <t>Ficedula superciliaris</t>
  </si>
  <si>
    <t>Francolinus francolinus</t>
  </si>
  <si>
    <t>Francolinus gularis</t>
  </si>
  <si>
    <t>Francolinus pondicerianus</t>
  </si>
  <si>
    <t>Fregata ariel</t>
  </si>
  <si>
    <t>Fregata minor</t>
  </si>
  <si>
    <t>Fulica atra</t>
  </si>
  <si>
    <t>Gallinula chloropus</t>
  </si>
  <si>
    <t>Gallicrex cinerea</t>
  </si>
  <si>
    <t>Galerida cristata</t>
  </si>
  <si>
    <t>Galerida deva</t>
  </si>
  <si>
    <t>Galerida malabarica</t>
  </si>
  <si>
    <t>Gallinago gallinago</t>
  </si>
  <si>
    <t>Gallinago spp.</t>
  </si>
  <si>
    <t>Gallinago megala</t>
  </si>
  <si>
    <t>Gallinago nemoricola</t>
  </si>
  <si>
    <t>Gallinago solitaria</t>
  </si>
  <si>
    <t>Gallinago stenura</t>
  </si>
  <si>
    <t>Gavia spp.</t>
  </si>
  <si>
    <t>Glareola lactea</t>
  </si>
  <si>
    <t>Glareola maldivarum</t>
  </si>
  <si>
    <t>Glareola pratincola</t>
  </si>
  <si>
    <t>Glareola spp.</t>
  </si>
  <si>
    <t>Anser / Branta spp.</t>
  </si>
  <si>
    <t>Gorsachius melanolophus</t>
  </si>
  <si>
    <t>Gracula religiosa</t>
  </si>
  <si>
    <t>Podicipedidae spp.</t>
  </si>
  <si>
    <t>Grus grus</t>
  </si>
  <si>
    <t>Leucogeranus leucogeranus</t>
  </si>
  <si>
    <t>Grus nigricollis</t>
  </si>
  <si>
    <t>Laridae spp.</t>
  </si>
  <si>
    <t>Gyps bengalensis</t>
  </si>
  <si>
    <t>Gyps himalayensis</t>
  </si>
  <si>
    <t>Gyps indicus</t>
  </si>
  <si>
    <t>Haematopus ostralegus</t>
  </si>
  <si>
    <t>Haliaeetus albicilla</t>
  </si>
  <si>
    <t>Halcyon coromanda</t>
  </si>
  <si>
    <t>Haliastur indus</t>
  </si>
  <si>
    <t>Haliaeetus leucogaster</t>
  </si>
  <si>
    <t>Haliaeetus leucoryphus</t>
  </si>
  <si>
    <t>Halcyon pileata</t>
  </si>
  <si>
    <t>Halcyon smyrnensis</t>
  </si>
  <si>
    <t>Hemiprocne coronata</t>
  </si>
  <si>
    <t>Hieraaetus pennatus</t>
  </si>
  <si>
    <t>Himantopus himantopus</t>
  </si>
  <si>
    <t>Hirundapus caudacutus</t>
  </si>
  <si>
    <t>Hirundo rustica</t>
  </si>
  <si>
    <t>Hirundo smithii</t>
  </si>
  <si>
    <t>Hirundo tahitica</t>
  </si>
  <si>
    <t>Houbaropsis bengalensis</t>
  </si>
  <si>
    <t>Hydrophasianus chirurgus</t>
  </si>
  <si>
    <t>Threskiornithidae spp.</t>
  </si>
  <si>
    <t>Ibidorhyncha struthersii</t>
  </si>
  <si>
    <t>Ixobrychus spp.</t>
  </si>
  <si>
    <t>Ixobrychus cinnamomeus</t>
  </si>
  <si>
    <t>Ixobrychus flavicollis</t>
  </si>
  <si>
    <t>Ixobrychus minutus</t>
  </si>
  <si>
    <t>Ixobrychus sinensis</t>
  </si>
  <si>
    <t>Jacanidae spp.</t>
  </si>
  <si>
    <t>Jynx torquilla</t>
  </si>
  <si>
    <t>Ketupa flavipes</t>
  </si>
  <si>
    <t>Ketupa zeylonensis</t>
  </si>
  <si>
    <t>Lanius cristatus</t>
  </si>
  <si>
    <t>Lanius isabellinus</t>
  </si>
  <si>
    <t>Lanius schach</t>
  </si>
  <si>
    <t>Lanius tephronotus</t>
  </si>
  <si>
    <t>Lanius vittatus</t>
  </si>
  <si>
    <t>Larus brunnicephalus</t>
  </si>
  <si>
    <t>Larus fuscus</t>
  </si>
  <si>
    <t>Larus genei</t>
  </si>
  <si>
    <t>Larus ichthyaetus</t>
  </si>
  <si>
    <t>Larus ridibundus</t>
  </si>
  <si>
    <t>Larus spp.</t>
  </si>
  <si>
    <t>Leptoptilos dubius</t>
  </si>
  <si>
    <t>Leptoptilos javanicus</t>
  </si>
  <si>
    <t>Limosa lapponica</t>
  </si>
  <si>
    <t>Limosa limosa</t>
  </si>
  <si>
    <t>Limosa spp.</t>
  </si>
  <si>
    <t>Locustella certhiola</t>
  </si>
  <si>
    <t>Lonchura atricapilla</t>
  </si>
  <si>
    <t>Lonchura kelaarti</t>
  </si>
  <si>
    <t>Lonchura malacca</t>
  </si>
  <si>
    <t>Lonchura punctulata</t>
  </si>
  <si>
    <t>Lonchura striata</t>
  </si>
  <si>
    <t>Loriculus vernalis</t>
  </si>
  <si>
    <t>Lymnocryptes minimus</t>
  </si>
  <si>
    <t>Marmaronetta angustirostris</t>
  </si>
  <si>
    <t>Megalurus palustris</t>
  </si>
  <si>
    <t>Megaceryle lugubris</t>
  </si>
  <si>
    <t>Melanocorypha bimaculata</t>
  </si>
  <si>
    <t>Mergellus albellus</t>
  </si>
  <si>
    <t>Mergus merganser</t>
  </si>
  <si>
    <t>Merops leschenaulti</t>
  </si>
  <si>
    <t>Merops orientalis</t>
  </si>
  <si>
    <t>Merops persicus</t>
  </si>
  <si>
    <t>Merops philippinus</t>
  </si>
  <si>
    <t>Metopidius indicus</t>
  </si>
  <si>
    <t>Milvus migrans</t>
  </si>
  <si>
    <t>Mirafra affinis</t>
  </si>
  <si>
    <t>Mirafra erythroptera</t>
  </si>
  <si>
    <t>Monticola solitarius</t>
  </si>
  <si>
    <t>Motacilla alba</t>
  </si>
  <si>
    <t>Motacilla cinerea</t>
  </si>
  <si>
    <t>Motacilla citreola</t>
  </si>
  <si>
    <t>Motacilla flava</t>
  </si>
  <si>
    <t>Motacilla spp.</t>
  </si>
  <si>
    <t>Muscicapa dauurica</t>
  </si>
  <si>
    <t>Mycteria leucocephala</t>
  </si>
  <si>
    <t>Myophonus caeruleus</t>
  </si>
  <si>
    <t>Neophron percnopterus</t>
  </si>
  <si>
    <t>Nettapus coromandelianus</t>
  </si>
  <si>
    <t>Netta rufina</t>
  </si>
  <si>
    <t>Nisaetus nipalensis</t>
  </si>
  <si>
    <t>Numenius arquata</t>
  </si>
  <si>
    <t>Numenius spp.</t>
  </si>
  <si>
    <t>Numenius phaeopus</t>
  </si>
  <si>
    <t>Nycticorax nycticorax</t>
  </si>
  <si>
    <t>Gorsachius spp.</t>
  </si>
  <si>
    <t>Oceanites oceanicus</t>
  </si>
  <si>
    <t>Ocyceros birostris</t>
  </si>
  <si>
    <t>Oenanthe deserti</t>
  </si>
  <si>
    <t>Oenanthe isabellina</t>
  </si>
  <si>
    <t>Oenanthe picata</t>
  </si>
  <si>
    <t>Oenanthe pleschanka</t>
  </si>
  <si>
    <t>Oriolus oriolus</t>
  </si>
  <si>
    <t>Orthotomus sutorius</t>
  </si>
  <si>
    <t>Otus bakkamoena</t>
  </si>
  <si>
    <t>Pandion haliaetus</t>
  </si>
  <si>
    <t>Passer domesticus</t>
  </si>
  <si>
    <t>Passer montanus</t>
  </si>
  <si>
    <t>Pavo cristatus</t>
  </si>
  <si>
    <t>Pelecanus crispus</t>
  </si>
  <si>
    <t>Pelecanus spp.</t>
  </si>
  <si>
    <t>Pelecanus onocrotalus</t>
  </si>
  <si>
    <t>Pelecanus philippensis</t>
  </si>
  <si>
    <t>Perdicula argoondah</t>
  </si>
  <si>
    <t>Perdicula asiatica</t>
  </si>
  <si>
    <t>Pericrocotus cinnamomeus</t>
  </si>
  <si>
    <t>Pericrocotus divaricatus</t>
  </si>
  <si>
    <t>Pericrocotus erythropygius</t>
  </si>
  <si>
    <t>Pericrocotus ethologus</t>
  </si>
  <si>
    <t>Pericrocotus flammeus</t>
  </si>
  <si>
    <t>Pericrocotus roseus</t>
  </si>
  <si>
    <t>Phalacrocorax carbo</t>
  </si>
  <si>
    <t>Phalacrocorax fuscicollis</t>
  </si>
  <si>
    <t>Phalacrocorax spp.</t>
  </si>
  <si>
    <t>Phalaropus lobatus</t>
  </si>
  <si>
    <t>Phoenicopteridae spp.</t>
  </si>
  <si>
    <t>Phoenicurus hodgsoni</t>
  </si>
  <si>
    <t>Phoenicurus ochruros</t>
  </si>
  <si>
    <t>Phoeniconaias minor</t>
  </si>
  <si>
    <t>Phoenicopterus roseus</t>
  </si>
  <si>
    <t>Phylloscopus collybita</t>
  </si>
  <si>
    <t>Phylloscopus fuscatus</t>
  </si>
  <si>
    <t>Phylloscopus magnirostris</t>
  </si>
  <si>
    <t>Phylloscopus occipitalis</t>
  </si>
  <si>
    <t>Phylloscopus trochiloides</t>
  </si>
  <si>
    <t>Picus chlorolophus</t>
  </si>
  <si>
    <t>Platalea leucorodia</t>
  </si>
  <si>
    <t>Platalea spp.</t>
  </si>
  <si>
    <t>Plegadis falcinellus</t>
  </si>
  <si>
    <t>Ploceus benghalensis</t>
  </si>
  <si>
    <t>Ploceus manyar</t>
  </si>
  <si>
    <t>Ploceus philippinus</t>
  </si>
  <si>
    <t>Pluvialis fulva</t>
  </si>
  <si>
    <t>Pluvialis squatarola</t>
  </si>
  <si>
    <t>Pluvialis spp.</t>
  </si>
  <si>
    <t>Podiceps cristatus</t>
  </si>
  <si>
    <t>Podiceps nigricollis</t>
  </si>
  <si>
    <t>Porphyrio porphyrio</t>
  </si>
  <si>
    <t>Porzana porzana</t>
  </si>
  <si>
    <t>Prinia flaviventris</t>
  </si>
  <si>
    <t>Prinia hodgsonii</t>
  </si>
  <si>
    <t>Prinia inornata</t>
  </si>
  <si>
    <t>Prinia rufescens</t>
  </si>
  <si>
    <t>Prinia socialis</t>
  </si>
  <si>
    <t>Prinia sylvatica</t>
  </si>
  <si>
    <t>Pseudibis papillosa</t>
  </si>
  <si>
    <t>Psittacula columboides</t>
  </si>
  <si>
    <t>Psittacula cyanocephala</t>
  </si>
  <si>
    <t>Psittacula eupatria</t>
  </si>
  <si>
    <t>Psittacula krameri</t>
  </si>
  <si>
    <t>Psittacula roseata</t>
  </si>
  <si>
    <t>Pterocles exustus</t>
  </si>
  <si>
    <t>Pterocles senegallus</t>
  </si>
  <si>
    <t>Puffinus spp.</t>
  </si>
  <si>
    <t>Pycnonotus cafer</t>
  </si>
  <si>
    <t>Pycnonotus jocosus</t>
  </si>
  <si>
    <t>Pycnonotus leucotis</t>
  </si>
  <si>
    <t>Pycnonotus luteolus</t>
  </si>
  <si>
    <t>Pycnonotus xantholaemus</t>
  </si>
  <si>
    <t>Rallidae spp.</t>
  </si>
  <si>
    <t>Rallus aquaticus</t>
  </si>
  <si>
    <t>Rallina canningi</t>
  </si>
  <si>
    <t>Recurvirostra avosetta</t>
  </si>
  <si>
    <t>Rhipidura albicollis</t>
  </si>
  <si>
    <t>Rhipidura aureola</t>
  </si>
  <si>
    <t>Riparia paludicola</t>
  </si>
  <si>
    <t>Riparia riparia</t>
  </si>
  <si>
    <t>Rostratula benghalensis</t>
  </si>
  <si>
    <t>Rynchops albicollis</t>
  </si>
  <si>
    <t>Sarcogyps calvus</t>
  </si>
  <si>
    <t>Sarkidiornis melanotos</t>
  </si>
  <si>
    <t>Saxicola caprata</t>
  </si>
  <si>
    <t>Saxicola ferreus</t>
  </si>
  <si>
    <t>Saxicola insignis</t>
  </si>
  <si>
    <t>Saxicola jerdoni</t>
  </si>
  <si>
    <t>Saxicola leucurus</t>
  </si>
  <si>
    <t>Saxicoloides fulicatus</t>
  </si>
  <si>
    <t>Schoenicola platyurus</t>
  </si>
  <si>
    <t>Scolopax rusticola</t>
  </si>
  <si>
    <t>Spilornis cheela</t>
  </si>
  <si>
    <t>Sterna aurantia</t>
  </si>
  <si>
    <t>Sterna dougallii</t>
  </si>
  <si>
    <t>Sterna hirundo</t>
  </si>
  <si>
    <t>Sterna acuticauda</t>
  </si>
  <si>
    <t>Stercorarius parasiticus</t>
  </si>
  <si>
    <t>Sterna sumatrana</t>
  </si>
  <si>
    <t>Ciconiidae spp.</t>
  </si>
  <si>
    <t>Streptopelia decaocto</t>
  </si>
  <si>
    <t>Streptopelia orientalis</t>
  </si>
  <si>
    <t>Streptopelia tranquebarica</t>
  </si>
  <si>
    <t>Strix leptogrammica</t>
  </si>
  <si>
    <t>Sturnus vulgaris</t>
  </si>
  <si>
    <t>Sula dactylatra</t>
  </si>
  <si>
    <t>Surniculus lugubris</t>
  </si>
  <si>
    <t>Cygnus spp.</t>
  </si>
  <si>
    <t>Sylvia communis</t>
  </si>
  <si>
    <t>Sylvia curruca</t>
  </si>
  <si>
    <t>Tachymarptis melba</t>
  </si>
  <si>
    <t>Tachybaptus ruficollis</t>
  </si>
  <si>
    <t>Tadorna ferruginea</t>
  </si>
  <si>
    <t>Tadorna tadorna</t>
  </si>
  <si>
    <t>Tephrodornis pondicerianus</t>
  </si>
  <si>
    <t>Sterninae spp.</t>
  </si>
  <si>
    <t>Threskiornis melanocephalus</t>
  </si>
  <si>
    <t>Todiramphus chloris</t>
  </si>
  <si>
    <t>Treron curvirostra</t>
  </si>
  <si>
    <t>Treron phoenicopterus</t>
  </si>
  <si>
    <t>Tringa erythropus</t>
  </si>
  <si>
    <t>Tringa glareola</t>
  </si>
  <si>
    <t>Tringa nebularia</t>
  </si>
  <si>
    <t>Tringa spp.</t>
  </si>
  <si>
    <t>Tringa ochropus</t>
  </si>
  <si>
    <t>Tringa stagnatilis</t>
  </si>
  <si>
    <t>Tringa totanus</t>
  </si>
  <si>
    <t>Turdoides affinis</t>
  </si>
  <si>
    <t>Turdoides striata</t>
  </si>
  <si>
    <t>Turnix suscitator</t>
  </si>
  <si>
    <t>Turnix sylvaticus</t>
  </si>
  <si>
    <t>Tyto alba</t>
  </si>
  <si>
    <t>Upupa epops</t>
  </si>
  <si>
    <t>Vanellus cinereus</t>
  </si>
  <si>
    <t>Vanellus duvaucelii</t>
  </si>
  <si>
    <t>Vanellus gregarius</t>
  </si>
  <si>
    <t>Vanellus indicus</t>
  </si>
  <si>
    <t>Vanellus leucurus</t>
  </si>
  <si>
    <t>Vanellus vanellus</t>
  </si>
  <si>
    <t>Xenus cinereus</t>
  </si>
  <si>
    <t>Zosterops palpebrosus</t>
  </si>
  <si>
    <t>ALAAR</t>
  </si>
  <si>
    <t>ALCAT</t>
  </si>
  <si>
    <t>ALCID</t>
  </si>
  <si>
    <t>ALCME</t>
  </si>
  <si>
    <t>AMAAK</t>
  </si>
  <si>
    <t>AMABI</t>
  </si>
  <si>
    <t>AMAPH</t>
  </si>
  <si>
    <t>ANAAC</t>
  </si>
  <si>
    <t>ANACL</t>
  </si>
  <si>
    <t>ANACR</t>
  </si>
  <si>
    <t>ANAFA</t>
  </si>
  <si>
    <t>ANAFO</t>
  </si>
  <si>
    <t>ANAGI</t>
  </si>
  <si>
    <t>ANAOS</t>
  </si>
  <si>
    <t>ANAPE</t>
  </si>
  <si>
    <t>ANAPL</t>
  </si>
  <si>
    <t>ANAPO</t>
  </si>
  <si>
    <t>ANAQU</t>
  </si>
  <si>
    <t>ANAST</t>
  </si>
  <si>
    <t>ANHME</t>
  </si>
  <si>
    <t>ANOST</t>
  </si>
  <si>
    <t>ANSAL</t>
  </si>
  <si>
    <t>ANSAN</t>
  </si>
  <si>
    <t>ANSER</t>
  </si>
  <si>
    <t>ANSIN</t>
  </si>
  <si>
    <t>ANTCE</t>
  </si>
  <si>
    <t>ANTHO</t>
  </si>
  <si>
    <t>ANTRF</t>
  </si>
  <si>
    <t>ANTRI</t>
  </si>
  <si>
    <t>ANTSP</t>
  </si>
  <si>
    <t>ANTVI</t>
  </si>
  <si>
    <t>AQUCH</t>
  </si>
  <si>
    <t>AQUCL</t>
  </si>
  <si>
    <t>AQUHA</t>
  </si>
  <si>
    <t>AQUHE</t>
  </si>
  <si>
    <t>AQUIL</t>
  </si>
  <si>
    <t>AQUNI</t>
  </si>
  <si>
    <t>AQURA</t>
  </si>
  <si>
    <t>ARDBA</t>
  </si>
  <si>
    <t>ARDCI</t>
  </si>
  <si>
    <t>ARDEI</t>
  </si>
  <si>
    <t>ARDEO</t>
  </si>
  <si>
    <t>ARDGO</t>
  </si>
  <si>
    <t>ARDGR</t>
  </si>
  <si>
    <t>ARDIM</t>
  </si>
  <si>
    <t>ARDPU</t>
  </si>
  <si>
    <t>AREIN</t>
  </si>
  <si>
    <t>ASIFL</t>
  </si>
  <si>
    <t>ASIOT</t>
  </si>
  <si>
    <t>ATHBR</t>
  </si>
  <si>
    <t>AVILE</t>
  </si>
  <si>
    <t>AYTBA</t>
  </si>
  <si>
    <t>AYTFE</t>
  </si>
  <si>
    <t>AYTFU</t>
  </si>
  <si>
    <t>AYTHY</t>
  </si>
  <si>
    <t>AYTMA</t>
  </si>
  <si>
    <t>AYTNY</t>
  </si>
  <si>
    <t>BOTST</t>
  </si>
  <si>
    <t>BUBBU</t>
  </si>
  <si>
    <t>BUBIB</t>
  </si>
  <si>
    <t>BUCCL</t>
  </si>
  <si>
    <t>BURHI</t>
  </si>
  <si>
    <t>BUROE</t>
  </si>
  <si>
    <t>BUTBU</t>
  </si>
  <si>
    <t>BUTHE</t>
  </si>
  <si>
    <t>BUTRU</t>
  </si>
  <si>
    <t>BUTST</t>
  </si>
  <si>
    <t>CAISC</t>
  </si>
  <si>
    <t>CALAA</t>
  </si>
  <si>
    <t>CALAL</t>
  </si>
  <si>
    <t>CALFE</t>
  </si>
  <si>
    <t>CALID</t>
  </si>
  <si>
    <t>CALMI</t>
  </si>
  <si>
    <t>CALSU</t>
  </si>
  <si>
    <t>CALTE</t>
  </si>
  <si>
    <t>CALTN</t>
  </si>
  <si>
    <t>CERRU</t>
  </si>
  <si>
    <t>CHAAL</t>
  </si>
  <si>
    <t>CHAAS</t>
  </si>
  <si>
    <t>CHADU</t>
  </si>
  <si>
    <t>CHAHI</t>
  </si>
  <si>
    <t>CHALE</t>
  </si>
  <si>
    <t>CHAMO</t>
  </si>
  <si>
    <t>CHAPL</t>
  </si>
  <si>
    <t>CHARA</t>
  </si>
  <si>
    <t>CHLHY</t>
  </si>
  <si>
    <t>CHLID</t>
  </si>
  <si>
    <t>CHLLE</t>
  </si>
  <si>
    <t>CICCI</t>
  </si>
  <si>
    <t>CICEP</t>
  </si>
  <si>
    <t>CICNI</t>
  </si>
  <si>
    <t>CINCI</t>
  </si>
  <si>
    <t>CIRAE</t>
  </si>
  <si>
    <t>CIRCU</t>
  </si>
  <si>
    <t>CIRCY</t>
  </si>
  <si>
    <t>CIRGA</t>
  </si>
  <si>
    <t>CIRMA</t>
  </si>
  <si>
    <t>CIRME</t>
  </si>
  <si>
    <t>CIRPY</t>
  </si>
  <si>
    <t>CISJU</t>
  </si>
  <si>
    <t>COLLI</t>
  </si>
  <si>
    <t>CRANE</t>
  </si>
  <si>
    <t>CURCO</t>
  </si>
  <si>
    <t>CURCU</t>
  </si>
  <si>
    <t>DENBI</t>
  </si>
  <si>
    <t>DENDR</t>
  </si>
  <si>
    <t>DENJA</t>
  </si>
  <si>
    <t>DROAR</t>
  </si>
  <si>
    <t>DUCKS</t>
  </si>
  <si>
    <t>EGRAL</t>
  </si>
  <si>
    <t>EGRET</t>
  </si>
  <si>
    <t>EGRGA</t>
  </si>
  <si>
    <t>EGRGU</t>
  </si>
  <si>
    <t>EGRIN</t>
  </si>
  <si>
    <t>EGRSA</t>
  </si>
  <si>
    <t>ELACE</t>
  </si>
  <si>
    <t>EPHAS</t>
  </si>
  <si>
    <t>ESAMA</t>
  </si>
  <si>
    <t>ESARE</t>
  </si>
  <si>
    <t>FALCO</t>
  </si>
  <si>
    <t>FALNA</t>
  </si>
  <si>
    <t>FALPE</t>
  </si>
  <si>
    <t>FALTI</t>
  </si>
  <si>
    <t>FREAR</t>
  </si>
  <si>
    <t>FREMI</t>
  </si>
  <si>
    <t>FULAT</t>
  </si>
  <si>
    <t>GALCH</t>
  </si>
  <si>
    <t>GALCI</t>
  </si>
  <si>
    <t>GALCR</t>
  </si>
  <si>
    <t>GALGA</t>
  </si>
  <si>
    <t>GALIN</t>
  </si>
  <si>
    <t>GALME</t>
  </si>
  <si>
    <t>GALNE</t>
  </si>
  <si>
    <t>GALSO</t>
  </si>
  <si>
    <t>GALST</t>
  </si>
  <si>
    <t>GAVIA</t>
  </si>
  <si>
    <t>GELNI</t>
  </si>
  <si>
    <t>GLALA</t>
  </si>
  <si>
    <t>GLAMA</t>
  </si>
  <si>
    <t>GLAPR</t>
  </si>
  <si>
    <t>GLARE</t>
  </si>
  <si>
    <t>GOOSE</t>
  </si>
  <si>
    <t>GORME</t>
  </si>
  <si>
    <t>GREBE</t>
  </si>
  <si>
    <t>GRUAN</t>
  </si>
  <si>
    <t>GRUGR</t>
  </si>
  <si>
    <t>GRULE</t>
  </si>
  <si>
    <t>GRUNI</t>
  </si>
  <si>
    <t>GULTE</t>
  </si>
  <si>
    <t>GYPBE</t>
  </si>
  <si>
    <t>HAEOS</t>
  </si>
  <si>
    <t>HALAL</t>
  </si>
  <si>
    <t>HALAM</t>
  </si>
  <si>
    <t>HALCA</t>
  </si>
  <si>
    <t>HALCO</t>
  </si>
  <si>
    <t>HALIN</t>
  </si>
  <si>
    <t>HALLE</t>
  </si>
  <si>
    <t>HALLY</t>
  </si>
  <si>
    <t>HALPI</t>
  </si>
  <si>
    <t>HALSM</t>
  </si>
  <si>
    <t>HELPE</t>
  </si>
  <si>
    <t>HIEFA</t>
  </si>
  <si>
    <t>HIEPE</t>
  </si>
  <si>
    <t>HIMHI</t>
  </si>
  <si>
    <t>HYDCH</t>
  </si>
  <si>
    <t>IBISE</t>
  </si>
  <si>
    <t>IBIST</t>
  </si>
  <si>
    <t>ICTIC</t>
  </si>
  <si>
    <t>IXOBR</t>
  </si>
  <si>
    <t>IXOCI</t>
  </si>
  <si>
    <t>IXOFL</t>
  </si>
  <si>
    <t>IXOMI</t>
  </si>
  <si>
    <t>IXOSI</t>
  </si>
  <si>
    <t>JACAN</t>
  </si>
  <si>
    <t>KETFL</t>
  </si>
  <si>
    <t>KETZE</t>
  </si>
  <si>
    <t>KINGF</t>
  </si>
  <si>
    <t>LARBR</t>
  </si>
  <si>
    <t>LARFU</t>
  </si>
  <si>
    <t>LARGE</t>
  </si>
  <si>
    <t>LARIC</t>
  </si>
  <si>
    <t>LARRI</t>
  </si>
  <si>
    <t>LARUS</t>
  </si>
  <si>
    <t>LEPDU</t>
  </si>
  <si>
    <t>LEPJA</t>
  </si>
  <si>
    <t>LIMFA</t>
  </si>
  <si>
    <t>LIMLA</t>
  </si>
  <si>
    <t>LIMLI</t>
  </si>
  <si>
    <t>LIMOS</t>
  </si>
  <si>
    <t>LYMMI</t>
  </si>
  <si>
    <t>MARAN</t>
  </si>
  <si>
    <t>MEGLU</t>
  </si>
  <si>
    <t>MERAL</t>
  </si>
  <si>
    <t>MERME</t>
  </si>
  <si>
    <t>MERPE</t>
  </si>
  <si>
    <t>MERPH</t>
  </si>
  <si>
    <t>METIN</t>
  </si>
  <si>
    <t>MILMG</t>
  </si>
  <si>
    <t>MOTAL</t>
  </si>
  <si>
    <t>MOTCI</t>
  </si>
  <si>
    <t>MOTCT</t>
  </si>
  <si>
    <t>MOTFL</t>
  </si>
  <si>
    <t>MOTMA</t>
  </si>
  <si>
    <t>MOTSP</t>
  </si>
  <si>
    <t>MYCLE</t>
  </si>
  <si>
    <t>NEOPE</t>
  </si>
  <si>
    <t>NETCO</t>
  </si>
  <si>
    <t>NETRU</t>
  </si>
  <si>
    <t>NUMAR</t>
  </si>
  <si>
    <t>NUMEN</t>
  </si>
  <si>
    <t>NUMPH</t>
  </si>
  <si>
    <t>NYCNY</t>
  </si>
  <si>
    <t>NYCTI</t>
  </si>
  <si>
    <t>OCEOC</t>
  </si>
  <si>
    <t>PANHA</t>
  </si>
  <si>
    <t>PELCR</t>
  </si>
  <si>
    <t>PELEC</t>
  </si>
  <si>
    <t>PELON</t>
  </si>
  <si>
    <t>PELPH</t>
  </si>
  <si>
    <t>PHACA</t>
  </si>
  <si>
    <t>PHAFU</t>
  </si>
  <si>
    <t>PHALA</t>
  </si>
  <si>
    <t>PHALO</t>
  </si>
  <si>
    <t>PHANI</t>
  </si>
  <si>
    <t>PHIPU</t>
  </si>
  <si>
    <t>PHOEN</t>
  </si>
  <si>
    <t>PHOMI</t>
  </si>
  <si>
    <t>PHORO</t>
  </si>
  <si>
    <t>PHYCO</t>
  </si>
  <si>
    <t>PLALE</t>
  </si>
  <si>
    <t>PLATA</t>
  </si>
  <si>
    <t>PLEFA</t>
  </si>
  <si>
    <t>PLUFU</t>
  </si>
  <si>
    <t>PLUSQ</t>
  </si>
  <si>
    <t>PLUVI</t>
  </si>
  <si>
    <t>PODCR</t>
  </si>
  <si>
    <t>PODNI</t>
  </si>
  <si>
    <t>PORFU</t>
  </si>
  <si>
    <t>PORPO</t>
  </si>
  <si>
    <t>PORPU</t>
  </si>
  <si>
    <t>PORPZ</t>
  </si>
  <si>
    <t>PSEPA</t>
  </si>
  <si>
    <t>PUFFI</t>
  </si>
  <si>
    <t>RAILS</t>
  </si>
  <si>
    <t>RALAQ</t>
  </si>
  <si>
    <t>RALCN</t>
  </si>
  <si>
    <t>RALEU</t>
  </si>
  <si>
    <t>RALST</t>
  </si>
  <si>
    <t>RECAV</t>
  </si>
  <si>
    <t>ROSBE</t>
  </si>
  <si>
    <t>RYNAL</t>
  </si>
  <si>
    <t>SANDP</t>
  </si>
  <si>
    <t>SARME</t>
  </si>
  <si>
    <t>SCORU</t>
  </si>
  <si>
    <t>SPICH</t>
  </si>
  <si>
    <t>SPICI</t>
  </si>
  <si>
    <t>STEAL</t>
  </si>
  <si>
    <t>STEAN</t>
  </si>
  <si>
    <t>STEAU</t>
  </si>
  <si>
    <t>STEBE</t>
  </si>
  <si>
    <t>STEBR</t>
  </si>
  <si>
    <t>STECA</t>
  </si>
  <si>
    <t>STEDO</t>
  </si>
  <si>
    <t>STEFU</t>
  </si>
  <si>
    <t>STEHI</t>
  </si>
  <si>
    <t>STEME</t>
  </si>
  <si>
    <t>STEPR</t>
  </si>
  <si>
    <t>STESA</t>
  </si>
  <si>
    <t>STESN</t>
  </si>
  <si>
    <t>STESU</t>
  </si>
  <si>
    <t>STORK</t>
  </si>
  <si>
    <t>STRSE</t>
  </si>
  <si>
    <t>STUVU</t>
  </si>
  <si>
    <t>SULDA</t>
  </si>
  <si>
    <t>SWANS</t>
  </si>
  <si>
    <t>TACRU</t>
  </si>
  <si>
    <t>TADFE</t>
  </si>
  <si>
    <t>TADTA</t>
  </si>
  <si>
    <t>TERNS</t>
  </si>
  <si>
    <t>THRME</t>
  </si>
  <si>
    <t>TODCH</t>
  </si>
  <si>
    <t>TOTAL</t>
  </si>
  <si>
    <t>TRIER</t>
  </si>
  <si>
    <t>TRIGL</t>
  </si>
  <si>
    <t>TRINE</t>
  </si>
  <si>
    <t>TRING</t>
  </si>
  <si>
    <t>TRIOC</t>
  </si>
  <si>
    <t>TRIST</t>
  </si>
  <si>
    <t>TRITO</t>
  </si>
  <si>
    <t>UNKNO</t>
  </si>
  <si>
    <t>UPUEP</t>
  </si>
  <si>
    <t>VANCI</t>
  </si>
  <si>
    <t>VANDU</t>
  </si>
  <si>
    <t>VANEL</t>
  </si>
  <si>
    <t>VANGR</t>
  </si>
  <si>
    <t>VANIN</t>
  </si>
  <si>
    <t>VANLE</t>
  </si>
  <si>
    <t>VANMA</t>
  </si>
  <si>
    <t>VANVA</t>
  </si>
  <si>
    <t>WADER</t>
  </si>
  <si>
    <t>XENCI</t>
  </si>
  <si>
    <t>Sunda Teal</t>
  </si>
  <si>
    <t>Latitude</t>
  </si>
  <si>
    <t>Longitude</t>
  </si>
  <si>
    <t>Area</t>
  </si>
  <si>
    <t>Flood start</t>
  </si>
  <si>
    <t>Flood end</t>
  </si>
  <si>
    <t>Open seas, bays, straits</t>
  </si>
  <si>
    <t>Estuaries, tidal mudflats, salt marshes</t>
  </si>
  <si>
    <t>Brackish or saline lakes, lagoons, salt pans</t>
  </si>
  <si>
    <t>Rivers, streams, canals, drains</t>
  </si>
  <si>
    <t>Freshwater marshes, flooded areas</t>
  </si>
  <si>
    <t>Freshwater lakes, ponds</t>
  </si>
  <si>
    <t>Reservoirs, barrages, tanks</t>
  </si>
  <si>
    <t>Gravel pits, mineral workings, mining pools</t>
  </si>
  <si>
    <t>Fish ponds, shrimp ponds</t>
  </si>
  <si>
    <t>Grassland, arable land</t>
  </si>
  <si>
    <t>Mangrove, nipah</t>
  </si>
  <si>
    <t>Freshwater swamp</t>
  </si>
  <si>
    <t>Punjab</t>
  </si>
  <si>
    <t>AREA</t>
  </si>
  <si>
    <t>PROTECTED</t>
  </si>
  <si>
    <t>12</t>
  </si>
  <si>
    <t>ALTITUDE</t>
  </si>
  <si>
    <t>6</t>
  </si>
  <si>
    <t>AWC VISIT FORM FOR</t>
  </si>
  <si>
    <t>AWC COUNT FORM FOR</t>
  </si>
  <si>
    <t>The Forms to fill are aimed at enabling participants of the AWC to enter their count information in a standardised user friendly form.</t>
  </si>
  <si>
    <t>The Forms are also aimed at enabling state coordinators of the AWC to enter count information they receive from participants, who are unable to enter data in the Excel form.</t>
  </si>
  <si>
    <t>KINDLY provide comments to awc@wetlands.org on how we may improve this form</t>
  </si>
  <si>
    <t>Introduction</t>
  </si>
  <si>
    <t>Layout of Form</t>
  </si>
  <si>
    <t>"Counts" and "New Sites" (red tabs) are where data entered into the Green tabs are recorded. These sheets should not be changed. Coordinators may copy paste information here into other datasheets to collate counts of the state.</t>
  </si>
  <si>
    <t>FIELDNAME</t>
  </si>
  <si>
    <t>EXPLANATION</t>
  </si>
  <si>
    <t>Day of the visit as numeric value (DD)</t>
  </si>
  <si>
    <t>Month of the visit as a numeric value (MM)</t>
  </si>
  <si>
    <t>Year of the visit as numeric value (YYYY)</t>
  </si>
  <si>
    <t>Indicates if the count was effected by disturbance.</t>
  </si>
  <si>
    <t>Names of participating counters</t>
  </si>
  <si>
    <r>
      <t>Longitude coordinates in decimal ( -180.00</t>
    </r>
    <r>
      <rPr>
        <vertAlign val="superscript"/>
        <sz val="10"/>
        <rFont val="Arial"/>
        <family val="2"/>
      </rPr>
      <t>o</t>
    </r>
    <r>
      <rPr>
        <sz val="10"/>
        <rFont val="Arial"/>
        <family val="2"/>
      </rPr>
      <t xml:space="preserve"> &lt;&gt; 180.00</t>
    </r>
    <r>
      <rPr>
        <vertAlign val="superscript"/>
        <sz val="10"/>
        <rFont val="Arial"/>
        <family val="2"/>
      </rPr>
      <t>o</t>
    </r>
    <r>
      <rPr>
        <sz val="10"/>
        <rFont val="Arial"/>
        <family val="2"/>
      </rPr>
      <t xml:space="preserve"> )</t>
    </r>
  </si>
  <si>
    <t>Northern Goshawk</t>
  </si>
  <si>
    <t>Cinereous Vulture</t>
  </si>
  <si>
    <t>Eastern Imperial Eagle</t>
  </si>
  <si>
    <t>Short-toed Snake-eagle</t>
  </si>
  <si>
    <t>Western Marsh-harrier</t>
  </si>
  <si>
    <t>Black-winged Kite</t>
  </si>
  <si>
    <t>White-bellied Sea-eagle</t>
  </si>
  <si>
    <t>Grey-headed Fish-eagle</t>
  </si>
  <si>
    <t>Nisaetus cirrhatus</t>
  </si>
  <si>
    <t>Eurasian Skylark</t>
  </si>
  <si>
    <t>Pelargopsis amauroptera</t>
  </si>
  <si>
    <t>Pelargopsis capensis</t>
  </si>
  <si>
    <t>Falcated Duck</t>
  </si>
  <si>
    <t>Common Goldeneye</t>
  </si>
  <si>
    <t>White-winged Duck</t>
  </si>
  <si>
    <t>Fulvous Whistling-duck</t>
  </si>
  <si>
    <t>Lesser Whistling-duck</t>
  </si>
  <si>
    <t>Cotton Pygmy-goose</t>
  </si>
  <si>
    <t>Oriental Darter</t>
  </si>
  <si>
    <t>White-bellied Heron</t>
  </si>
  <si>
    <t>Chinese Pond-heron</t>
  </si>
  <si>
    <t>Indian Pond-heron</t>
  </si>
  <si>
    <t>Western Reef-egret</t>
  </si>
  <si>
    <t>Pacific Reef-egret</t>
  </si>
  <si>
    <t>Eurasian Thick-knee</t>
  </si>
  <si>
    <t>White-tailed Lapwing</t>
  </si>
  <si>
    <t>Asian Openbill</t>
  </si>
  <si>
    <t>Greater Adjutant</t>
  </si>
  <si>
    <t>Lesser Adjutant</t>
  </si>
  <si>
    <t>White-throated Dipper</t>
  </si>
  <si>
    <t>Zitting Cisticola</t>
  </si>
  <si>
    <t>Collared Pratincole</t>
  </si>
  <si>
    <t>Heliopais personatus</t>
  </si>
  <si>
    <t>River Tern</t>
  </si>
  <si>
    <t>Olive-backed Pipit</t>
  </si>
  <si>
    <t>Paddyfield Pipit</t>
  </si>
  <si>
    <t>White Wagtail</t>
  </si>
  <si>
    <t>Indian Cormorant</t>
  </si>
  <si>
    <t>Black-tailed Crake</t>
  </si>
  <si>
    <t>Andaman Crake</t>
  </si>
  <si>
    <t>Rallina eurizonoides</t>
  </si>
  <si>
    <t>Slaty-legged Crake</t>
  </si>
  <si>
    <t>Greater Painted-snipe</t>
  </si>
  <si>
    <t>Eurasian Eagle-owl</t>
  </si>
  <si>
    <t>Brown Fish-owl</t>
  </si>
  <si>
    <t>Common Starling</t>
  </si>
  <si>
    <t>Red-naped Ibis</t>
  </si>
  <si>
    <t>Black-headed Ibis</t>
  </si>
  <si>
    <t>STARTTIME</t>
  </si>
  <si>
    <t>Time at which the counting during the visit was started (hours:minutes)</t>
  </si>
  <si>
    <t>ENDTIME</t>
  </si>
  <si>
    <t>Time at which the counting during the visit was finished (hours:minutes)</t>
  </si>
  <si>
    <t>DISTRICT</t>
  </si>
  <si>
    <t>District/country within a National region/state</t>
  </si>
  <si>
    <t>PROTECTION</t>
  </si>
  <si>
    <t>LONGITUDE</t>
  </si>
  <si>
    <t>LATITUDE</t>
  </si>
  <si>
    <t>FLOODSTART</t>
  </si>
  <si>
    <t>FLOODEND</t>
  </si>
  <si>
    <t xml:space="preserve">Altitude of the wetland in metres above sea level </t>
  </si>
  <si>
    <t>Area of the wetland (in hectares)</t>
  </si>
  <si>
    <t>Month of year when the wetland floods</t>
  </si>
  <si>
    <t xml:space="preserve">PERMANENCE </t>
  </si>
  <si>
    <t>HABITAT TYPES</t>
  </si>
  <si>
    <t>CODES FOR VISIT FORM</t>
  </si>
  <si>
    <t>Wetland Uses</t>
  </si>
  <si>
    <t>Situation observed during the visit: simply choose Yes or No for each use</t>
  </si>
  <si>
    <t>The name of a site, chosen from the drop down list</t>
  </si>
  <si>
    <t>COMMON NAME</t>
  </si>
  <si>
    <t>SCIENTIFIC NAME</t>
  </si>
  <si>
    <t>Specifies the way the count of the bird is made - 'Real' count ; Rough estimate ;  Extrapolated value based on counts in a part of the wetland</t>
  </si>
  <si>
    <t xml:space="preserve">COVERAGE </t>
  </si>
  <si>
    <t>Coverage of the wetland area for the species during the visit:</t>
  </si>
  <si>
    <r>
      <t>Complete = 100%; B</t>
    </r>
    <r>
      <rPr>
        <sz val="10"/>
        <rFont val="Arial"/>
        <family val="2"/>
      </rPr>
      <t xml:space="preserve">ad = &lt;25% ; </t>
    </r>
    <r>
      <rPr>
        <sz val="10"/>
        <rFont val="Arial Bold"/>
      </rPr>
      <t>M</t>
    </r>
    <r>
      <rPr>
        <sz val="10"/>
        <rFont val="Arial"/>
        <family val="2"/>
      </rPr>
      <t xml:space="preserve">oderate= 25-50% ; </t>
    </r>
    <r>
      <rPr>
        <sz val="10"/>
        <rFont val="Arial Bold"/>
      </rPr>
      <t>G</t>
    </r>
    <r>
      <rPr>
        <sz val="10"/>
        <rFont val="Arial"/>
        <family val="2"/>
      </rPr>
      <t xml:space="preserve">ood = 51-75% ; </t>
    </r>
    <r>
      <rPr>
        <sz val="10"/>
        <rFont val="Arial Bold"/>
      </rPr>
      <t>E</t>
    </r>
    <r>
      <rPr>
        <sz val="10"/>
        <rFont val="Arial"/>
        <family val="2"/>
      </rPr>
      <t xml:space="preserve">xcellent = 76-99% ; </t>
    </r>
    <r>
      <rPr>
        <sz val="10"/>
        <rFont val="Arial Bold"/>
      </rPr>
      <t>Partial/Not quantified</t>
    </r>
  </si>
  <si>
    <t>The Forms allows for rapid sharing of count information, data checking and collation, by coordinators.</t>
  </si>
  <si>
    <t>This AWC Form has been developed for use on Microsoft Excel 2010. To ensure that you are using a compatible version, in the Site Form check if the drop down menu  on the Site Name gives you a list of names in alphabetic order and an information box appears. Otherwise, the version of Excel you are using is incompatible.  AWC does not guarantee the format if the sheet is shared through Google Drive or Mac.</t>
  </si>
  <si>
    <t>CODES FOR SITE FORM</t>
  </si>
  <si>
    <t>CODES FOR COUNTS FORM</t>
  </si>
  <si>
    <t>Source</t>
  </si>
  <si>
    <t>SourceName</t>
  </si>
  <si>
    <t>SourceCode</t>
  </si>
  <si>
    <t>Local rains</t>
  </si>
  <si>
    <t>River/stream</t>
  </si>
  <si>
    <t>Sea</t>
  </si>
  <si>
    <t>SOURCE</t>
  </si>
  <si>
    <t>Source of water to the wetland - sea, river, etc</t>
  </si>
  <si>
    <t>MAX DEPTH</t>
  </si>
  <si>
    <t>Maximum depth of wetland in metres</t>
  </si>
  <si>
    <r>
      <t>Latitude coordinates in decimal ( -180.00</t>
    </r>
    <r>
      <rPr>
        <vertAlign val="superscript"/>
        <sz val="10"/>
        <rFont val="Arial"/>
        <family val="2"/>
      </rPr>
      <t>o</t>
    </r>
    <r>
      <rPr>
        <sz val="10"/>
        <rFont val="Arial"/>
        <family val="2"/>
      </rPr>
      <t xml:space="preserve"> &lt;&gt; 180.00</t>
    </r>
    <r>
      <rPr>
        <vertAlign val="superscript"/>
        <sz val="10"/>
        <rFont val="Arial"/>
        <family val="2"/>
      </rPr>
      <t>o</t>
    </r>
    <r>
      <rPr>
        <sz val="10"/>
        <rFont val="Arial"/>
        <family val="2"/>
      </rPr>
      <t xml:space="preserve"> ); to find the location of any site, check Google maps. Right click on the location and the latitude and longitude should be displayed.</t>
    </r>
  </si>
  <si>
    <t>← Site name →</t>
  </si>
  <si>
    <t>Scolopacidae spp.</t>
  </si>
  <si>
    <t>Unidentified Alcid spp.</t>
  </si>
  <si>
    <t/>
  </si>
  <si>
    <t>←Flood start →</t>
  </si>
  <si>
    <t>←Flood end →</t>
  </si>
  <si>
    <t>←Latitude →</t>
  </si>
  <si>
    <t>←Longitude →</t>
  </si>
  <si>
    <t>←Open seas, bays, straits →</t>
  </si>
  <si>
    <t>←Estuaries, tidal mudflats, salt marshes →</t>
  </si>
  <si>
    <t>←Brackish or saline lakes, lagoons, salt pans →</t>
  </si>
  <si>
    <t>←Rivers, streams, canals, drains →</t>
  </si>
  <si>
    <t>←Freshwater marshes, flooded areas →</t>
  </si>
  <si>
    <t>←Freshwater lakes, ponds →</t>
  </si>
  <si>
    <t>←Reservoirs, barrages, tanks →</t>
  </si>
  <si>
    <t>←Gravel pits, mineral workings, mining pools →</t>
  </si>
  <si>
    <t>←Fish ponds, shrimp ponds →</t>
  </si>
  <si>
    <t>←Grassland, arable land →</t>
  </si>
  <si>
    <t>←Mangrove, nipah →</t>
  </si>
  <si>
    <t>←Freshwater swamp →</t>
  </si>
  <si>
    <t>Steps to enter your AWC count visit information</t>
  </si>
  <si>
    <t xml:space="preserve">← Sitecode </t>
  </si>
  <si>
    <t>STATE</t>
  </si>
  <si>
    <t>The name of the state, chosen from the drop down list</t>
  </si>
  <si>
    <t>NEAREST TOWN</t>
  </si>
  <si>
    <t>The closest town to the site</t>
  </si>
  <si>
    <t>Official IWC Sitecode. This is provided by Wetlands International.</t>
  </si>
  <si>
    <t>Method used for counting, options can be any combination of Aerial survey, Survey by boat, Survey on foot or vehicle, Telescope used</t>
  </si>
  <si>
    <t>Coverage of the wetland area during the visit</t>
  </si>
  <si>
    <t>Water status during counting</t>
  </si>
  <si>
    <t>Ice cover during counting</t>
  </si>
  <si>
    <t>Tide during (most of) the counting</t>
  </si>
  <si>
    <t>Effects of weather conditions (wind, rain, fog) on counts</t>
  </si>
  <si>
    <t>Salinity conditions of wetland if known</t>
  </si>
  <si>
    <t>VISIT COVERAGE</t>
  </si>
  <si>
    <t>VEGETATION COVER</t>
  </si>
  <si>
    <t>VEGETATION TYPE</t>
  </si>
  <si>
    <t>Type of vegetation dominating wetland</t>
  </si>
  <si>
    <t>* required field for new sites</t>
  </si>
  <si>
    <t xml:space="preserve">* required field </t>
  </si>
  <si>
    <t>"Explanation" (yellow tab) - this page provides you explanatory notes on fields that need to be completed.</t>
  </si>
  <si>
    <t>Day*</t>
  </si>
  <si>
    <t>Month*</t>
  </si>
  <si>
    <t>Year*</t>
  </si>
  <si>
    <r>
      <t>IF NEW SITE 
(</t>
    </r>
    <r>
      <rPr>
        <b/>
        <sz val="10"/>
        <color theme="0"/>
        <rFont val="Calibri"/>
        <family val="2"/>
        <scheme val="minor"/>
      </rPr>
      <t>or to provide update of Existing Site</t>
    </r>
    <r>
      <rPr>
        <b/>
        <sz val="11"/>
        <color theme="0"/>
        <rFont val="Calibri"/>
        <family val="2"/>
        <scheme val="minor"/>
      </rPr>
      <t>)</t>
    </r>
  </si>
  <si>
    <t>Once the name of a site is selected in the Site Form, it will automatically appear here. It cannot be filled on the green Visit Form</t>
  </si>
  <si>
    <t>Once the date of a site visit is selected in the green Site Form, it will automatically appear here. It cannot be filled on the Counts Form</t>
  </si>
  <si>
    <t>For species reporting, we utilise an autocomplete function that, while making data entry easier, can cause problems with different versions of Excel, blocked by different security systems due to the need to include formulas, filters, macros, etc.</t>
  </si>
  <si>
    <t>"LookupSite", "LookupVisit"and "LookupCount"(Yellow tabs) are all as reference sheets only and protected sheets, so data entry is not possible here. However, you are able to view the list of species, sites, etc.</t>
  </si>
  <si>
    <t>Explanatory notes of the AWC Forms</t>
  </si>
  <si>
    <t>←Permanence of wetland →</t>
  </si>
  <si>
    <t>←Max depth of wetland →</t>
  </si>
  <si>
    <t>General info (see Explanation for details)</t>
  </si>
  <si>
    <t>Extent of vegetation coverage; if more than one type, mention these in Remarks</t>
  </si>
  <si>
    <t>Information on unlisted/rare species, or habitat type not covered or additional vegetation types</t>
  </si>
  <si>
    <t>G</t>
  </si>
  <si>
    <t>Reported Name</t>
  </si>
  <si>
    <t>ReportedName</t>
  </si>
  <si>
    <t>COMMONNAME</t>
  </si>
  <si>
    <t>REPORTED NAME</t>
  </si>
  <si>
    <t>The common or scientific name of a species (or unidentified species - e.g. Unidentified Duck)</t>
  </si>
  <si>
    <t>State</t>
  </si>
  <si>
    <t>"Addl Info" (green tab) provide space to provide images of (a) unusual records, such as rare or threatened species, and (b) map of the count area, from Google map or other sources</t>
  </si>
  <si>
    <t>Thank you for taking the time to read this information and we hope this will help you to fill in and submit your counts easily and efficiently.</t>
  </si>
  <si>
    <t>The number of birds of the particular species counted. Only a single figure can be entered, which may be the minimum number, e.g 400. Do not try to write a range e.g. 400-600. If a species is observed but was not reported as a count, in the count enter "-1"</t>
  </si>
  <si>
    <t>Once the name of a site is selected in the green Site Form, it will automatically appear here. It cannot be filled in the Visit or CountForm</t>
  </si>
  <si>
    <t>Please paste images of unusual sightings/boundaries of sites here!</t>
  </si>
  <si>
    <t>Chrysophlegma flavinucha</t>
  </si>
  <si>
    <t>Buff-spotted Flameback</t>
  </si>
  <si>
    <t>Psilopogon haemacephalus</t>
  </si>
  <si>
    <t>Oriental Dwarf-kingfisher</t>
  </si>
  <si>
    <t>Asian Green Bee-eater</t>
  </si>
  <si>
    <t>Jacobin Cuckoo</t>
  </si>
  <si>
    <t>Hierococcyx varius</t>
  </si>
  <si>
    <t>Square-tailed Drongo-cuckoo</t>
  </si>
  <si>
    <t>Western Koel</t>
  </si>
  <si>
    <t>Taccocua leschenaultii</t>
  </si>
  <si>
    <t>Aerodramus unicolor</t>
  </si>
  <si>
    <t>Pacific Swift</t>
  </si>
  <si>
    <t>Indian Scops-owl</t>
  </si>
  <si>
    <t>Red Turtle-dove</t>
  </si>
  <si>
    <t>Grey-capped Emerald Dove</t>
  </si>
  <si>
    <t>Pernis ptilorhynchus</t>
  </si>
  <si>
    <t>Icthyophaga humilis</t>
  </si>
  <si>
    <t>Himalayan Griffon</t>
  </si>
  <si>
    <t>Ictinaetus malaiensis</t>
  </si>
  <si>
    <t>Red-headed Falcon</t>
  </si>
  <si>
    <t>Common Barn-owl</t>
  </si>
  <si>
    <t>Aerodramus brevirostris</t>
  </si>
  <si>
    <t>Zapornia akool</t>
  </si>
  <si>
    <t>Zapornia bicolor</t>
  </si>
  <si>
    <t>Spatula clypeata</t>
  </si>
  <si>
    <t>Mareca falcata</t>
  </si>
  <si>
    <t>Sibirionetta formosa</t>
  </si>
  <si>
    <t>Mareca penelope</t>
  </si>
  <si>
    <t>Indian Spot-billed Duck</t>
  </si>
  <si>
    <t>Spatula querquedula</t>
  </si>
  <si>
    <t>Mareca strepera</t>
  </si>
  <si>
    <t>Clanga clanga</t>
  </si>
  <si>
    <t>Clanga hastata</t>
  </si>
  <si>
    <t>Northern Long-eared Owl</t>
  </si>
  <si>
    <t>Eurasian Bittern</t>
  </si>
  <si>
    <t>Eurasian Buzzard</t>
  </si>
  <si>
    <t>Green-backed Heron</t>
  </si>
  <si>
    <t>Asarcornis scutulata</t>
  </si>
  <si>
    <t>Greater Sandplover</t>
  </si>
  <si>
    <t>Lesser Sandplover</t>
  </si>
  <si>
    <t>Asian Woollyneck</t>
  </si>
  <si>
    <t>Hen Harrier</t>
  </si>
  <si>
    <t>Rock Dove</t>
  </si>
  <si>
    <t>Ardea alba</t>
  </si>
  <si>
    <t>Great White Egret</t>
  </si>
  <si>
    <t>Ardea intermedia</t>
  </si>
  <si>
    <t>Esacus magnirostris</t>
  </si>
  <si>
    <t>Great Frigatebird</t>
  </si>
  <si>
    <t>Common Gull-billed Tern</t>
  </si>
  <si>
    <t>Gelochelidon nilotica</t>
  </si>
  <si>
    <t>Little Pratincole</t>
  </si>
  <si>
    <t>Malay Night-heron</t>
  </si>
  <si>
    <t>Antigone antigone</t>
  </si>
  <si>
    <t>White-tailed Sea-eagle</t>
  </si>
  <si>
    <t>White-breasted Kingfisher</t>
  </si>
  <si>
    <t>Aquila fasciata</t>
  </si>
  <si>
    <t>Icthyophaga ichthyaetus</t>
  </si>
  <si>
    <t>Common Little Bittern</t>
  </si>
  <si>
    <t>Calidris falcinellus</t>
  </si>
  <si>
    <t>Goosander</t>
  </si>
  <si>
    <t>Microcarbo niger</t>
  </si>
  <si>
    <t>Calidris pugnax</t>
  </si>
  <si>
    <t>Zapornia fusca</t>
  </si>
  <si>
    <t>Zapornia pusilla</t>
  </si>
  <si>
    <t>Western Water Rail</t>
  </si>
  <si>
    <t>Lewinia striata</t>
  </si>
  <si>
    <t>African Comb Duck</t>
  </si>
  <si>
    <t>Sternula albifrons</t>
  </si>
  <si>
    <t>Onychoprion anaethetus</t>
  </si>
  <si>
    <t>Thalasseus bengalensis</t>
  </si>
  <si>
    <t>Greater Crested Tern</t>
  </si>
  <si>
    <t>Thalasseus bergii</t>
  </si>
  <si>
    <t>Hydroprogne caspia</t>
  </si>
  <si>
    <t>Onychoprion fuscatus</t>
  </si>
  <si>
    <t>Arctic Jaeger</t>
  </si>
  <si>
    <t>Thalasseus sandvicensis</t>
  </si>
  <si>
    <t>Sternula saundersi</t>
  </si>
  <si>
    <t>Spilopelia senegalensis</t>
  </si>
  <si>
    <t>Common Hoopoe</t>
  </si>
  <si>
    <t>Vanellus malabaricus</t>
  </si>
  <si>
    <t>With your feedback, we aim to update this Form further if needed.  So kindly do provide us your constructive comments and suggestions.</t>
  </si>
  <si>
    <t>Baghmara</t>
  </si>
  <si>
    <t>Vanellus spp.</t>
  </si>
  <si>
    <t>Hydrocoloeus minutus</t>
  </si>
  <si>
    <t>Ketupa ketupu</t>
  </si>
  <si>
    <t>Caprimulgus jotaka</t>
  </si>
  <si>
    <t>Caprimulgus affinis</t>
  </si>
  <si>
    <t>Glaucidium radiatum</t>
  </si>
  <si>
    <t>Spilopelia chinensis</t>
  </si>
  <si>
    <t>Picus xanthopygaeus</t>
  </si>
  <si>
    <t>Bubo virginianus</t>
  </si>
  <si>
    <t>Dumetia hyperythra</t>
  </si>
  <si>
    <t>Sylvia hortensis</t>
  </si>
  <si>
    <t>Pernis apivorus</t>
  </si>
  <si>
    <t>Anthus spp.</t>
  </si>
  <si>
    <t>Oriolus chinensis</t>
  </si>
  <si>
    <t>Rhopocichla atriceps</t>
  </si>
  <si>
    <t>Hypothymis azurea</t>
  </si>
  <si>
    <t>Terpsiphone paradisi</t>
  </si>
  <si>
    <t>Clanga pomarina</t>
  </si>
  <si>
    <t>Hemicircus canente</t>
  </si>
  <si>
    <t>Tringa guttifer</t>
  </si>
  <si>
    <t>Psilopogon malabaricus</t>
  </si>
  <si>
    <t>Zapornia parva</t>
  </si>
  <si>
    <t>Chlidonias niger</t>
  </si>
  <si>
    <t>Anthracoceros coronatus</t>
  </si>
  <si>
    <t>Pellorneum ruficeps</t>
  </si>
  <si>
    <t>Chrysocolaptes festivus</t>
  </si>
  <si>
    <t>Chloropsis jerdoni</t>
  </si>
  <si>
    <t>Ocyceros griseus</t>
  </si>
  <si>
    <t>Pomatorhinus horsfieldii</t>
  </si>
  <si>
    <t>Phaenicophaeus viridirostris</t>
  </si>
  <si>
    <t>Pterocles alchata</t>
  </si>
  <si>
    <t>Laterallus ruber</t>
  </si>
  <si>
    <t>Alcedinidae spp.</t>
  </si>
  <si>
    <t>Emberiza melanocephala</t>
  </si>
  <si>
    <t>Carpodacus erythrinus</t>
  </si>
  <si>
    <t>Chrysococcyx xanthorhynchus</t>
  </si>
  <si>
    <t>Larus marinus</t>
  </si>
  <si>
    <t>Gallus sonneratii</t>
  </si>
  <si>
    <t>Burhinus indicus</t>
  </si>
  <si>
    <t>Francolinus pictus</t>
  </si>
  <si>
    <t>Saxicola torquatus</t>
  </si>
  <si>
    <t>Eudynamys orientalis</t>
  </si>
  <si>
    <t>Otus scops</t>
  </si>
  <si>
    <t>Strix ocellata</t>
  </si>
  <si>
    <t>Alophoixus flaveolus</t>
  </si>
  <si>
    <t>Oriolus larvatus</t>
  </si>
  <si>
    <t>Turdus merula</t>
  </si>
  <si>
    <t>Irena puella</t>
  </si>
  <si>
    <t>Milvus milvus</t>
  </si>
  <si>
    <t>Larus hemprichii</t>
  </si>
  <si>
    <t>Acrocephalus arundinaceus</t>
  </si>
  <si>
    <t>Oriolus xanthornus</t>
  </si>
  <si>
    <t>Calidris pygmaea</t>
  </si>
  <si>
    <t>Myophonus horsfieldii</t>
  </si>
  <si>
    <t>Acrocephalus scirpaceus</t>
  </si>
  <si>
    <t>Podiceps grisegena</t>
  </si>
  <si>
    <t>Turdus boulboul</t>
  </si>
  <si>
    <t>Ducula aenea</t>
  </si>
  <si>
    <t>Pterocles indicus</t>
  </si>
  <si>
    <t>Aix galericulata</t>
  </si>
  <si>
    <t>Aethopyga siparaja</t>
  </si>
  <si>
    <t>Circus spilonotus</t>
  </si>
  <si>
    <t>Alcippe poioicephala</t>
  </si>
  <si>
    <t>Ficedula nigrorufa</t>
  </si>
  <si>
    <t>Lanius excubitor</t>
  </si>
  <si>
    <t>Anas spp.</t>
  </si>
  <si>
    <t>Gallus gallus</t>
  </si>
  <si>
    <t>Ciconia boyciana</t>
  </si>
  <si>
    <t>Raptor spp.</t>
  </si>
  <si>
    <t>Aethopyga linaraborae</t>
  </si>
  <si>
    <t>Parus major</t>
  </si>
  <si>
    <t>Sitta frontalis</t>
  </si>
  <si>
    <t>Hypsipetes leucocephalus</t>
  </si>
  <si>
    <t>Hemipus picatus</t>
  </si>
  <si>
    <t>Tachycineta leucorrhoa</t>
  </si>
  <si>
    <t>Cyornis tickelliae</t>
  </si>
  <si>
    <t>Caprimulgus atripennis</t>
  </si>
  <si>
    <t>Dicaeum erythrorhynchos</t>
  </si>
  <si>
    <t>Pluvialis apricaria</t>
  </si>
  <si>
    <t>Rallina fasciata</t>
  </si>
  <si>
    <t>Galloperdix spadicea</t>
  </si>
  <si>
    <t>Perdicula erythrorhyncha</t>
  </si>
  <si>
    <t>Caprimulgus asiaticus</t>
  </si>
  <si>
    <t>Ficedula subrubra</t>
  </si>
  <si>
    <t>Spilopelia suratensis</t>
  </si>
  <si>
    <t>Limnodromus semipalmatus</t>
  </si>
  <si>
    <t>Turdus rubrocanus</t>
  </si>
  <si>
    <t>Spotted Greenshank</t>
  </si>
  <si>
    <t>TRIGU</t>
  </si>
  <si>
    <t>White-rumped Swallow</t>
  </si>
  <si>
    <t>Kashmir Flycatcher</t>
  </si>
  <si>
    <t>RAPTO</t>
  </si>
  <si>
    <t>Sooty Gull</t>
  </si>
  <si>
    <t>LARHE</t>
  </si>
  <si>
    <t>Heart-spotted Woodpecker</t>
  </si>
  <si>
    <t>Indian Thick-knee</t>
  </si>
  <si>
    <t>Asian Fairy-bluebird</t>
  </si>
  <si>
    <t>White-rumped Shama</t>
  </si>
  <si>
    <t>White-throated Bulbul</t>
  </si>
  <si>
    <t>White-browed Fulvetta</t>
  </si>
  <si>
    <t>Buffy Fish-owl</t>
  </si>
  <si>
    <t>KETKE</t>
  </si>
  <si>
    <t>Black-headed Bunting</t>
  </si>
  <si>
    <t>Green Imperial-pigeon</t>
  </si>
  <si>
    <t>Chestnut Thrush</t>
  </si>
  <si>
    <t>Mandarin Duck</t>
  </si>
  <si>
    <t>AIXGA</t>
  </si>
  <si>
    <t>Violet Cuckoo</t>
  </si>
  <si>
    <t>Red-throated Barbet</t>
  </si>
  <si>
    <t>Crimson Sunbird</t>
  </si>
  <si>
    <t>Eurasian Scops-owl</t>
  </si>
  <si>
    <t>HIRUN</t>
  </si>
  <si>
    <t>Red-legged Crake</t>
  </si>
  <si>
    <t>RALFA</t>
  </si>
  <si>
    <t>Eurasian Golden Plover</t>
  </si>
  <si>
    <t>PLUAP</t>
  </si>
  <si>
    <t>Jungle Owlet</t>
  </si>
  <si>
    <t>Red-necked Grebe</t>
  </si>
  <si>
    <t>PODGR</t>
  </si>
  <si>
    <t>Malabar Pied Hornbill</t>
  </si>
  <si>
    <t>Oriental Stork</t>
  </si>
  <si>
    <t>CICBO</t>
  </si>
  <si>
    <t>Mottled Wood-owl</t>
  </si>
  <si>
    <t>Malabar Barbet</t>
  </si>
  <si>
    <t>Pin-tailed Sandgrouse</t>
  </si>
  <si>
    <t>Great Grey Shrike</t>
  </si>
  <si>
    <t>LANEX</t>
  </si>
  <si>
    <t>Rufous Woodpecker</t>
  </si>
  <si>
    <t>Great Reed-warbler</t>
  </si>
  <si>
    <t>Dark-fronted Babbler</t>
  </si>
  <si>
    <t>Puff-throated Babbler</t>
  </si>
  <si>
    <t>Red Kite</t>
  </si>
  <si>
    <t>MILMI</t>
  </si>
  <si>
    <t>Painted Francolin</t>
  </si>
  <si>
    <t>Grey Nightjar</t>
  </si>
  <si>
    <t>Great Tit</t>
  </si>
  <si>
    <t>Red Spurfowl</t>
  </si>
  <si>
    <t>Velvet-fronted Nuthatch</t>
  </si>
  <si>
    <t>Painted Bush-quail</t>
  </si>
  <si>
    <t>Brown-headed Barbet</t>
  </si>
  <si>
    <t>Brown-cheeked Fulvetta</t>
  </si>
  <si>
    <t>Savanna Nightjar</t>
  </si>
  <si>
    <t>Eurasian Blackbird</t>
  </si>
  <si>
    <t>TURME</t>
  </si>
  <si>
    <t>Indian Nightjar</t>
  </si>
  <si>
    <t>Black-lored Tit</t>
  </si>
  <si>
    <t>Common Rosefinch</t>
  </si>
  <si>
    <t>Pale-billed Flowerpecker</t>
  </si>
  <si>
    <t>Black-headed Bulbul</t>
  </si>
  <si>
    <t>Black-crested Bulbul</t>
  </si>
  <si>
    <t>White-cheeked Barbet</t>
  </si>
  <si>
    <t>Spoon-billed Sandpiper</t>
  </si>
  <si>
    <t>EURPY</t>
  </si>
  <si>
    <t>Black-naped Oriole</t>
  </si>
  <si>
    <t>Indian Pygmy Woodpecker</t>
  </si>
  <si>
    <t>Little Gull</t>
  </si>
  <si>
    <t>LARMI</t>
  </si>
  <si>
    <t>Eastern Marsh-harrier</t>
  </si>
  <si>
    <t>CIRSP</t>
  </si>
  <si>
    <t>Red Junglefowl</t>
  </si>
  <si>
    <t>Common Stonechat</t>
  </si>
  <si>
    <t>SAXTO</t>
  </si>
  <si>
    <t>Eastern Koel</t>
  </si>
  <si>
    <t>ANASX</t>
  </si>
  <si>
    <t>Western Spotted Dove</t>
  </si>
  <si>
    <t>Great Black-backed Gull</t>
  </si>
  <si>
    <t>LARMA</t>
  </si>
  <si>
    <t>Great Horned Owl</t>
  </si>
  <si>
    <t>Malabar Grey Hornbill</t>
  </si>
  <si>
    <t>Streak-throated Woodpecker</t>
  </si>
  <si>
    <t>Ruddy Crake</t>
  </si>
  <si>
    <t>LATRU</t>
  </si>
  <si>
    <t>Grey-winged Blackbird</t>
  </si>
  <si>
    <t>Asian Dowitcher</t>
  </si>
  <si>
    <t>LIMSE</t>
  </si>
  <si>
    <t>Crimson-backed Sunbird</t>
  </si>
  <si>
    <t>Lesser Spotted Eagle</t>
  </si>
  <si>
    <t>AQUPO</t>
  </si>
  <si>
    <t>Yellow-crowned Woodpecker</t>
  </si>
  <si>
    <t>Bar-winged Flycatcher-shrike</t>
  </si>
  <si>
    <t>European Honey-buzzard</t>
  </si>
  <si>
    <t>PIPIT</t>
  </si>
  <si>
    <t>Little Crake</t>
  </si>
  <si>
    <t>PORPA</t>
  </si>
  <si>
    <t>Black Tern</t>
  </si>
  <si>
    <t>CHLNI</t>
  </si>
  <si>
    <t>Grey Junglefowl</t>
  </si>
  <si>
    <t>Tawny-bellied Babbler</t>
  </si>
  <si>
    <t>Malabar Whistling-thrush</t>
  </si>
  <si>
    <t>White-naped Woodpecker</t>
  </si>
  <si>
    <t>Blue-faced Malkoha</t>
  </si>
  <si>
    <t>Eastern Spotted Dove</t>
  </si>
  <si>
    <t>Painted Sandgrouse</t>
  </si>
  <si>
    <t>Black-naped Monarch</t>
  </si>
  <si>
    <t>Yellow-browed Bulbul</t>
  </si>
  <si>
    <t>Indian Scimitar-babbler</t>
  </si>
  <si>
    <t>Black-hooded Oriole</t>
  </si>
  <si>
    <t>Please note, only one value can be entered for the day field. If your visit was over multiple days, please report the first day of the visit</t>
  </si>
  <si>
    <r>
      <t xml:space="preserve">If you are sure it is a new site, first fill in the </t>
    </r>
    <r>
      <rPr>
        <b/>
        <sz val="11"/>
        <rFont val="Calibri"/>
        <family val="2"/>
        <scheme val="minor"/>
      </rPr>
      <t>"Site Form"</t>
    </r>
    <r>
      <rPr>
        <sz val="11"/>
        <rFont val="Calibri"/>
        <family val="2"/>
        <scheme val="minor"/>
      </rPr>
      <t xml:space="preserve"> (green tab) as per questions in Column C with as much information as possible.</t>
    </r>
  </si>
  <si>
    <r>
      <t xml:space="preserve">If the species you have counted is not in the list, it is quite possible that it has a new Common Name or Scientific Name. As the spellings may also be slightly different, kindly check for new or similar names in the </t>
    </r>
    <r>
      <rPr>
        <b/>
        <sz val="11"/>
        <rFont val="Calibri"/>
        <family val="2"/>
        <scheme val="minor"/>
      </rPr>
      <t>"LookupCount"</t>
    </r>
    <r>
      <rPr>
        <sz val="11"/>
        <rFont val="Calibri"/>
        <family val="2"/>
        <scheme val="minor"/>
      </rPr>
      <t>.</t>
    </r>
  </si>
  <si>
    <t>Old sitename</t>
  </si>
  <si>
    <t>Corrected National region</t>
  </si>
  <si>
    <t>Corrected District</t>
  </si>
  <si>
    <t>Timestamp</t>
  </si>
  <si>
    <t>Name of Site counted</t>
  </si>
  <si>
    <t>Name of Parent Site (if your count site is part of a larger site)</t>
  </si>
  <si>
    <t>Name of State in which the Site was counted</t>
  </si>
  <si>
    <t>If it is a protected area(s), write its name</t>
  </si>
  <si>
    <t>Is the count within a Protected Area?</t>
  </si>
  <si>
    <t>Visit Coverage</t>
  </si>
  <si>
    <t>Disturbance of birds during count</t>
  </si>
  <si>
    <t>Water level</t>
  </si>
  <si>
    <t>Tidal conditions</t>
  </si>
  <si>
    <t>Vegetation Type (list all the main types of vegetation present in the wetland)</t>
  </si>
  <si>
    <t>Permanance</t>
  </si>
  <si>
    <t>Source of water</t>
  </si>
  <si>
    <t xml:space="preserve">Fishing </t>
  </si>
  <si>
    <t>Other uses</t>
  </si>
  <si>
    <t>Development plans to site</t>
  </si>
  <si>
    <t xml:space="preserve">Other Likely Threats to the Wetland </t>
  </si>
  <si>
    <t>Hunting/Trapping</t>
  </si>
  <si>
    <t>Disturbance by domestic dogs</t>
  </si>
  <si>
    <t>Other Likely Threats to the Waterbirds</t>
  </si>
  <si>
    <t xml:space="preserve">KINDLY provide feedback on how we may improve this form below, or to awc@wetlands.org </t>
  </si>
  <si>
    <t>Name IBA</t>
  </si>
  <si>
    <t>Domestic dogs</t>
  </si>
  <si>
    <t>Protected Area Name →</t>
  </si>
  <si>
    <t>IBA Area Name →</t>
  </si>
  <si>
    <t>Corrected Latitude</t>
  </si>
  <si>
    <t>Corrected Longitude</t>
  </si>
  <si>
    <t>Type of visit</t>
  </si>
  <si>
    <t>TypeVisitName</t>
  </si>
  <si>
    <t>TypeVisitCode</t>
  </si>
  <si>
    <t>IWC count</t>
  </si>
  <si>
    <t>X</t>
  </si>
  <si>
    <t>U</t>
  </si>
  <si>
    <t>W</t>
  </si>
  <si>
    <t>Extra count</t>
  </si>
  <si>
    <t>Cormorant count</t>
  </si>
  <si>
    <t>Goose count</t>
  </si>
  <si>
    <t>Gull/Tern count</t>
  </si>
  <si>
    <t>Midyear count</t>
  </si>
  <si>
    <t>Seaduck count</t>
  </si>
  <si>
    <t>Wader count</t>
  </si>
  <si>
    <t>TYPE OF VISIT</t>
  </si>
  <si>
    <t xml:space="preserve">Most counts will be standard IWC counts, so this is set as default. </t>
  </si>
  <si>
    <t>PROTECTED AREA NAME</t>
  </si>
  <si>
    <t>Official name(s) of the protected area the count area is within</t>
  </si>
  <si>
    <t>IBA AREA NAME</t>
  </si>
  <si>
    <t>Official name of the Important Bird Area the count area is within</t>
  </si>
  <si>
    <t>Parent Sitename</t>
  </si>
  <si>
    <t>PARENT IWC SITENAME</t>
  </si>
  <si>
    <t>If the site is a subsite of a larger IWC site, this larger IWC site is the parent site (e.g. if a site has been split into smaller count units)</t>
  </si>
  <si>
    <t>submitted name</t>
  </si>
  <si>
    <t>←Source of water →</t>
  </si>
  <si>
    <t>Permanence</t>
  </si>
  <si>
    <t>MaxDepth</t>
  </si>
  <si>
    <t xml:space="preserve">Development plans to site </t>
  </si>
  <si>
    <t>Other threats</t>
  </si>
  <si>
    <t>Hunting/Dogs codeName</t>
  </si>
  <si>
    <t>Hunting/Dogs</t>
  </si>
  <si>
    <t>Fishing/Agriculture</t>
  </si>
  <si>
    <t>Fishing/Agriculture codeName</t>
  </si>
  <si>
    <t>None</t>
  </si>
  <si>
    <t>CattleGrazing codeName</t>
  </si>
  <si>
    <t>CattleGrazing</t>
  </si>
  <si>
    <t>Few (&lt;10)</t>
  </si>
  <si>
    <t>Many (&gt;10)</t>
  </si>
  <si>
    <t>Your Name</t>
  </si>
  <si>
    <t>Your email</t>
  </si>
  <si>
    <t>←National Region→</t>
  </si>
  <si>
    <t>AWC SITE FORM</t>
  </si>
  <si>
    <t>NationalRegion</t>
  </si>
  <si>
    <t>Fog Bay</t>
  </si>
  <si>
    <t>Australia</t>
  </si>
  <si>
    <t>AU00199</t>
  </si>
  <si>
    <t>Buckingham Bay</t>
  </si>
  <si>
    <t>AU00136</t>
  </si>
  <si>
    <t>Boucat Bay</t>
  </si>
  <si>
    <t>AU00126</t>
  </si>
  <si>
    <t>Blue Mud Bay</t>
  </si>
  <si>
    <t>AU00125</t>
  </si>
  <si>
    <t>Chambers Bay</t>
  </si>
  <si>
    <t>AU00153</t>
  </si>
  <si>
    <t>Bynoe Harbour</t>
  </si>
  <si>
    <t>AU00143</t>
  </si>
  <si>
    <t>Tumby Bay</t>
  </si>
  <si>
    <t>AU00420</t>
  </si>
  <si>
    <t>Stansbury / Oyster Point (Yorke)</t>
  </si>
  <si>
    <t>AU00403</t>
  </si>
  <si>
    <t>Edgecumbe Bay</t>
  </si>
  <si>
    <t>AU00185</t>
  </si>
  <si>
    <t>Tuckerbil Swamp</t>
  </si>
  <si>
    <t>AU00418</t>
  </si>
  <si>
    <t>Pelican Island and nearby islands</t>
  </si>
  <si>
    <t>AU00356</t>
  </si>
  <si>
    <t>Lake Macdonnel</t>
  </si>
  <si>
    <t>AU00273</t>
  </si>
  <si>
    <t>WaterValley Wetlands IBA</t>
  </si>
  <si>
    <t>AU00437</t>
  </si>
  <si>
    <t>Hyland Bay &amp; Moyle Floodplain</t>
  </si>
  <si>
    <t>AU00230</t>
  </si>
  <si>
    <t>Karakin Lake</t>
  </si>
  <si>
    <t>AU00243</t>
  </si>
  <si>
    <t>Kent River and Parryville Wetlands</t>
  </si>
  <si>
    <t>AU00247</t>
  </si>
  <si>
    <t>Lake Connewarre and Barwon River Estuary</t>
  </si>
  <si>
    <t>AU00079</t>
  </si>
  <si>
    <t>Victoria</t>
  </si>
  <si>
    <t>Port MacDonnell</t>
  </si>
  <si>
    <t>AU00072</t>
  </si>
  <si>
    <t>Southern Australia</t>
  </si>
  <si>
    <t>Carpenter Rocks</t>
  </si>
  <si>
    <t>AU00069</t>
  </si>
  <si>
    <t>Low Island, Arnhem Bay</t>
  </si>
  <si>
    <t>AU00305</t>
  </si>
  <si>
    <t>Canunda National Park</t>
  </si>
  <si>
    <t>AU00068</t>
  </si>
  <si>
    <t>Lake George</t>
  </si>
  <si>
    <t>AU00067</t>
  </si>
  <si>
    <t>Black Rocks/Breamlea</t>
  </si>
  <si>
    <t>AU00078</t>
  </si>
  <si>
    <t>Lake Hawdon</t>
  </si>
  <si>
    <t>AU00066</t>
  </si>
  <si>
    <t>Discovery Bay to Glenelg River</t>
  </si>
  <si>
    <t>AU00062</t>
  </si>
  <si>
    <t>Marion Bay &amp; Blackmans Bay</t>
  </si>
  <si>
    <t>AU00048</t>
  </si>
  <si>
    <t>Tasmania</t>
  </si>
  <si>
    <t>Moulting Lagoon</t>
  </si>
  <si>
    <t>AU00047</t>
  </si>
  <si>
    <t>Reeves Lake</t>
  </si>
  <si>
    <t>AU00056</t>
  </si>
  <si>
    <t>St Peter Island</t>
  </si>
  <si>
    <t>AU00039</t>
  </si>
  <si>
    <t>Swan Coastal Plain Lakes</t>
  </si>
  <si>
    <t>AU00037</t>
  </si>
  <si>
    <t>Western Australia</t>
  </si>
  <si>
    <t>Dampier Saltworks</t>
  </si>
  <si>
    <t>AU00029</t>
  </si>
  <si>
    <t>Port Hedland</t>
  </si>
  <si>
    <t>AU00028</t>
  </si>
  <si>
    <t>East Port Philip</t>
  </si>
  <si>
    <t>AU00075</t>
  </si>
  <si>
    <t>Moolap</t>
  </si>
  <si>
    <t>AU00074</t>
  </si>
  <si>
    <t>Armstrong Beach</t>
  </si>
  <si>
    <t>AU00031</t>
  </si>
  <si>
    <t>Queensland</t>
  </si>
  <si>
    <t>Lacepede Islands</t>
  </si>
  <si>
    <t>AU00023</t>
  </si>
  <si>
    <t>Lake Gore</t>
  </si>
  <si>
    <t>AU00020</t>
  </si>
  <si>
    <t>Darwin Harbour</t>
  </si>
  <si>
    <t>AU00019</t>
  </si>
  <si>
    <t>Northern Territory</t>
  </si>
  <si>
    <t>Bool lagoon</t>
  </si>
  <si>
    <t>AU00065</t>
  </si>
  <si>
    <t>Roebuck Bay</t>
  </si>
  <si>
    <t>AU00025</t>
  </si>
  <si>
    <t>Gunyah Beach</t>
  </si>
  <si>
    <t>AU00017</t>
  </si>
  <si>
    <t>Cairns area</t>
  </si>
  <si>
    <t>AU00024</t>
  </si>
  <si>
    <t>Horse Peninsula</t>
  </si>
  <si>
    <t>AU00016</t>
  </si>
  <si>
    <t>Kellidie Bay</t>
  </si>
  <si>
    <t>AU00015</t>
  </si>
  <si>
    <t>Vasse-Wonnerup Estuary</t>
  </si>
  <si>
    <t>AU00008</t>
  </si>
  <si>
    <t>Munderoo Bay to Tickera Bay</t>
  </si>
  <si>
    <t>AU00010</t>
  </si>
  <si>
    <t>Swan Bay &amp; Mud Islands</t>
  </si>
  <si>
    <t>AU00080</t>
  </si>
  <si>
    <t>Laura Bay</t>
  </si>
  <si>
    <t>AU00292</t>
  </si>
  <si>
    <t>Clarence River Estuary</t>
  </si>
  <si>
    <t>AU00035</t>
  </si>
  <si>
    <t>New South Wales</t>
  </si>
  <si>
    <t>Manning River Estuary</t>
  </si>
  <si>
    <t>AU00312</t>
  </si>
  <si>
    <t>Hunter Estuary</t>
  </si>
  <si>
    <t>AU00004</t>
  </si>
  <si>
    <t>Tuggerah Lakes</t>
  </si>
  <si>
    <t>AU00006</t>
  </si>
  <si>
    <t>Yantabulla Swamp</t>
  </si>
  <si>
    <t>AU00450</t>
  </si>
  <si>
    <t>Tullakool Saltworks</t>
  </si>
  <si>
    <t>AU00063</t>
  </si>
  <si>
    <t>Parramatta River</t>
  </si>
  <si>
    <t>AU00001</t>
  </si>
  <si>
    <t>Port Stephens</t>
  </si>
  <si>
    <t>AU00030</t>
  </si>
  <si>
    <t>Fivebough Swamp</t>
  </si>
  <si>
    <t>AU00036</t>
  </si>
  <si>
    <t>Dubbo Sewage Ponds</t>
  </si>
  <si>
    <t>AU00178</t>
  </si>
  <si>
    <t>St. Helens Bay</t>
  </si>
  <si>
    <t>AU00088</t>
  </si>
  <si>
    <t>Gladstone</t>
  </si>
  <si>
    <t>AU00021</t>
  </si>
  <si>
    <t>Townsville Region</t>
  </si>
  <si>
    <t>AU00027</t>
  </si>
  <si>
    <t>Great Sandy Strait</t>
  </si>
  <si>
    <t>AU00033</t>
  </si>
  <si>
    <t>North Darwin</t>
  </si>
  <si>
    <t>AU00022</t>
  </si>
  <si>
    <t>Cape Gordon to Cape Villaret</t>
  </si>
  <si>
    <t>AU00462</t>
  </si>
  <si>
    <t>East Yorke Peninsula</t>
  </si>
  <si>
    <t>AU00467</t>
  </si>
  <si>
    <t>Merin Merin and Middle Swamps</t>
  </si>
  <si>
    <t>AU00471</t>
  </si>
  <si>
    <t>Lake Modewarre</t>
  </si>
  <si>
    <t>AU00278</t>
  </si>
  <si>
    <t>Goldsmith Beach to Wattle Pt (Yorke)</t>
  </si>
  <si>
    <t>AU00207</t>
  </si>
  <si>
    <t>Coobowie Inlet (Yorke Peninsula)</t>
  </si>
  <si>
    <t>AU00040</t>
  </si>
  <si>
    <t>Franklin Harbour</t>
  </si>
  <si>
    <t>AU00202</t>
  </si>
  <si>
    <t>Avoid Bay</t>
  </si>
  <si>
    <t>AU00104</t>
  </si>
  <si>
    <t>Robbins Passage/Boullanger Bay</t>
  </si>
  <si>
    <t>AU00044</t>
  </si>
  <si>
    <t>Lake Alexandrina &amp; Lake Albert</t>
  </si>
  <si>
    <t>AU00254</t>
  </si>
  <si>
    <t>Anson Bay, Daly &amp; Reynolds River Floodplains</t>
  </si>
  <si>
    <t>AU00100</t>
  </si>
  <si>
    <t>Coorong</t>
  </si>
  <si>
    <t>AU00055</t>
  </si>
  <si>
    <t>BHP saltfields</t>
  </si>
  <si>
    <t>AU00003</t>
  </si>
  <si>
    <t>Baird Bay</t>
  </si>
  <si>
    <t>AU00005</t>
  </si>
  <si>
    <t>Peel &amp; Yalgorup Lakes</t>
  </si>
  <si>
    <t>AU00007</t>
  </si>
  <si>
    <t>Wilson Inlet</t>
  </si>
  <si>
    <t>AU00018</t>
  </si>
  <si>
    <t>Ocean Beach</t>
  </si>
  <si>
    <t>AU00464</t>
  </si>
  <si>
    <t>Gnaraloo</t>
  </si>
  <si>
    <t>AU00468</t>
  </si>
  <si>
    <t>Esperance</t>
  </si>
  <si>
    <t>AU00012</t>
  </si>
  <si>
    <t>Wooli</t>
  </si>
  <si>
    <t>AU00448</t>
  </si>
  <si>
    <t>Red Rock</t>
  </si>
  <si>
    <t>AU00376</t>
  </si>
  <si>
    <t>Brunswick &amp; Byron</t>
  </si>
  <si>
    <t>AU00135</t>
  </si>
  <si>
    <t>Nericon Swamp</t>
  </si>
  <si>
    <t>AU00341</t>
  </si>
  <si>
    <t>Cooktown</t>
  </si>
  <si>
    <t>AU00161</t>
  </si>
  <si>
    <t>Brunswick River Estuary</t>
  </si>
  <si>
    <t>AU00461</t>
  </si>
  <si>
    <t>Lake Goldsmith</t>
  </si>
  <si>
    <t>AU00469</t>
  </si>
  <si>
    <t>Port Clinton</t>
  </si>
  <si>
    <t>AU00365</t>
  </si>
  <si>
    <t>Island Head</t>
  </si>
  <si>
    <t>AU00233</t>
  </si>
  <si>
    <t>Benje Benjenup Lake</t>
  </si>
  <si>
    <t>AU00460</t>
  </si>
  <si>
    <t>Lake Learmonth</t>
  </si>
  <si>
    <t>AU00470</t>
  </si>
  <si>
    <t>Tiwi Islands</t>
  </si>
  <si>
    <t>AU00413</t>
  </si>
  <si>
    <t>Nhulunbuy</t>
  </si>
  <si>
    <t>AU00343</t>
  </si>
  <si>
    <t>Lake Eyre</t>
  </si>
  <si>
    <t>AU00264</t>
  </si>
  <si>
    <t>Kangaroo Island</t>
  </si>
  <si>
    <t>AU00242</t>
  </si>
  <si>
    <t>Fitzroy River Mouth (Victoria)</t>
  </si>
  <si>
    <t>AU00195</t>
  </si>
  <si>
    <t>Mallacoota Inlet</t>
  </si>
  <si>
    <t>AU00311</t>
  </si>
  <si>
    <t>Corop Region</t>
  </si>
  <si>
    <t>AU00165</t>
  </si>
  <si>
    <t>Western Australia: Other Areas</t>
  </si>
  <si>
    <t>AU00459</t>
  </si>
  <si>
    <t>Waranga Basin</t>
  </si>
  <si>
    <t>AU00472</t>
  </si>
  <si>
    <t>Arapiles Lakes</t>
  </si>
  <si>
    <t>AU00101</t>
  </si>
  <si>
    <t>Guraga Lake</t>
  </si>
  <si>
    <t>AU00216</t>
  </si>
  <si>
    <t>Broome</t>
  </si>
  <si>
    <t>AU00132</t>
  </si>
  <si>
    <t>Lake Gregory</t>
  </si>
  <si>
    <t>AU00268</t>
  </si>
  <si>
    <t>Derby Sewage Ponds</t>
  </si>
  <si>
    <t>AU00172</t>
  </si>
  <si>
    <t>Fitzroy River Mouth (Southern Australia)</t>
  </si>
  <si>
    <t>AU00465</t>
  </si>
  <si>
    <t>Tasmania: Other Areas</t>
  </si>
  <si>
    <t>AU00457</t>
  </si>
  <si>
    <t>Winchelsea Region</t>
  </si>
  <si>
    <t>AU00473</t>
  </si>
  <si>
    <t>Badger Beach</t>
  </si>
  <si>
    <t>AU00105</t>
  </si>
  <si>
    <t>Wynyard</t>
  </si>
  <si>
    <t>AU00449</t>
  </si>
  <si>
    <t>Winninowie CP</t>
  </si>
  <si>
    <t>AU00444</t>
  </si>
  <si>
    <t>Willinga and Meroo Lakes</t>
  </si>
  <si>
    <t>AU00442</t>
  </si>
  <si>
    <t>Williamstown</t>
  </si>
  <si>
    <t>AU00441</t>
  </si>
  <si>
    <t>Willaura</t>
  </si>
  <si>
    <t>AU00440</t>
  </si>
  <si>
    <t>Woodman Point</t>
  </si>
  <si>
    <t>AU00447</t>
  </si>
  <si>
    <t>Wallagoot Lake</t>
  </si>
  <si>
    <t>AU00431</t>
  </si>
  <si>
    <t>Wallaga Lake</t>
  </si>
  <si>
    <t>AU00430</t>
  </si>
  <si>
    <t>Victoria Valley</t>
  </si>
  <si>
    <t>AU00428</t>
  </si>
  <si>
    <t>Urunga</t>
  </si>
  <si>
    <t>AU00426</t>
  </si>
  <si>
    <t>Wonboyn</t>
  </si>
  <si>
    <t>AU00446</t>
  </si>
  <si>
    <t>Venus Bay</t>
  </si>
  <si>
    <t>AU00427</t>
  </si>
  <si>
    <t>Winton Wetlands</t>
  </si>
  <si>
    <t>AU00445</t>
  </si>
  <si>
    <t>Upper Kent</t>
  </si>
  <si>
    <t>AU00424</t>
  </si>
  <si>
    <t>Troubridge Island / Shoal (Yorke)</t>
  </si>
  <si>
    <t>AU00417</t>
  </si>
  <si>
    <t>Torbay Inlet</t>
  </si>
  <si>
    <t>AU00415</t>
  </si>
  <si>
    <t>Toogoom to Point Vernon</t>
  </si>
  <si>
    <t>AU00414</t>
  </si>
  <si>
    <t>Theodolite Creek</t>
  </si>
  <si>
    <t>AU00411</t>
  </si>
  <si>
    <t>Upstart Bay</t>
  </si>
  <si>
    <t>AU00425</t>
  </si>
  <si>
    <t>Policemans Point</t>
  </si>
  <si>
    <t>AU00362</t>
  </si>
  <si>
    <t>Mary Kinross Park</t>
  </si>
  <si>
    <t>AU00316</t>
  </si>
  <si>
    <t>Nuytsland Nature Reserve</t>
  </si>
  <si>
    <t>AU00350</t>
  </si>
  <si>
    <t>Tallebudgera Creek</t>
  </si>
  <si>
    <t>AU00408</t>
  </si>
  <si>
    <t>Swan Hill</t>
  </si>
  <si>
    <t>AU00407</t>
  </si>
  <si>
    <t>Strahan</t>
  </si>
  <si>
    <t>AU00405</t>
  </si>
  <si>
    <t>Ulladulla</t>
  </si>
  <si>
    <t>AU00422</t>
  </si>
  <si>
    <t>Tully Heads</t>
  </si>
  <si>
    <t>AU00419</t>
  </si>
  <si>
    <t>Stokes National Park</t>
  </si>
  <si>
    <t>AU00404</t>
  </si>
  <si>
    <t>Tilba Tilba Lake</t>
  </si>
  <si>
    <t>AU00412</t>
  </si>
  <si>
    <t>Stanley East</t>
  </si>
  <si>
    <t>AU00402</t>
  </si>
  <si>
    <t>Southport</t>
  </si>
  <si>
    <t>AU00400</t>
  </si>
  <si>
    <t>Somerset</t>
  </si>
  <si>
    <t>AU00399</t>
  </si>
  <si>
    <t>Snowy River Estuary</t>
  </si>
  <si>
    <t>AU00398</t>
  </si>
  <si>
    <t>Wedge Island</t>
  </si>
  <si>
    <t>AU00438</t>
  </si>
  <si>
    <t>Skyring Estuary</t>
  </si>
  <si>
    <t>AU00396</t>
  </si>
  <si>
    <t>Sisters Beach</t>
  </si>
  <si>
    <t>AU00395</t>
  </si>
  <si>
    <t>Shallow Inlet</t>
  </si>
  <si>
    <t>AU00391</t>
  </si>
  <si>
    <t>Swan River &amp; Rottnest Island</t>
  </si>
  <si>
    <t>AU00038</t>
  </si>
  <si>
    <t>Wapengo Lagoon</t>
  </si>
  <si>
    <t>AU00434</t>
  </si>
  <si>
    <t>Sand Bay</t>
  </si>
  <si>
    <t>AU00384</t>
  </si>
  <si>
    <t>Sarina Inlet</t>
  </si>
  <si>
    <t>AU00386</t>
  </si>
  <si>
    <t>Roper River area</t>
  </si>
  <si>
    <t>AU00383</t>
  </si>
  <si>
    <t>Roebuck Plains Lakes</t>
  </si>
  <si>
    <t>AU00382</t>
  </si>
  <si>
    <t>Serpentine</t>
  </si>
  <si>
    <t>AU00390</t>
  </si>
  <si>
    <t>Rocky Dam Creek Estuary</t>
  </si>
  <si>
    <t>AU00380</t>
  </si>
  <si>
    <t>Seaforth</t>
  </si>
  <si>
    <t>AU00389</t>
  </si>
  <si>
    <t>Rivoli Bay</t>
  </si>
  <si>
    <t>AU00378</t>
  </si>
  <si>
    <t>Repulse Bay</t>
  </si>
  <si>
    <t>AU00377</t>
  </si>
  <si>
    <t>Sandspit Point</t>
  </si>
  <si>
    <t>AU00385</t>
  </si>
  <si>
    <t>Port Victoria</t>
  </si>
  <si>
    <t>AU00371</t>
  </si>
  <si>
    <t>Powell Lake</t>
  </si>
  <si>
    <t>AU00373</t>
  </si>
  <si>
    <t>Portland</t>
  </si>
  <si>
    <t>AU00372</t>
  </si>
  <si>
    <t>Port Hacking</t>
  </si>
  <si>
    <t>AU00367</t>
  </si>
  <si>
    <t>Port Douglas</t>
  </si>
  <si>
    <t>AU00366</t>
  </si>
  <si>
    <t>Pormpuraaw</t>
  </si>
  <si>
    <t>AU00363</t>
  </si>
  <si>
    <t>Pine River</t>
  </si>
  <si>
    <t>AU00359</t>
  </si>
  <si>
    <t>Parry floodplain, Wyndham</t>
  </si>
  <si>
    <t>AU00355</t>
  </si>
  <si>
    <t>Pancake Creek</t>
  </si>
  <si>
    <t>AU00353</t>
  </si>
  <si>
    <t>Pennefather River</t>
  </si>
  <si>
    <t>AU00357</t>
  </si>
  <si>
    <t>Pambula River and Lake</t>
  </si>
  <si>
    <t>AU00352</t>
  </si>
  <si>
    <t>Norfolk Island</t>
  </si>
  <si>
    <t>AU00346</t>
  </si>
  <si>
    <t>Point Richards</t>
  </si>
  <si>
    <t>AU00361</t>
  </si>
  <si>
    <t>Noosa</t>
  </si>
  <si>
    <t>AU00345</t>
  </si>
  <si>
    <t>Wagin Region</t>
  </si>
  <si>
    <t>AU00429</t>
  </si>
  <si>
    <t>Ongerup</t>
  </si>
  <si>
    <t>AU00351</t>
  </si>
  <si>
    <t>Ningaloo Marine Park</t>
  </si>
  <si>
    <t>AU00344</t>
  </si>
  <si>
    <t>Nungbalgarri Creek</t>
  </si>
  <si>
    <t>AU00349</t>
  </si>
  <si>
    <t>Nornalup Inlet</t>
  </si>
  <si>
    <t>AU00347</t>
  </si>
  <si>
    <t>Newcastle Bay</t>
  </si>
  <si>
    <t>AU00342</t>
  </si>
  <si>
    <t>Narantapu National Park</t>
  </si>
  <si>
    <t>AU00339</t>
  </si>
  <si>
    <t>Mutchero Inlet</t>
  </si>
  <si>
    <t>AU00336</t>
  </si>
  <si>
    <t>Murray River Mouth</t>
  </si>
  <si>
    <t>AU00335</t>
  </si>
  <si>
    <t>Murrah Lagoon</t>
  </si>
  <si>
    <t>AU00334</t>
  </si>
  <si>
    <t>Nambucca River</t>
  </si>
  <si>
    <t>AU00338</t>
  </si>
  <si>
    <t>Murat Bay</t>
  </si>
  <si>
    <t>AU00333</t>
  </si>
  <si>
    <t>Northern Territory: Other Areas</t>
  </si>
  <si>
    <t>AU00455</t>
  </si>
  <si>
    <t>Mullins Swamp</t>
  </si>
  <si>
    <t>AU00332</t>
  </si>
  <si>
    <t>Mission River</t>
  </si>
  <si>
    <t>AU00323</t>
  </si>
  <si>
    <t>Mourquong Saltwater Retention Basin</t>
  </si>
  <si>
    <t>AU00330</t>
  </si>
  <si>
    <t>Mimosa Rocks National Park</t>
  </si>
  <si>
    <t>AU00322</t>
  </si>
  <si>
    <t>Milingimbi coast</t>
  </si>
  <si>
    <t>AU00321</t>
  </si>
  <si>
    <t>Muir-Unicup</t>
  </si>
  <si>
    <t>AU00331</t>
  </si>
  <si>
    <t>Mildura</t>
  </si>
  <si>
    <t>AU00320</t>
  </si>
  <si>
    <t>Midge Point</t>
  </si>
  <si>
    <t>AU00319</t>
  </si>
  <si>
    <t>Menindee Lakes</t>
  </si>
  <si>
    <t>AU00317</t>
  </si>
  <si>
    <t>Maroochy River</t>
  </si>
  <si>
    <t>AU00315</t>
  </si>
  <si>
    <t>Maria Creek</t>
  </si>
  <si>
    <t>AU00314</t>
  </si>
  <si>
    <t>Mapoon</t>
  </si>
  <si>
    <t>AU00313</t>
  </si>
  <si>
    <t>Macleay River Estuary</t>
  </si>
  <si>
    <t>AU00309</t>
  </si>
  <si>
    <t>Lower Yorke Peninsula</t>
  </si>
  <si>
    <t>AU00307</t>
  </si>
  <si>
    <t>Magnetic Island</t>
  </si>
  <si>
    <t>AU00310</t>
  </si>
  <si>
    <t>Lord Howe Island</t>
  </si>
  <si>
    <t>AU00304</t>
  </si>
  <si>
    <t>Long Reef</t>
  </si>
  <si>
    <t>AU00303</t>
  </si>
  <si>
    <t>Long Nose</t>
  </si>
  <si>
    <t>AU00302</t>
  </si>
  <si>
    <t>Liverpool Creek</t>
  </si>
  <si>
    <t>AU00300</t>
  </si>
  <si>
    <t>Little Swanport</t>
  </si>
  <si>
    <t>AU00299</t>
  </si>
  <si>
    <t>Limmen River mouth</t>
  </si>
  <si>
    <t>AU00297</t>
  </si>
  <si>
    <t>Leschenault Estuary</t>
  </si>
  <si>
    <t>AU00296</t>
  </si>
  <si>
    <t>Leeman</t>
  </si>
  <si>
    <t>AU00293</t>
  </si>
  <si>
    <t>Lake Tyers</t>
  </si>
  <si>
    <t>AU00289</t>
  </si>
  <si>
    <t>Lake Yamma Yamma</t>
  </si>
  <si>
    <t>AU00291</t>
  </si>
  <si>
    <t>Lake Tyrell</t>
  </si>
  <si>
    <t>AU00290</t>
  </si>
  <si>
    <t>Littabella Creek</t>
  </si>
  <si>
    <t>AU00298</t>
  </si>
  <si>
    <t>Tweeds Estuary</t>
  </si>
  <si>
    <t>AU00034</t>
  </si>
  <si>
    <t>Leith</t>
  </si>
  <si>
    <t>AU00295</t>
  </si>
  <si>
    <t>Lake St Clair</t>
  </si>
  <si>
    <t>AU00286</t>
  </si>
  <si>
    <t>Lake Powell</t>
  </si>
  <si>
    <t>AU00284</t>
  </si>
  <si>
    <t>Lake Numalla</t>
  </si>
  <si>
    <t>AU00283</t>
  </si>
  <si>
    <t>Lake Newland</t>
  </si>
  <si>
    <t>AU00282</t>
  </si>
  <si>
    <t>Lake Murdeduke</t>
  </si>
  <si>
    <t>AU00281</t>
  </si>
  <si>
    <t>Lake Mortinjup</t>
  </si>
  <si>
    <t>AU00280</t>
  </si>
  <si>
    <t>Lake Moondarra</t>
  </si>
  <si>
    <t>AU00279</t>
  </si>
  <si>
    <t>Lake MacLeod</t>
  </si>
  <si>
    <t>AU00275</t>
  </si>
  <si>
    <t>Lake Illawarra</t>
  </si>
  <si>
    <t>AU00270</t>
  </si>
  <si>
    <t>Lake Hindmarsh</t>
  </si>
  <si>
    <t>AU00269</t>
  </si>
  <si>
    <t>Lake Grace Region</t>
  </si>
  <si>
    <t>AU00267</t>
  </si>
  <si>
    <t>Lake Merreti</t>
  </si>
  <si>
    <t>AU00277</t>
  </si>
  <si>
    <t>Lake Gol Gol</t>
  </si>
  <si>
    <t>AU00266</t>
  </si>
  <si>
    <t>Lake Finniss</t>
  </si>
  <si>
    <t>AU00265</t>
  </si>
  <si>
    <t>Lake Eliza</t>
  </si>
  <si>
    <t>AU00263</t>
  </si>
  <si>
    <t>Lake Cargelligo</t>
  </si>
  <si>
    <t>AU00260</t>
  </si>
  <si>
    <t>Lake Buloke</t>
  </si>
  <si>
    <t>AU00259</t>
  </si>
  <si>
    <t>Lake Bolac</t>
  </si>
  <si>
    <t>AU00257</t>
  </si>
  <si>
    <t>Lake Bathurst</t>
  </si>
  <si>
    <t>AU00256</t>
  </si>
  <si>
    <t>Lades Beach</t>
  </si>
  <si>
    <t>AU00253</t>
  </si>
  <si>
    <t>Lake Robe</t>
  </si>
  <si>
    <t>AU00285</t>
  </si>
  <si>
    <t>Lake Dulverton</t>
  </si>
  <si>
    <t>AU00261</t>
  </si>
  <si>
    <t>Kununurra irrigation area</t>
  </si>
  <si>
    <t>AU00252</t>
  </si>
  <si>
    <t>Lake Elingamite</t>
  </si>
  <si>
    <t>AU00262</t>
  </si>
  <si>
    <t>Kinka Beach</t>
  </si>
  <si>
    <t>AU00249</t>
  </si>
  <si>
    <t>Kordabup Estuary</t>
  </si>
  <si>
    <t>AU00251</t>
  </si>
  <si>
    <t>Lake Broadwater</t>
  </si>
  <si>
    <t>AU00258</t>
  </si>
  <si>
    <t>Katanning Region</t>
  </si>
  <si>
    <t>AU00245</t>
  </si>
  <si>
    <t>Karinga Creek</t>
  </si>
  <si>
    <t>AU00244</t>
  </si>
  <si>
    <t>Yantara Lake</t>
  </si>
  <si>
    <t>AU00451</t>
  </si>
  <si>
    <t>Kolan River</t>
  </si>
  <si>
    <t>AU00250</t>
  </si>
  <si>
    <t>Kamarooka</t>
  </si>
  <si>
    <t>AU00241</t>
  </si>
  <si>
    <t>Kakadu National Park</t>
  </si>
  <si>
    <t>AU00240</t>
  </si>
  <si>
    <t>Jurien Bay</t>
  </si>
  <si>
    <t>AU00239</t>
  </si>
  <si>
    <t>Jerdacuttup Lakes</t>
  </si>
  <si>
    <t>AU00236</t>
  </si>
  <si>
    <t>Jack Smith Lake</t>
  </si>
  <si>
    <t>AU00235</t>
  </si>
  <si>
    <t>The Broadwater</t>
  </si>
  <si>
    <t>AU00410</t>
  </si>
  <si>
    <t>Joseph Bonaparte Bay (Turtle Pt)</t>
  </si>
  <si>
    <t>AU00238</t>
  </si>
  <si>
    <t>Johnstone River</t>
  </si>
  <si>
    <t>AU00237</t>
  </si>
  <si>
    <t>Irwin Inlet</t>
  </si>
  <si>
    <t>AU00232</t>
  </si>
  <si>
    <t>Hull Heads</t>
  </si>
  <si>
    <t>AU00228</t>
  </si>
  <si>
    <t>Howth Coast</t>
  </si>
  <si>
    <t>AU00227</t>
  </si>
  <si>
    <t>Ince Bay</t>
  </si>
  <si>
    <t>AU00231</t>
  </si>
  <si>
    <t>Horsham</t>
  </si>
  <si>
    <t>AU00226</t>
  </si>
  <si>
    <t>Hutt Lagoon</t>
  </si>
  <si>
    <t>AU00229</t>
  </si>
  <si>
    <t>Herbert River</t>
  </si>
  <si>
    <t>AU00222</t>
  </si>
  <si>
    <t>Hellyer</t>
  </si>
  <si>
    <t>AU00221</t>
  </si>
  <si>
    <t>Hawkesbury Swamps</t>
  </si>
  <si>
    <t>AU00219</t>
  </si>
  <si>
    <t>Hamilton</t>
  </si>
  <si>
    <t>AU00217</t>
  </si>
  <si>
    <t>Hay Point Beach and Wetlands</t>
  </si>
  <si>
    <t>AU00220</t>
  </si>
  <si>
    <t>Garden Island</t>
  </si>
  <si>
    <t>AU00204</t>
  </si>
  <si>
    <t>Greenhills Beach</t>
  </si>
  <si>
    <t>AU00213</t>
  </si>
  <si>
    <t>George Town Reserve</t>
  </si>
  <si>
    <t>AU00205</t>
  </si>
  <si>
    <t>St. Leonards Salt Lake</t>
  </si>
  <si>
    <t>AU00401</t>
  </si>
  <si>
    <t>Friday Island (Gialug)</t>
  </si>
  <si>
    <t>AU00203</t>
  </si>
  <si>
    <t>Fox and Pub Lakes</t>
  </si>
  <si>
    <t>AU00201</t>
  </si>
  <si>
    <t>Four Mile Beach</t>
  </si>
  <si>
    <t>AU00200</t>
  </si>
  <si>
    <t>Green Island</t>
  </si>
  <si>
    <t>AU00212</t>
  </si>
  <si>
    <t>Flinders Island</t>
  </si>
  <si>
    <t>AU00198</t>
  </si>
  <si>
    <t>New South Wales: Other Areas</t>
  </si>
  <si>
    <t>AU00454</t>
  </si>
  <si>
    <t>Georges Bay</t>
  </si>
  <si>
    <t>AU00089</t>
  </si>
  <si>
    <t>Maurouard Beach</t>
  </si>
  <si>
    <t>AU00087</t>
  </si>
  <si>
    <t>Swan River</t>
  </si>
  <si>
    <t>AU00084</t>
  </si>
  <si>
    <t>Green Head</t>
  </si>
  <si>
    <t>AU00211</t>
  </si>
  <si>
    <t>Great Keppel Island</t>
  </si>
  <si>
    <t>AU00209</t>
  </si>
  <si>
    <t>Richmond River Estuary</t>
  </si>
  <si>
    <t>AU00083</t>
  </si>
  <si>
    <t>Laverton/Altona</t>
  </si>
  <si>
    <t>AU00082</t>
  </si>
  <si>
    <t>Port Fairy</t>
  </si>
  <si>
    <t>AU00073</t>
  </si>
  <si>
    <t>Western Port Bay</t>
  </si>
  <si>
    <t>AU00071</t>
  </si>
  <si>
    <t>Werribee / Avalon</t>
  </si>
  <si>
    <t>AU00070</t>
  </si>
  <si>
    <t>Lake Albacutya</t>
  </si>
  <si>
    <t>AU00064</t>
  </si>
  <si>
    <t>Hastings River</t>
  </si>
  <si>
    <t>AU00060</t>
  </si>
  <si>
    <t>Lake Corangmite area</t>
  </si>
  <si>
    <t>AU00058</t>
  </si>
  <si>
    <t>Bellarine Penisular - Belmont Common</t>
  </si>
  <si>
    <t>AU00077</t>
  </si>
  <si>
    <t>Gippsland Lakes - Loch Sport</t>
  </si>
  <si>
    <t>AU00076</t>
  </si>
  <si>
    <t>AU00061</t>
  </si>
  <si>
    <t>Kerang Lakes</t>
  </si>
  <si>
    <t>AU00059</t>
  </si>
  <si>
    <t>Moreton Bay</t>
  </si>
  <si>
    <t>AU00081</t>
  </si>
  <si>
    <t>Orielton Lagoon / Sorell / Barilla Bay</t>
  </si>
  <si>
    <t>AU00049</t>
  </si>
  <si>
    <t>St Helens, Georges Bay, Marourard Bay</t>
  </si>
  <si>
    <t>AU00046</t>
  </si>
  <si>
    <t>Albany</t>
  </si>
  <si>
    <t>AU00009</t>
  </si>
  <si>
    <t>80 Mile Beach</t>
  </si>
  <si>
    <t>AU00026</t>
  </si>
  <si>
    <t>Coongie Lakes System</t>
  </si>
  <si>
    <t>AU00051</t>
  </si>
  <si>
    <t>Walyormouring Lake</t>
  </si>
  <si>
    <t>AU00433</t>
  </si>
  <si>
    <t>Embarka Swamp</t>
  </si>
  <si>
    <t>AU00042</t>
  </si>
  <si>
    <t>Flinders</t>
  </si>
  <si>
    <t>AU00197</t>
  </si>
  <si>
    <t>Fletcher Lake</t>
  </si>
  <si>
    <t>AU00196</t>
  </si>
  <si>
    <t>Sleaford Bay</t>
  </si>
  <si>
    <t>AU00397</t>
  </si>
  <si>
    <t>Euri Creek and Don River</t>
  </si>
  <si>
    <t>AU00189</t>
  </si>
  <si>
    <t>Port Fairy West</t>
  </si>
  <si>
    <t>AU00052</t>
  </si>
  <si>
    <t>Elliott River Estuary</t>
  </si>
  <si>
    <t>AU00188</t>
  </si>
  <si>
    <t>Elliot River</t>
  </si>
  <si>
    <t>AU00187</t>
  </si>
  <si>
    <t>Elcho Island</t>
  </si>
  <si>
    <t>AU00186</t>
  </si>
  <si>
    <t>Gordon Inlet</t>
  </si>
  <si>
    <t>AU00208</t>
  </si>
  <si>
    <t>Eden</t>
  </si>
  <si>
    <t>AU00184</t>
  </si>
  <si>
    <t>East Port Phillip</t>
  </si>
  <si>
    <t>AU00183</t>
  </si>
  <si>
    <t>Durras Lake</t>
  </si>
  <si>
    <t>AU00180</t>
  </si>
  <si>
    <t>Devonport</t>
  </si>
  <si>
    <t>AU00174</t>
  </si>
  <si>
    <t>Greenough River</t>
  </si>
  <si>
    <t>AU00214</t>
  </si>
  <si>
    <t>Geraldton</t>
  </si>
  <si>
    <t>AU00206</t>
  </si>
  <si>
    <t>Brisbane Water</t>
  </si>
  <si>
    <t>AU00054</t>
  </si>
  <si>
    <t>Guichen Bay</t>
  </si>
  <si>
    <t>AU00215</t>
  </si>
  <si>
    <t>Botany Bay</t>
  </si>
  <si>
    <t>AU00013</t>
  </si>
  <si>
    <t>Finucane Island</t>
  </si>
  <si>
    <t>AU00194</t>
  </si>
  <si>
    <t>Falmouth</t>
  </si>
  <si>
    <t>AU00193</t>
  </si>
  <si>
    <t>Deep Creek</t>
  </si>
  <si>
    <t>AU00171</t>
  </si>
  <si>
    <t>Shoalhaven Estuary</t>
  </si>
  <si>
    <t>AU00050</t>
  </si>
  <si>
    <t>Mackay</t>
  </si>
  <si>
    <t>AU00041</t>
  </si>
  <si>
    <t>Bowen</t>
  </si>
  <si>
    <t>AU00053</t>
  </si>
  <si>
    <t>Ewen Maddock Dam</t>
  </si>
  <si>
    <t>AU00190</t>
  </si>
  <si>
    <t>Cape Portland</t>
  </si>
  <si>
    <t>AU00045</t>
  </si>
  <si>
    <t>Anderson Inlet</t>
  </si>
  <si>
    <t>AU00057</t>
  </si>
  <si>
    <t>Great Musselroe Bay</t>
  </si>
  <si>
    <t>AU00210</t>
  </si>
  <si>
    <t>Cuttagee Lake</t>
  </si>
  <si>
    <t>AU00168</t>
  </si>
  <si>
    <t>Eyre Island</t>
  </si>
  <si>
    <t>AU00011</t>
  </si>
  <si>
    <t>Dee Why Lagoon</t>
  </si>
  <si>
    <t>AU00170</t>
  </si>
  <si>
    <t>Culham Inlet</t>
  </si>
  <si>
    <t>AU00167</t>
  </si>
  <si>
    <t>Douglas area</t>
  </si>
  <si>
    <t>AU00177</t>
  </si>
  <si>
    <t>Corunna Lake</t>
  </si>
  <si>
    <t>AU00166</t>
  </si>
  <si>
    <t>Lowbidgee Floodplain</t>
  </si>
  <si>
    <t>AU00306</t>
  </si>
  <si>
    <t>Dongara</t>
  </si>
  <si>
    <t>AU00176</t>
  </si>
  <si>
    <t>Diamantina Floodplain</t>
  </si>
  <si>
    <t>AU00175</t>
  </si>
  <si>
    <t>Coral Bay</t>
  </si>
  <si>
    <t>AU00163</t>
  </si>
  <si>
    <t>Coonar Creek</t>
  </si>
  <si>
    <t>AU00162</t>
  </si>
  <si>
    <t>Cloncurry</t>
  </si>
  <si>
    <t>AU00156</t>
  </si>
  <si>
    <t>Cleveland Bay</t>
  </si>
  <si>
    <t>AU00155</t>
  </si>
  <si>
    <t>Chilli Beach</t>
  </si>
  <si>
    <t>AU00154</t>
  </si>
  <si>
    <t>Cervantes</t>
  </si>
  <si>
    <t>AU00152</t>
  </si>
  <si>
    <t>Central Queensland Narrows</t>
  </si>
  <si>
    <t>AU00151</t>
  </si>
  <si>
    <t>Cape Le Grand</t>
  </si>
  <si>
    <t>AU00149</t>
  </si>
  <si>
    <t>Camp Island</t>
  </si>
  <si>
    <t>AU00148</t>
  </si>
  <si>
    <t>Camila Beach</t>
  </si>
  <si>
    <t>AU00147</t>
  </si>
  <si>
    <t>Camballin</t>
  </si>
  <si>
    <t>AU00145</t>
  </si>
  <si>
    <t>Cooke Point</t>
  </si>
  <si>
    <t>AU00160</t>
  </si>
  <si>
    <t>Congo Point</t>
  </si>
  <si>
    <t>AU00159</t>
  </si>
  <si>
    <t>Bustard Bay</t>
  </si>
  <si>
    <t>AU00142</t>
  </si>
  <si>
    <t>Bush Point</t>
  </si>
  <si>
    <t>AU00141</t>
  </si>
  <si>
    <t>Cardwell</t>
  </si>
  <si>
    <t>AU00150</t>
  </si>
  <si>
    <t>Burrum River Estuary</t>
  </si>
  <si>
    <t>AU00140</t>
  </si>
  <si>
    <t>Caitup Region</t>
  </si>
  <si>
    <t>AU00144</t>
  </si>
  <si>
    <t>Burnie</t>
  </si>
  <si>
    <t>AU00139</t>
  </si>
  <si>
    <t>Burnett River Estuary</t>
  </si>
  <si>
    <t>AU00138</t>
  </si>
  <si>
    <t>Burdekin River delta</t>
  </si>
  <si>
    <t>AU00137</t>
  </si>
  <si>
    <t>Broke Inlet</t>
  </si>
  <si>
    <t>AU00131</t>
  </si>
  <si>
    <t>Bowling Green Bay</t>
  </si>
  <si>
    <t>AU00127</t>
  </si>
  <si>
    <t>Blakeys Crossing</t>
  </si>
  <si>
    <t>AU00124</t>
  </si>
  <si>
    <t>Blackwood Estuary</t>
  </si>
  <si>
    <t>AU00123</t>
  </si>
  <si>
    <t>Shaster Lake Nature Reserve</t>
  </si>
  <si>
    <t>AU00393</t>
  </si>
  <si>
    <t>Blacks Beach</t>
  </si>
  <si>
    <t>AU00122</t>
  </si>
  <si>
    <t>Binalong Bay</t>
  </si>
  <si>
    <t>AU00120</t>
  </si>
  <si>
    <t>Scamander</t>
  </si>
  <si>
    <t>AU00387</t>
  </si>
  <si>
    <t>Bendigo Sewage Farm</t>
  </si>
  <si>
    <t>AU00118</t>
  </si>
  <si>
    <t>Bellambi Point</t>
  </si>
  <si>
    <t>AU00116</t>
  </si>
  <si>
    <t>Beaufort Inlet</t>
  </si>
  <si>
    <t>AU00114</t>
  </si>
  <si>
    <t>Brou Lake</t>
  </si>
  <si>
    <t>AU00134</t>
  </si>
  <si>
    <t>Beachport National Park</t>
  </si>
  <si>
    <t>AU00113</t>
  </si>
  <si>
    <t>Bannitup Lake</t>
  </si>
  <si>
    <t>AU00108</t>
  </si>
  <si>
    <t>Alma Saltworks</t>
  </si>
  <si>
    <t>AU00097</t>
  </si>
  <si>
    <t>Baffle Creek</t>
  </si>
  <si>
    <t>AU00107</t>
  </si>
  <si>
    <t>Alva Beach</t>
  </si>
  <si>
    <t>AU00098</t>
  </si>
  <si>
    <t>Badu Island</t>
  </si>
  <si>
    <t>AU00106</t>
  </si>
  <si>
    <t>Astrelba Downs</t>
  </si>
  <si>
    <t>AU00103</t>
  </si>
  <si>
    <t>Ashmore Reef</t>
  </si>
  <si>
    <t>AU00102</t>
  </si>
  <si>
    <t>Anna Plains</t>
  </si>
  <si>
    <t>AU00099</t>
  </si>
  <si>
    <t>Tourville Bay</t>
  </si>
  <si>
    <t>AU00416</t>
  </si>
  <si>
    <t>Broadsound</t>
  </si>
  <si>
    <t>AU00129</t>
  </si>
  <si>
    <t>Pine Point (Yorke)</t>
  </si>
  <si>
    <t>AU00358</t>
  </si>
  <si>
    <t>Alexander Bay</t>
  </si>
  <si>
    <t>AU00095</t>
  </si>
  <si>
    <t>Airlie Beach</t>
  </si>
  <si>
    <t>AU00093</t>
  </si>
  <si>
    <t>Moresby River</t>
  </si>
  <si>
    <t>AU00328</t>
  </si>
  <si>
    <t>Moorland</t>
  </si>
  <si>
    <t>AU00327</t>
  </si>
  <si>
    <t>Mitchell Creek</t>
  </si>
  <si>
    <t>AU00324</t>
  </si>
  <si>
    <t>Parkes Sewage Farm</t>
  </si>
  <si>
    <t>AU00354</t>
  </si>
  <si>
    <t>Aldinga Beach</t>
  </si>
  <si>
    <t>AU00094</t>
  </si>
  <si>
    <t>Camden Haven</t>
  </si>
  <si>
    <t>AU00146</t>
  </si>
  <si>
    <t>Merimbula</t>
  </si>
  <si>
    <t>AU00318</t>
  </si>
  <si>
    <t>Kelso, Tamar Estuary</t>
  </si>
  <si>
    <t>AU00246</t>
  </si>
  <si>
    <t>Streaky Bay</t>
  </si>
  <si>
    <t>AU00032</t>
  </si>
  <si>
    <t>Sceale Bay</t>
  </si>
  <si>
    <t>AU00002</t>
  </si>
  <si>
    <t>Gulf St Vincent</t>
  </si>
  <si>
    <t>AU00014</t>
  </si>
  <si>
    <t>Black Point (Yorke)</t>
  </si>
  <si>
    <t>AU00121</t>
  </si>
  <si>
    <t>Port Sorell</t>
  </si>
  <si>
    <t>AU00370</t>
  </si>
  <si>
    <t>Port Pirie coast</t>
  </si>
  <si>
    <t>AU00369</t>
  </si>
  <si>
    <t>Corner Inlet</t>
  </si>
  <si>
    <t>AU00043</t>
  </si>
  <si>
    <t>Dunn Rock Nature Reserve</t>
  </si>
  <si>
    <t>AU00179</t>
  </si>
  <si>
    <t>Warden Lakes (Esperance)</t>
  </si>
  <si>
    <t>AU00436</t>
  </si>
  <si>
    <t>Lake Lorne</t>
  </si>
  <si>
    <t>AU00272</t>
  </si>
  <si>
    <t>Begola</t>
  </si>
  <si>
    <t>AU00115</t>
  </si>
  <si>
    <t>Gippsland Lakes</t>
  </si>
  <si>
    <t>AU00090</t>
  </si>
  <si>
    <t>Swan Coastal Plains Lakes</t>
  </si>
  <si>
    <t>AU00406</t>
  </si>
  <si>
    <t>Punsand Bay</t>
  </si>
  <si>
    <t>AU00375</t>
  </si>
  <si>
    <t>Bermagui</t>
  </si>
  <si>
    <t>AU00119</t>
  </si>
  <si>
    <t>Batemans Bay</t>
  </si>
  <si>
    <t>AU00112</t>
  </si>
  <si>
    <t>Mogareeka Inlet</t>
  </si>
  <si>
    <t>AU00325</t>
  </si>
  <si>
    <t>Wallis Lake</t>
  </si>
  <si>
    <t>AU00432</t>
  </si>
  <si>
    <t>Tuross</t>
  </si>
  <si>
    <t>AU00421</t>
  </si>
  <si>
    <t>Narooma</t>
  </si>
  <si>
    <t>AU00340</t>
  </si>
  <si>
    <t>Moruya</t>
  </si>
  <si>
    <t>AU00329</t>
  </si>
  <si>
    <t>Lake Macquarie</t>
  </si>
  <si>
    <t>AU00276</t>
  </si>
  <si>
    <t>Rodds Bay</t>
  </si>
  <si>
    <t>AU00381</t>
  </si>
  <si>
    <t>Eagleby Sewage Works</t>
  </si>
  <si>
    <t>AU00181</t>
  </si>
  <si>
    <t>Lockyer Valley</t>
  </si>
  <si>
    <t>AU00301</t>
  </si>
  <si>
    <t>Windmill Plains</t>
  </si>
  <si>
    <t>AU00443</t>
  </si>
  <si>
    <t>Corio Bay</t>
  </si>
  <si>
    <t>AU00164</t>
  </si>
  <si>
    <t>Lake Machattie</t>
  </si>
  <si>
    <t>AU00274</t>
  </si>
  <si>
    <t>Hinchinbrook Island</t>
  </si>
  <si>
    <t>AU00225</t>
  </si>
  <si>
    <t>Shoalwater</t>
  </si>
  <si>
    <t>AU00394</t>
  </si>
  <si>
    <t>Ulverstone</t>
  </si>
  <si>
    <t>AU00423</t>
  </si>
  <si>
    <t>King Island</t>
  </si>
  <si>
    <t>AU00248</t>
  </si>
  <si>
    <t>Pumicestone Passage</t>
  </si>
  <si>
    <t>AU00374</t>
  </si>
  <si>
    <t>Derwent</t>
  </si>
  <si>
    <t>AU00173</t>
  </si>
  <si>
    <t>Lake Sylvester</t>
  </si>
  <si>
    <t>AU00287</t>
  </si>
  <si>
    <t>SE Gulf of Carpentaria</t>
  </si>
  <si>
    <t>AU00388</t>
  </si>
  <si>
    <t>Legoes Swamp</t>
  </si>
  <si>
    <t>AU00294</t>
  </si>
  <si>
    <t>Lake Torrens</t>
  </si>
  <si>
    <t>AU00288</t>
  </si>
  <si>
    <t>Lake King</t>
  </si>
  <si>
    <t>AU00271</t>
  </si>
  <si>
    <t>East Munglinup</t>
  </si>
  <si>
    <t>AU00182</t>
  </si>
  <si>
    <t>Adele Island</t>
  </si>
  <si>
    <t>AU00092</t>
  </si>
  <si>
    <t>Exmouth Gulf Islands</t>
  </si>
  <si>
    <t>AU00192</t>
  </si>
  <si>
    <t>Exmouth Gulf</t>
  </si>
  <si>
    <t>AU00191</t>
  </si>
  <si>
    <t>Shark Bay</t>
  </si>
  <si>
    <t>AU00392</t>
  </si>
  <si>
    <t>Heron Island &amp; Surrounds</t>
  </si>
  <si>
    <t>AU00224</t>
  </si>
  <si>
    <t>Coast north of 80 Mile</t>
  </si>
  <si>
    <t>AU00157</t>
  </si>
  <si>
    <t>Lake Argyle</t>
  </si>
  <si>
    <t>AU00255</t>
  </si>
  <si>
    <t>Dampier Peninsula</t>
  </si>
  <si>
    <t>AU00169</t>
  </si>
  <si>
    <t>Broome Beaches</t>
  </si>
  <si>
    <t>AU00133</t>
  </si>
  <si>
    <t>Taylors Beach</t>
  </si>
  <si>
    <t>AU00409</t>
  </si>
  <si>
    <t>Lucinda</t>
  </si>
  <si>
    <t>AU00308</t>
  </si>
  <si>
    <t>Moore Park Beach</t>
  </si>
  <si>
    <t>AU00326</t>
  </si>
  <si>
    <t>Broadwater (Busselton)</t>
  </si>
  <si>
    <t>AU00130</t>
  </si>
  <si>
    <t>Herdsman Lake</t>
  </si>
  <si>
    <t>AU00223</t>
  </si>
  <si>
    <t>Yokinup</t>
  </si>
  <si>
    <t>AU00452</t>
  </si>
  <si>
    <t>Rottnest Island</t>
  </si>
  <si>
    <t>AU00086</t>
  </si>
  <si>
    <t>West Head beaches</t>
  </si>
  <si>
    <t>AU00439</t>
  </si>
  <si>
    <t>Brisk Bay</t>
  </si>
  <si>
    <t>AU00128</t>
  </si>
  <si>
    <t>Barrow Island</t>
  </si>
  <si>
    <t>AU00110</t>
  </si>
  <si>
    <t>Roaring Beach</t>
  </si>
  <si>
    <t>AU00379</t>
  </si>
  <si>
    <t>Port McArthur and Borroloola</t>
  </si>
  <si>
    <t>AU00368</t>
  </si>
  <si>
    <t>Port Augusta Saltfields</t>
  </si>
  <si>
    <t>AU00364</t>
  </si>
  <si>
    <t>Point Davenport</t>
  </si>
  <si>
    <t>AU00360</t>
  </si>
  <si>
    <t>North Stirlings</t>
  </si>
  <si>
    <t>AU00348</t>
  </si>
  <si>
    <t>Nadzab Lagoon</t>
  </si>
  <si>
    <t>AU00337</t>
  </si>
  <si>
    <t>Gulf St Vincent (Victoria)</t>
  </si>
  <si>
    <t>AU00466</t>
  </si>
  <si>
    <t>Coffin Bay</t>
  </si>
  <si>
    <t>AU00463</t>
  </si>
  <si>
    <t>Southern Australia: Other areas</t>
  </si>
  <si>
    <t>AU00456</t>
  </si>
  <si>
    <t>Victoria: Other Areas</t>
  </si>
  <si>
    <t>AU00458</t>
  </si>
  <si>
    <t>Islands off False Orford Ness</t>
  </si>
  <si>
    <t>AU00234</t>
  </si>
  <si>
    <t>Alice Springs Sewage Treatment Plant</t>
  </si>
  <si>
    <t>AU00096</t>
  </si>
  <si>
    <t>Bass Coast</t>
  </si>
  <si>
    <t>AU00111</t>
  </si>
  <si>
    <t>Belmore River Floodplain</t>
  </si>
  <si>
    <t>AU00117</t>
  </si>
  <si>
    <t>Adelaide River Floodplain</t>
  </si>
  <si>
    <t>AU00091</t>
  </si>
  <si>
    <t>Warburto Point Area</t>
  </si>
  <si>
    <t>AU00435</t>
  </si>
  <si>
    <t>Colosseum Inlet</t>
  </si>
  <si>
    <t>AU00158</t>
  </si>
  <si>
    <t>Barren Box Swamp</t>
  </si>
  <si>
    <t>AU00109</t>
  </si>
  <si>
    <t>Hattah Lakes</t>
  </si>
  <si>
    <t>AU00218</t>
  </si>
  <si>
    <t>Bagmara</t>
  </si>
  <si>
    <t>Bangladesh</t>
  </si>
  <si>
    <t>BD00362</t>
  </si>
  <si>
    <t>Tanguar Haor</t>
  </si>
  <si>
    <t>Nabir Char</t>
  </si>
  <si>
    <t>BD00122</t>
  </si>
  <si>
    <t>Barisal</t>
  </si>
  <si>
    <t>Arichar Char</t>
  </si>
  <si>
    <t>BD00121</t>
  </si>
  <si>
    <t>Dhaka</t>
  </si>
  <si>
    <t>Samsu Mollar Char</t>
  </si>
  <si>
    <t>BD00259</t>
  </si>
  <si>
    <t>Medol Haor</t>
  </si>
  <si>
    <t>BD00180</t>
  </si>
  <si>
    <t>Sylhet</t>
  </si>
  <si>
    <t>Buragauranga River</t>
  </si>
  <si>
    <t>BD00004</t>
  </si>
  <si>
    <t>Madanpura Char</t>
  </si>
  <si>
    <t>BD00173</t>
  </si>
  <si>
    <t>Karkala (Anekere.Sigadi Tank;Ayyappa S.M. Tank) 1</t>
  </si>
  <si>
    <t>BD00174</t>
  </si>
  <si>
    <t>Dighirpar</t>
  </si>
  <si>
    <t>BD00175</t>
  </si>
  <si>
    <t>Ata Danga Baor</t>
  </si>
  <si>
    <t>BD00176</t>
  </si>
  <si>
    <t>Chapada (Chapa) Beel</t>
  </si>
  <si>
    <t>BD00177</t>
  </si>
  <si>
    <t>Muhuri Dam</t>
  </si>
  <si>
    <t>BD00178</t>
  </si>
  <si>
    <t>Chittagong</t>
  </si>
  <si>
    <t>Bhata Char</t>
  </si>
  <si>
    <t>BD00179</t>
  </si>
  <si>
    <t>Jonak Char</t>
  </si>
  <si>
    <t>BD00183</t>
  </si>
  <si>
    <t>Bonger(Banger) Char</t>
  </si>
  <si>
    <t>BD00184</t>
  </si>
  <si>
    <t>Piya Char</t>
  </si>
  <si>
    <t>BD00185</t>
  </si>
  <si>
    <t>Dholar Char</t>
  </si>
  <si>
    <t>BD00186</t>
  </si>
  <si>
    <t>Ilisha River Mudflat</t>
  </si>
  <si>
    <t>BD00187</t>
  </si>
  <si>
    <t>Gazipur Char</t>
  </si>
  <si>
    <t>BD00188</t>
  </si>
  <si>
    <t>Shripur</t>
  </si>
  <si>
    <t>BD00189</t>
  </si>
  <si>
    <t>Kalupur Char</t>
  </si>
  <si>
    <t>BD00190</t>
  </si>
  <si>
    <t>Gagoria Char</t>
  </si>
  <si>
    <t>BD00191</t>
  </si>
  <si>
    <t>Kazir Char</t>
  </si>
  <si>
    <t>BD00192</t>
  </si>
  <si>
    <t>Ganeshpur Char</t>
  </si>
  <si>
    <t>BD00193</t>
  </si>
  <si>
    <t>Bheduria Char</t>
  </si>
  <si>
    <t>BD00194</t>
  </si>
  <si>
    <t>Kaladia &amp; Baradia</t>
  </si>
  <si>
    <t>BD00009</t>
  </si>
  <si>
    <t>Charan Dweep</t>
  </si>
  <si>
    <t>BD00010</t>
  </si>
  <si>
    <t>Agunmukha</t>
  </si>
  <si>
    <t>BD00005</t>
  </si>
  <si>
    <t>Galachipa</t>
  </si>
  <si>
    <t>BD00006</t>
  </si>
  <si>
    <t>Khepupara</t>
  </si>
  <si>
    <t>BD00007</t>
  </si>
  <si>
    <t>Kuakata</t>
  </si>
  <si>
    <t>BD00008</t>
  </si>
  <si>
    <t>Shahpuri (Shahparir) Dweep</t>
  </si>
  <si>
    <t>BD00011</t>
  </si>
  <si>
    <t>Sonadia &amp; Moheskhali Island</t>
  </si>
  <si>
    <t>BD00012</t>
  </si>
  <si>
    <t>Angurali Haor</t>
  </si>
  <si>
    <t>BD00047</t>
  </si>
  <si>
    <t>Urir Char</t>
  </si>
  <si>
    <t>BD00018</t>
  </si>
  <si>
    <t>Bayer Char</t>
  </si>
  <si>
    <t>BD00019</t>
  </si>
  <si>
    <t>Nurul Islam Char</t>
  </si>
  <si>
    <t>BD00020</t>
  </si>
  <si>
    <t>BD00022</t>
  </si>
  <si>
    <t>BD00023</t>
  </si>
  <si>
    <t>Puber Char &amp;  Shahjalal Char</t>
  </si>
  <si>
    <t>BD00024</t>
  </si>
  <si>
    <t>Shotopul Char</t>
  </si>
  <si>
    <t>BD00026</t>
  </si>
  <si>
    <t>Bahauddin Char East Mudflat</t>
  </si>
  <si>
    <t>BD00027</t>
  </si>
  <si>
    <t>Jahajmara</t>
  </si>
  <si>
    <t>BD00028</t>
  </si>
  <si>
    <t>Dhal Char North Island</t>
  </si>
  <si>
    <t>BD00033</t>
  </si>
  <si>
    <t>Kachchapia Char &amp; Islam Char</t>
  </si>
  <si>
    <t>BD00036</t>
  </si>
  <si>
    <t>Kuralia Char</t>
  </si>
  <si>
    <t>BD00039</t>
  </si>
  <si>
    <t>Laksmi Char</t>
  </si>
  <si>
    <t>BD00040</t>
  </si>
  <si>
    <t>Kashem Char</t>
  </si>
  <si>
    <t>BD00041</t>
  </si>
  <si>
    <t>Sundarbans: Akbar Dia (Andda Char)</t>
  </si>
  <si>
    <t>BD00043</t>
  </si>
  <si>
    <t>Khulna</t>
  </si>
  <si>
    <t>Sundarbans: Sukher Char (Opp.Kochikhali)</t>
  </si>
  <si>
    <t>BD00044</t>
  </si>
  <si>
    <t>Chakaria Sunderbans</t>
  </si>
  <si>
    <t>BD00045</t>
  </si>
  <si>
    <t>Thhuar Char</t>
  </si>
  <si>
    <t>BD00049</t>
  </si>
  <si>
    <t>Sundarbans: Tikona</t>
  </si>
  <si>
    <t>BD00051</t>
  </si>
  <si>
    <t>Sundarbans: Katka (Kotka) Khal</t>
  </si>
  <si>
    <t>BD00053</t>
  </si>
  <si>
    <t>Sundarbans: Kachikhali</t>
  </si>
  <si>
    <t>BD00054</t>
  </si>
  <si>
    <t>Sundarbans: Nilkamal</t>
  </si>
  <si>
    <t>BD00055</t>
  </si>
  <si>
    <t>Porakhali Baor</t>
  </si>
  <si>
    <t>BD00256</t>
  </si>
  <si>
    <t>Chandar Beel</t>
  </si>
  <si>
    <t>BD00332</t>
  </si>
  <si>
    <t>Ruhia Baisha Beel</t>
  </si>
  <si>
    <t>BD00258</t>
  </si>
  <si>
    <t>Rajshahi</t>
  </si>
  <si>
    <t>Rowshan Char</t>
  </si>
  <si>
    <t>BD00062</t>
  </si>
  <si>
    <t>Deola Nadir Char</t>
  </si>
  <si>
    <t>BD00086</t>
  </si>
  <si>
    <t>Chokia Beel</t>
  </si>
  <si>
    <t>BD00280</t>
  </si>
  <si>
    <t>Chola Beel</t>
  </si>
  <si>
    <t>BD00281</t>
  </si>
  <si>
    <t>Digar Beel</t>
  </si>
  <si>
    <t>BD00282</t>
  </si>
  <si>
    <t>Sundarbans: Mandarbari</t>
  </si>
  <si>
    <t>BD00085</t>
  </si>
  <si>
    <t>Moju Chy Ghat</t>
  </si>
  <si>
    <t>BD00229</t>
  </si>
  <si>
    <t>Kachchakhali Char</t>
  </si>
  <si>
    <t>BD00002</t>
  </si>
  <si>
    <t>BD00231</t>
  </si>
  <si>
    <t>Benama Char</t>
  </si>
  <si>
    <t>BD00218</t>
  </si>
  <si>
    <t>Tekoinna</t>
  </si>
  <si>
    <t>BD00213</t>
  </si>
  <si>
    <t>BD00237</t>
  </si>
  <si>
    <t>East Nijhum Dwip</t>
  </si>
  <si>
    <t>BD00244</t>
  </si>
  <si>
    <t>Jamuna River</t>
  </si>
  <si>
    <t>BD00248</t>
  </si>
  <si>
    <t>Monpura East</t>
  </si>
  <si>
    <t>BD00253</t>
  </si>
  <si>
    <t>Chenaura Beel</t>
  </si>
  <si>
    <t>BD00279</t>
  </si>
  <si>
    <t>BD00032</t>
  </si>
  <si>
    <t>Ramachran (Jahazmara)</t>
  </si>
  <si>
    <t>BD00097</t>
  </si>
  <si>
    <t>Mirpur Ceramic Factory Premises</t>
  </si>
  <si>
    <t>BD00118</t>
  </si>
  <si>
    <t>Majher Char 1</t>
  </si>
  <si>
    <t>BD00310</t>
  </si>
  <si>
    <t>Haramdinga Beel</t>
  </si>
  <si>
    <t>BD00295</t>
  </si>
  <si>
    <t>Bollardoba, Tangua</t>
  </si>
  <si>
    <t>BD00331</t>
  </si>
  <si>
    <t>Haor Khal (nr tower)</t>
  </si>
  <si>
    <t>BD00293</t>
  </si>
  <si>
    <t>Gojua Beel (Sanctuary)</t>
  </si>
  <si>
    <t>BD00288</t>
  </si>
  <si>
    <t>Fuala Beel</t>
  </si>
  <si>
    <t>BD00287</t>
  </si>
  <si>
    <t>Foot Beel</t>
  </si>
  <si>
    <t>BD00286</t>
  </si>
  <si>
    <t>Nama-Turol Beel</t>
  </si>
  <si>
    <t>BD00317</t>
  </si>
  <si>
    <t>South Cast Tangua</t>
  </si>
  <si>
    <t>BD00210</t>
  </si>
  <si>
    <t>Dudhai Beel</t>
  </si>
  <si>
    <t>BD00284</t>
  </si>
  <si>
    <t>Malam Beel</t>
  </si>
  <si>
    <t>BD00312</t>
  </si>
  <si>
    <t>BD00206</t>
  </si>
  <si>
    <t>Halla Roost</t>
  </si>
  <si>
    <t>BD00292</t>
  </si>
  <si>
    <t>Maisla Beel</t>
  </si>
  <si>
    <t>BD00308</t>
  </si>
  <si>
    <t>HAKALUKI HAORS (Haor khal,Chatla,CHOWKIA, KUKURDUBI, etc)</t>
  </si>
  <si>
    <t>BD00201</t>
  </si>
  <si>
    <t>Kharir Char, Sonadia</t>
  </si>
  <si>
    <t>BD00304</t>
  </si>
  <si>
    <t>Kaladia, Sonadia</t>
  </si>
  <si>
    <t>BD00300</t>
  </si>
  <si>
    <t>Beleker Dia, Sonadia</t>
  </si>
  <si>
    <t>BD00330</t>
  </si>
  <si>
    <t>Sonar Char</t>
  </si>
  <si>
    <t>BD00324</t>
  </si>
  <si>
    <t>Shasuddin Char</t>
  </si>
  <si>
    <t>BD00360</t>
  </si>
  <si>
    <t>Bhola</t>
  </si>
  <si>
    <t>Gowrinagor Mat</t>
  </si>
  <si>
    <t>BD00233</t>
  </si>
  <si>
    <t>BD00119</t>
  </si>
  <si>
    <t>Selimer Char</t>
  </si>
  <si>
    <t>BD00260</t>
  </si>
  <si>
    <t>Gaibandha North</t>
  </si>
  <si>
    <t>BD00117</t>
  </si>
  <si>
    <t>Shariakandi</t>
  </si>
  <si>
    <t>BD00116</t>
  </si>
  <si>
    <t>Surma River: Sunamganj-Someswari River</t>
  </si>
  <si>
    <t>BD00115</t>
  </si>
  <si>
    <t>Shonir (Sanir) Haor</t>
  </si>
  <si>
    <t>BD00114</t>
  </si>
  <si>
    <t>Khajauory Beel</t>
  </si>
  <si>
    <t>BD00113</t>
  </si>
  <si>
    <t>BD00112</t>
  </si>
  <si>
    <t>Rowa Beel</t>
  </si>
  <si>
    <t>BD00111</t>
  </si>
  <si>
    <t>BD00110</t>
  </si>
  <si>
    <t>Matian Haor (Incl Bara. Banuar &amp; Palair Bils)</t>
  </si>
  <si>
    <t>BD00108</t>
  </si>
  <si>
    <t>Kanamaiya Haor &amp; Pakertala Bil</t>
  </si>
  <si>
    <t>BD00107</t>
  </si>
  <si>
    <t>Pashua Haor</t>
  </si>
  <si>
    <t>BD00105</t>
  </si>
  <si>
    <t>Putnir Char</t>
  </si>
  <si>
    <t>BD00340</t>
  </si>
  <si>
    <t>Sundarban, Khulna</t>
  </si>
  <si>
    <t>KotkaTower to Kotka beach</t>
  </si>
  <si>
    <t>BD00337</t>
  </si>
  <si>
    <t>South of Biswas Char</t>
  </si>
  <si>
    <t>BD00261</t>
  </si>
  <si>
    <t>Chotainna Beel</t>
  </si>
  <si>
    <t>BD00264</t>
  </si>
  <si>
    <t>Tekona &amp; Lessamara Beel</t>
  </si>
  <si>
    <t>BD00265</t>
  </si>
  <si>
    <t>Jilanja</t>
  </si>
  <si>
    <t>BD00094</t>
  </si>
  <si>
    <t>Bari Char</t>
  </si>
  <si>
    <t>BD00095</t>
  </si>
  <si>
    <t>Member Char</t>
  </si>
  <si>
    <t>BD00098</t>
  </si>
  <si>
    <t>Meda Beel</t>
  </si>
  <si>
    <t>BD00313</t>
  </si>
  <si>
    <t>Char Monosha</t>
  </si>
  <si>
    <t>BD00333</t>
  </si>
  <si>
    <t>Way to Monpura</t>
  </si>
  <si>
    <t>BD00266</t>
  </si>
  <si>
    <t>Inani Beach</t>
  </si>
  <si>
    <t>BD00298</t>
  </si>
  <si>
    <t>East side fish ponds, Hail haor</t>
  </si>
  <si>
    <t>BD00285</t>
  </si>
  <si>
    <t>SouthEast Coast</t>
  </si>
  <si>
    <t>BD00263</t>
  </si>
  <si>
    <t>Dhal Char</t>
  </si>
  <si>
    <t>BD00034</t>
  </si>
  <si>
    <t>BD00037</t>
  </si>
  <si>
    <t>Char Kolakaiccha</t>
  </si>
  <si>
    <t>BD00239</t>
  </si>
  <si>
    <t>BD00046</t>
  </si>
  <si>
    <t>Jamuna river: S of Shariakandi to Sirajganj  to Bhuapur</t>
  </si>
  <si>
    <t>BD00182</t>
  </si>
  <si>
    <t>Dorun Mudflat</t>
  </si>
  <si>
    <t>BD00243</t>
  </si>
  <si>
    <t>Hoglar Char</t>
  </si>
  <si>
    <t>BD00247</t>
  </si>
  <si>
    <t>Majher Char</t>
  </si>
  <si>
    <t>BD00228</t>
  </si>
  <si>
    <t>Kalia Char</t>
  </si>
  <si>
    <t>BD00249</t>
  </si>
  <si>
    <t>Khorchir Char</t>
  </si>
  <si>
    <t>BD00250</t>
  </si>
  <si>
    <t>KPEZ Tanks</t>
  </si>
  <si>
    <t>BD00251</t>
  </si>
  <si>
    <t>Modhupura Char</t>
  </si>
  <si>
    <t>BD00252</t>
  </si>
  <si>
    <t>Gorkori Beel</t>
  </si>
  <si>
    <t>BD00289</t>
  </si>
  <si>
    <t>Gorsikona Beel</t>
  </si>
  <si>
    <t>BD00291</t>
  </si>
  <si>
    <t>Haor-khal Beel</t>
  </si>
  <si>
    <t>BD00294</t>
  </si>
  <si>
    <t>Khosherhat to Tegrarchar</t>
  </si>
  <si>
    <t>BD00225</t>
  </si>
  <si>
    <t>Hawa-Bonna Beel</t>
  </si>
  <si>
    <t>BD00297</t>
  </si>
  <si>
    <t>Kangli Beel (Sanctuary)</t>
  </si>
  <si>
    <t>BD00302</t>
  </si>
  <si>
    <t>Bangla Char</t>
  </si>
  <si>
    <t>BD00217</t>
  </si>
  <si>
    <t>Katua Beel</t>
  </si>
  <si>
    <t>BD00303</t>
  </si>
  <si>
    <t>Koirkona Beel (Sanctuary)</t>
  </si>
  <si>
    <t>BD00305</t>
  </si>
  <si>
    <t>Kukurdubi Beel</t>
  </si>
  <si>
    <t>BD00306</t>
  </si>
  <si>
    <t>Loribai Beel</t>
  </si>
  <si>
    <t>BD00307</t>
  </si>
  <si>
    <t>Muiaa-Juri Beel (Sanctuary)</t>
  </si>
  <si>
    <t>BD00314</t>
  </si>
  <si>
    <t>Nagoa Beel</t>
  </si>
  <si>
    <t>BD00315</t>
  </si>
  <si>
    <t>Singayr Beel</t>
  </si>
  <si>
    <t>BD00323</t>
  </si>
  <si>
    <t>Balu Char</t>
  </si>
  <si>
    <t>BD00216</t>
  </si>
  <si>
    <t>Rupa Boi Beel</t>
  </si>
  <si>
    <t>BD00214</t>
  </si>
  <si>
    <t>Banda Khali</t>
  </si>
  <si>
    <t>BD00061</t>
  </si>
  <si>
    <t>Tekoni Beel (Sanctuary)</t>
  </si>
  <si>
    <t>BD00326</t>
  </si>
  <si>
    <t>Balijuri Beel</t>
  </si>
  <si>
    <t>BD00329</t>
  </si>
  <si>
    <t>Bansh Khali</t>
  </si>
  <si>
    <t>BD00181</t>
  </si>
  <si>
    <t>Durgasagar</t>
  </si>
  <si>
    <t>BD00195</t>
  </si>
  <si>
    <t>Gangapur Char</t>
  </si>
  <si>
    <t>BD00245</t>
  </si>
  <si>
    <t>Kalakacha Char</t>
  </si>
  <si>
    <t>BD00042</t>
  </si>
  <si>
    <t>Borhanuddin (Bahauddin) Char</t>
  </si>
  <si>
    <t>BD00050</t>
  </si>
  <si>
    <t>Hiron Point</t>
  </si>
  <si>
    <t>BD00052</t>
  </si>
  <si>
    <t>Ujan Turol</t>
  </si>
  <si>
    <t>BD00328</t>
  </si>
  <si>
    <t>Rajshahi Char</t>
  </si>
  <si>
    <t>BD00234</t>
  </si>
  <si>
    <t>Tangrar Mat</t>
  </si>
  <si>
    <t>BD00235</t>
  </si>
  <si>
    <t>Halir Haor</t>
  </si>
  <si>
    <t>BD00088</t>
  </si>
  <si>
    <t>Kalir Char</t>
  </si>
  <si>
    <t>BD00089</t>
  </si>
  <si>
    <t>Majher Char 2</t>
  </si>
  <si>
    <t>BD00311</t>
  </si>
  <si>
    <t>Dhaida Char</t>
  </si>
  <si>
    <t>BD00090</t>
  </si>
  <si>
    <t>Banuar Haor</t>
  </si>
  <si>
    <t>BD00091</t>
  </si>
  <si>
    <t>Bara Haor</t>
  </si>
  <si>
    <t>BD00092</t>
  </si>
  <si>
    <t>Boinna Beel</t>
  </si>
  <si>
    <t>BD00123</t>
  </si>
  <si>
    <t>Padma Beel</t>
  </si>
  <si>
    <t>BD00318</t>
  </si>
  <si>
    <t>Nagoa-Dhulia Beel</t>
  </si>
  <si>
    <t>BD00316</t>
  </si>
  <si>
    <t>North Monpura</t>
  </si>
  <si>
    <t>BD00254</t>
  </si>
  <si>
    <t>Chatla Beel</t>
  </si>
  <si>
    <t>BD00278</t>
  </si>
  <si>
    <t>Kolatoli</t>
  </si>
  <si>
    <t>BD00227</t>
  </si>
  <si>
    <t>Pingla Beel</t>
  </si>
  <si>
    <t>BD00319</t>
  </si>
  <si>
    <t>Khana Muia Beel</t>
  </si>
  <si>
    <t>BD00099</t>
  </si>
  <si>
    <t>Peelkhana (Bangladesh Rifle Bird Park)</t>
  </si>
  <si>
    <t>BD00100</t>
  </si>
  <si>
    <t>BD00059</t>
  </si>
  <si>
    <t>BD00109</t>
  </si>
  <si>
    <t>Hail Haor</t>
  </si>
  <si>
    <t>BD00127</t>
  </si>
  <si>
    <t>Jahangirnagar University (JU) CAMPUS</t>
  </si>
  <si>
    <t>BD00120</t>
  </si>
  <si>
    <t>Nijam Char</t>
  </si>
  <si>
    <t>BD00014</t>
  </si>
  <si>
    <t>Manik Char</t>
  </si>
  <si>
    <t>BD00015</t>
  </si>
  <si>
    <t>Northwest Nijhum DWIP</t>
  </si>
  <si>
    <t>BD00204</t>
  </si>
  <si>
    <t>Monpura, West Coast</t>
  </si>
  <si>
    <t>BD00001</t>
  </si>
  <si>
    <t>Meghna River</t>
  </si>
  <si>
    <t>BD00087</t>
  </si>
  <si>
    <t>Someswari River: Surma R. - Kanamaiya Haor</t>
  </si>
  <si>
    <t>BD00202</t>
  </si>
  <si>
    <t>Dhal Char South</t>
  </si>
  <si>
    <t>BD00242</t>
  </si>
  <si>
    <t>Rogkata Char</t>
  </si>
  <si>
    <t>BD00232</t>
  </si>
  <si>
    <t>Balai Haor(Incl Dubail, Jugni, Khakra Kuri Bils)</t>
  </si>
  <si>
    <t>BD00200</t>
  </si>
  <si>
    <t>Shibaloy, Kamalapur, Bhumiheen Chars</t>
  </si>
  <si>
    <t>BD00199</t>
  </si>
  <si>
    <t>Ghasiar Char</t>
  </si>
  <si>
    <t>BD00197</t>
  </si>
  <si>
    <t>Jamuna River: Sirajganj</t>
  </si>
  <si>
    <t>BD00125</t>
  </si>
  <si>
    <t>Abaiddaar Char</t>
  </si>
  <si>
    <t>BD00347</t>
  </si>
  <si>
    <t>Bhelu Miar Char</t>
  </si>
  <si>
    <t>BD00348</t>
  </si>
  <si>
    <t>Chailna (Chalnia) Deodar Beel</t>
  </si>
  <si>
    <t>BD00124</t>
  </si>
  <si>
    <t>Jabai Beel</t>
  </si>
  <si>
    <t>BD00103</t>
  </si>
  <si>
    <t>Hatia Island East Coast</t>
  </si>
  <si>
    <t>BD00025</t>
  </si>
  <si>
    <t>Old Brahmaputra River South Of Mymensingh</t>
  </si>
  <si>
    <t>BD00128</t>
  </si>
  <si>
    <t>Central Haor Basin. Baulai River</t>
  </si>
  <si>
    <t>BD00129</t>
  </si>
  <si>
    <t>Central Haor Basin. Bajitpur - Sylhet</t>
  </si>
  <si>
    <t>BD00130</t>
  </si>
  <si>
    <t>Kawadighi Haor Sanctuary</t>
  </si>
  <si>
    <t>BD00131</t>
  </si>
  <si>
    <t>Kumirdhana Bil</t>
  </si>
  <si>
    <t>BD00132</t>
  </si>
  <si>
    <t>Jaijja North</t>
  </si>
  <si>
    <t>BD00356</t>
  </si>
  <si>
    <t>Sondweep</t>
  </si>
  <si>
    <t>Utrail Beel</t>
  </si>
  <si>
    <t>BD00133</t>
  </si>
  <si>
    <t>Balaganj Haor (Incl Patachatal. Borachatal Bils)</t>
  </si>
  <si>
    <t>BD00136</t>
  </si>
  <si>
    <t>Padma River Near Manikganj</t>
  </si>
  <si>
    <t>BD00137</t>
  </si>
  <si>
    <t>Karkala (Anekere.Sigadi Tank;Ayyappa S.M. Tank) 2</t>
  </si>
  <si>
    <t>BD00139</t>
  </si>
  <si>
    <t>Chatidhara (Chatidhora) Beel</t>
  </si>
  <si>
    <t>BD00143</t>
  </si>
  <si>
    <t>Ailer(Aila) Beel</t>
  </si>
  <si>
    <t>BD00144</t>
  </si>
  <si>
    <t>Pagna Beel</t>
  </si>
  <si>
    <t>BD00145</t>
  </si>
  <si>
    <t>BD00146</t>
  </si>
  <si>
    <t>Dekhar Haor (6 Bils)</t>
  </si>
  <si>
    <t>BD00147</t>
  </si>
  <si>
    <t>Dubriar Haor</t>
  </si>
  <si>
    <t>BD00148</t>
  </si>
  <si>
    <t>Tajal Char</t>
  </si>
  <si>
    <t>BD00149</t>
  </si>
  <si>
    <t>Dhaka Zoo/ Mirpur Zoological Garden</t>
  </si>
  <si>
    <t>BD00150</t>
  </si>
  <si>
    <t>Rupsha R:Khulna-Mongla Port</t>
  </si>
  <si>
    <t>BD00151</t>
  </si>
  <si>
    <t>Moulovir Char East Mudflat</t>
  </si>
  <si>
    <t>BD00152</t>
  </si>
  <si>
    <t>Shahebani Char</t>
  </si>
  <si>
    <t>BD00153</t>
  </si>
  <si>
    <t>Shahbaznagar Char</t>
  </si>
  <si>
    <t>BD00358</t>
  </si>
  <si>
    <t>Munshiganj</t>
  </si>
  <si>
    <t>Alam Char</t>
  </si>
  <si>
    <t>BD00154</t>
  </si>
  <si>
    <t>Channel Between Hatia &amp; Borhanuddin</t>
  </si>
  <si>
    <t>BD00155</t>
  </si>
  <si>
    <t>South side marshes, Hail Haor</t>
  </si>
  <si>
    <t>BD00262</t>
  </si>
  <si>
    <t>Bhutum Char</t>
  </si>
  <si>
    <t>BD00349</t>
  </si>
  <si>
    <t>BD00346</t>
  </si>
  <si>
    <t>Kathalbarir Char</t>
  </si>
  <si>
    <t>BD00357</t>
  </si>
  <si>
    <t>Gosher Hat</t>
  </si>
  <si>
    <t>BD00277</t>
  </si>
  <si>
    <t>Kalkini West Island</t>
  </si>
  <si>
    <t>BD00276</t>
  </si>
  <si>
    <t>Meda &amp; Uglar Bils</t>
  </si>
  <si>
    <t>BD00275</t>
  </si>
  <si>
    <t>Chunnia Bil</t>
  </si>
  <si>
    <t>BD00274</t>
  </si>
  <si>
    <t>Mehdi Bil</t>
  </si>
  <si>
    <t>BD00273</t>
  </si>
  <si>
    <t>Netrakona - Kaluma Kanda Road (Bils)</t>
  </si>
  <si>
    <t>BD00272</t>
  </si>
  <si>
    <t>Boraduba Bil</t>
  </si>
  <si>
    <t>BD00271</t>
  </si>
  <si>
    <t>Juri River: Fenchugauj - Hakaluki Haor</t>
  </si>
  <si>
    <t>BD00270</t>
  </si>
  <si>
    <t>Sarkadanga &amp; Ratna Bils</t>
  </si>
  <si>
    <t>BD00268</t>
  </si>
  <si>
    <t>Daulatpur East Char</t>
  </si>
  <si>
    <t>BD00241</t>
  </si>
  <si>
    <t>Char Mitua</t>
  </si>
  <si>
    <t>BD00240</t>
  </si>
  <si>
    <t>Char Jadobpur</t>
  </si>
  <si>
    <t>BD00238</t>
  </si>
  <si>
    <t>Muktaria Channel</t>
  </si>
  <si>
    <t>BD00230</t>
  </si>
  <si>
    <t>Ghoser Hat, Bokshi Bazar</t>
  </si>
  <si>
    <t>BD00224</t>
  </si>
  <si>
    <t>Tulatuli Char</t>
  </si>
  <si>
    <t>BD00223</t>
  </si>
  <si>
    <t>Jadav Char</t>
  </si>
  <si>
    <t>BD00222</t>
  </si>
  <si>
    <t>Hajipur Char</t>
  </si>
  <si>
    <t>BD00221</t>
  </si>
  <si>
    <t>Dosh Nombor Char</t>
  </si>
  <si>
    <t>BD00220</t>
  </si>
  <si>
    <t>Rupaboi</t>
  </si>
  <si>
    <t>BD00209</t>
  </si>
  <si>
    <t>Lessamara</t>
  </si>
  <si>
    <t>BD00208</t>
  </si>
  <si>
    <t>Baikka Beel</t>
  </si>
  <si>
    <t>BD00236</t>
  </si>
  <si>
    <t>Domar Char</t>
  </si>
  <si>
    <t>BD00219</t>
  </si>
  <si>
    <t>Sandweep(Wip) Island</t>
  </si>
  <si>
    <t>BD00161</t>
  </si>
  <si>
    <t>Doba Char</t>
  </si>
  <si>
    <t>BD00162</t>
  </si>
  <si>
    <t>Tagrar Char</t>
  </si>
  <si>
    <t>BD00159</t>
  </si>
  <si>
    <t>Shikdar Char</t>
  </si>
  <si>
    <t>BD00029</t>
  </si>
  <si>
    <t>Biash Khal</t>
  </si>
  <si>
    <t>BD00363</t>
  </si>
  <si>
    <t>Motaleb Char</t>
  </si>
  <si>
    <t>BD00030</t>
  </si>
  <si>
    <t>Erali Bil</t>
  </si>
  <si>
    <t>BD00031</t>
  </si>
  <si>
    <t>Nijum Dweep National Park</t>
  </si>
  <si>
    <t>BD00156</t>
  </si>
  <si>
    <t>Namar Bazar</t>
  </si>
  <si>
    <t>BD00063</t>
  </si>
  <si>
    <t>New Char, Opposite Dewla</t>
  </si>
  <si>
    <t>BD00064</t>
  </si>
  <si>
    <t>Moulavir Char</t>
  </si>
  <si>
    <t>BD00157</t>
  </si>
  <si>
    <t>Nal Char</t>
  </si>
  <si>
    <t>BD00158</t>
  </si>
  <si>
    <t>Zahiruddin Char</t>
  </si>
  <si>
    <t>BD00160</t>
  </si>
  <si>
    <t>Gobindpur West Mudflat</t>
  </si>
  <si>
    <t>BD00164</t>
  </si>
  <si>
    <t>Nazirpur West Mudflat</t>
  </si>
  <si>
    <t>BD00165</t>
  </si>
  <si>
    <t>Lal Char</t>
  </si>
  <si>
    <t>BD00370</t>
  </si>
  <si>
    <t>Ballardubi Beel</t>
  </si>
  <si>
    <t>BD00364</t>
  </si>
  <si>
    <t>Bashanvanga Char</t>
  </si>
  <si>
    <t>BD00365</t>
  </si>
  <si>
    <t>Char Birbira</t>
  </si>
  <si>
    <t>BD00366</t>
  </si>
  <si>
    <t>Tiktiki Char</t>
  </si>
  <si>
    <t>BD00372</t>
  </si>
  <si>
    <t>Choukidarer Char</t>
  </si>
  <si>
    <t>BD00367</t>
  </si>
  <si>
    <t>Giaskhali Golduba</t>
  </si>
  <si>
    <t>BD00368</t>
  </si>
  <si>
    <t>Hatirgatha Beel</t>
  </si>
  <si>
    <t>BD00369</t>
  </si>
  <si>
    <t>Paglar Char</t>
  </si>
  <si>
    <t>BD00371</t>
  </si>
  <si>
    <t>Ilishar Char</t>
  </si>
  <si>
    <t>BD00374</t>
  </si>
  <si>
    <t>Taltalir Char</t>
  </si>
  <si>
    <t>BD00166</t>
  </si>
  <si>
    <t>Bodor Mokam-Teknaf</t>
  </si>
  <si>
    <t>BD00375</t>
  </si>
  <si>
    <t>Chairman Ghat</t>
  </si>
  <si>
    <t>BD00376</t>
  </si>
  <si>
    <t>Noakhali</t>
  </si>
  <si>
    <t>Samiruddin Char</t>
  </si>
  <si>
    <t>BD00167</t>
  </si>
  <si>
    <t>Gowriwagor Mat</t>
  </si>
  <si>
    <t>BD00068</t>
  </si>
  <si>
    <t>Tahidabad Fish Pond</t>
  </si>
  <si>
    <t>BD00198</t>
  </si>
  <si>
    <t>Tangar Mat</t>
  </si>
  <si>
    <t>BD00069</t>
  </si>
  <si>
    <t>Pochamaria Heronry</t>
  </si>
  <si>
    <t>BD00070</t>
  </si>
  <si>
    <t>Kutubdia Island</t>
  </si>
  <si>
    <t>BD00074</t>
  </si>
  <si>
    <t>Kochuar Char</t>
  </si>
  <si>
    <t>BD00075</t>
  </si>
  <si>
    <t>Choto Kumira</t>
  </si>
  <si>
    <t>BD00076</t>
  </si>
  <si>
    <t>Pana Beel</t>
  </si>
  <si>
    <t>BD00077</t>
  </si>
  <si>
    <t>Jangalia</t>
  </si>
  <si>
    <t>BD00081</t>
  </si>
  <si>
    <t>Char Kalam</t>
  </si>
  <si>
    <t>BD00351</t>
  </si>
  <si>
    <t>Badna Char</t>
  </si>
  <si>
    <t>BD00082</t>
  </si>
  <si>
    <t>Dhal Char Main</t>
  </si>
  <si>
    <t>BD00084</t>
  </si>
  <si>
    <t>Jamuna river: N of Gaibandha</t>
  </si>
  <si>
    <t>BD00071</t>
  </si>
  <si>
    <t>Jamuna river: S of Gaibandha to Shariakandi</t>
  </si>
  <si>
    <t>BD00072</t>
  </si>
  <si>
    <t>Nangulia Char</t>
  </si>
  <si>
    <t>BD00073</t>
  </si>
  <si>
    <t>Karchar Haor</t>
  </si>
  <si>
    <t>BD00078</t>
  </si>
  <si>
    <t>Tania Char</t>
  </si>
  <si>
    <t>BD00080</t>
  </si>
  <si>
    <t>Mukteria Char</t>
  </si>
  <si>
    <t>BD00079</t>
  </si>
  <si>
    <t>Dhal Char East</t>
  </si>
  <si>
    <t>BD00083</t>
  </si>
  <si>
    <t>New Char. West Of Najirpur</t>
  </si>
  <si>
    <t>BD00169</t>
  </si>
  <si>
    <t>Patenga Beach/Estuary</t>
  </si>
  <si>
    <t>BD00170</t>
  </si>
  <si>
    <t>BD00056</t>
  </si>
  <si>
    <t>Shilkhali</t>
  </si>
  <si>
    <t>BD00057</t>
  </si>
  <si>
    <t>Himchari National Park</t>
  </si>
  <si>
    <t>BD00058</t>
  </si>
  <si>
    <t>Kaliganga River</t>
  </si>
  <si>
    <t>BD00093</t>
  </si>
  <si>
    <t>Jamir Char</t>
  </si>
  <si>
    <t>BD00060</t>
  </si>
  <si>
    <t>Kaptai Lake National Park</t>
  </si>
  <si>
    <t>BD00065</t>
  </si>
  <si>
    <t>Padma River Near Rajshahi</t>
  </si>
  <si>
    <t>BD00066</t>
  </si>
  <si>
    <t>Hatia Island</t>
  </si>
  <si>
    <t>BD00196</t>
  </si>
  <si>
    <t>Patila Char</t>
  </si>
  <si>
    <t>BD00021</t>
  </si>
  <si>
    <t>Shahjalal Char</t>
  </si>
  <si>
    <t>BD00048</t>
  </si>
  <si>
    <t>Kalkinir Char</t>
  </si>
  <si>
    <t>BD00038</t>
  </si>
  <si>
    <t>Kukri-Mukri Char Sanctuary</t>
  </si>
  <si>
    <t>BD00003</t>
  </si>
  <si>
    <t>Kolakachcha-Char Momtaj</t>
  </si>
  <si>
    <t>BD00226</t>
  </si>
  <si>
    <t>North-east coast of Bhola</t>
  </si>
  <si>
    <t>BD00255</t>
  </si>
  <si>
    <t>Roa Beel</t>
  </si>
  <si>
    <t>BD00257</t>
  </si>
  <si>
    <t>Ander Char</t>
  </si>
  <si>
    <t>BD00215</t>
  </si>
  <si>
    <t>Montaj Char</t>
  </si>
  <si>
    <t>BD00017</t>
  </si>
  <si>
    <t>Harbaria</t>
  </si>
  <si>
    <t>BD00343</t>
  </si>
  <si>
    <t>Tinkona Island</t>
  </si>
  <si>
    <t>BD00342</t>
  </si>
  <si>
    <t>Kotka Office side</t>
  </si>
  <si>
    <t>BD00338</t>
  </si>
  <si>
    <t>Dimer Char &amp; Pokkhir Char</t>
  </si>
  <si>
    <t>BD00336</t>
  </si>
  <si>
    <t>Alor Kol</t>
  </si>
  <si>
    <t>BD00341</t>
  </si>
  <si>
    <t>Khulna to Supoti</t>
  </si>
  <si>
    <t>BD00334</t>
  </si>
  <si>
    <t>Karamjal</t>
  </si>
  <si>
    <t>BD00344</t>
  </si>
  <si>
    <t>Bangabandhu Char</t>
  </si>
  <si>
    <t>BD00339</t>
  </si>
  <si>
    <t xml:space="preserve">Supoti to Kochikhali </t>
  </si>
  <si>
    <t>BD00335</t>
  </si>
  <si>
    <t>Mudflat South of Biswas char</t>
  </si>
  <si>
    <t>BD00203</t>
  </si>
  <si>
    <t>BD00205</t>
  </si>
  <si>
    <t>Hatir Kada</t>
  </si>
  <si>
    <t>BD00207</t>
  </si>
  <si>
    <t>Tangua (South west)</t>
  </si>
  <si>
    <t>BD00211</t>
  </si>
  <si>
    <t>Tangua South</t>
  </si>
  <si>
    <t>BD00212</t>
  </si>
  <si>
    <t>Rice Fields Nw Of Kendua</t>
  </si>
  <si>
    <t>BD00269</t>
  </si>
  <si>
    <t>Kecharia Bil</t>
  </si>
  <si>
    <t>BD00267</t>
  </si>
  <si>
    <t>Char Sakuchia South</t>
  </si>
  <si>
    <t>BD00352</t>
  </si>
  <si>
    <t>Ganguria</t>
  </si>
  <si>
    <t>BD00353</t>
  </si>
  <si>
    <t xml:space="preserve">Jaijja Char South </t>
  </si>
  <si>
    <t>BD00355</t>
  </si>
  <si>
    <t>Ship Char</t>
  </si>
  <si>
    <t>BD00359</t>
  </si>
  <si>
    <t>Dighai Char</t>
  </si>
  <si>
    <t>BD00016</t>
  </si>
  <si>
    <t>Jolla Beel</t>
  </si>
  <si>
    <t>BD00299</t>
  </si>
  <si>
    <t>Kalapani Beel</t>
  </si>
  <si>
    <t>BD00301</t>
  </si>
  <si>
    <t>Maislar Dak Beel (Sanctuary)</t>
  </si>
  <si>
    <t>BD00309</t>
  </si>
  <si>
    <t>Tolar Beel (Sanctuary)</t>
  </si>
  <si>
    <t>BD00327</t>
  </si>
  <si>
    <t>Ronchi Beel (Sanctuary)</t>
  </si>
  <si>
    <t>BD00322</t>
  </si>
  <si>
    <t>Poroti Beel</t>
  </si>
  <si>
    <t>BD00321</t>
  </si>
  <si>
    <t>Polobhanga Beel (Sanctuary)</t>
  </si>
  <si>
    <t>BD00320</t>
  </si>
  <si>
    <t>Nogila Char</t>
  </si>
  <si>
    <t>BD00096</t>
  </si>
  <si>
    <t>Dubo Char</t>
  </si>
  <si>
    <t>BD00283</t>
  </si>
  <si>
    <t>Hatia North</t>
  </si>
  <si>
    <t>BD00296</t>
  </si>
  <si>
    <t>Tajiakata</t>
  </si>
  <si>
    <t>BD00325</t>
  </si>
  <si>
    <t>Bagar Lake</t>
  </si>
  <si>
    <t>BD00171</t>
  </si>
  <si>
    <t>Patar Char</t>
  </si>
  <si>
    <t>BD00172</t>
  </si>
  <si>
    <t>Along Wangchu (Thim-chu)</t>
  </si>
  <si>
    <t>Bhutan</t>
  </si>
  <si>
    <t>BT00031</t>
  </si>
  <si>
    <t>Thimphu</t>
  </si>
  <si>
    <t>Issuna Bridge to Drugyel Dzong</t>
  </si>
  <si>
    <t>BT00019</t>
  </si>
  <si>
    <t>Paro</t>
  </si>
  <si>
    <t>Chengmari River</t>
  </si>
  <si>
    <t>BT00018</t>
  </si>
  <si>
    <t>Samtse</t>
  </si>
  <si>
    <t>Kurichu Dam to Kurizampa bridge</t>
  </si>
  <si>
    <t>BT00017</t>
  </si>
  <si>
    <t>Mongar</t>
  </si>
  <si>
    <t>Puna Sang Chhu River Chime Chorten- Punakha</t>
  </si>
  <si>
    <t>BT00004</t>
  </si>
  <si>
    <t>Punakha</t>
  </si>
  <si>
    <t>BUMTHANG Wetlands: Kurjey Valley</t>
  </si>
  <si>
    <t>BT00007</t>
  </si>
  <si>
    <t>Bumthang</t>
  </si>
  <si>
    <t>Dechenphu Forest Wetland</t>
  </si>
  <si>
    <t>BT00010</t>
  </si>
  <si>
    <t>Khotakha Valley</t>
  </si>
  <si>
    <t>BT00008</t>
  </si>
  <si>
    <t>Wangdue Phodrang</t>
  </si>
  <si>
    <t>PARO Wetlands along Paro CHHU RIVER</t>
  </si>
  <si>
    <t>BT00015</t>
  </si>
  <si>
    <t>Phobjikha Valley</t>
  </si>
  <si>
    <t>BT00001</t>
  </si>
  <si>
    <t>Ingo bridge to Dumcho Bridge</t>
  </si>
  <si>
    <t>BT00029</t>
  </si>
  <si>
    <t>Haa</t>
  </si>
  <si>
    <t>Mo Chhu River: Goenshari</t>
  </si>
  <si>
    <t>BT00011</t>
  </si>
  <si>
    <t>Pa Chhu River Confluence</t>
  </si>
  <si>
    <t>BT00005</t>
  </si>
  <si>
    <t>Thimphu Surrounding Wetlands (Inc. Thimpu River &amp; Babesa)</t>
  </si>
  <si>
    <t>BT00006</t>
  </si>
  <si>
    <t>Pho Chhu River Punakha- Samdekha</t>
  </si>
  <si>
    <t>BT00003</t>
  </si>
  <si>
    <t>Puna Sang Chhu River Wangdue Phodrang Bridge-Chime Chorte</t>
  </si>
  <si>
    <t>BT00009</t>
  </si>
  <si>
    <t>Along Phochu River till Samdingkha</t>
  </si>
  <si>
    <t>BT00020</t>
  </si>
  <si>
    <t>Along Mao Khola, Indian border to Serzhong</t>
  </si>
  <si>
    <t>BT00033</t>
  </si>
  <si>
    <t>Lhamoizingkha to Karmaling</t>
  </si>
  <si>
    <t>BT00024</t>
  </si>
  <si>
    <t>Dagana</t>
  </si>
  <si>
    <t>Panbang, Manas river</t>
  </si>
  <si>
    <t>BT00032</t>
  </si>
  <si>
    <t>Jomotshangkha</t>
  </si>
  <si>
    <t>BT00021</t>
  </si>
  <si>
    <t>Samdup Jongkhar</t>
  </si>
  <si>
    <t>Along Mochu river (till Shatem Nature camp)</t>
  </si>
  <si>
    <t>BT00022</t>
  </si>
  <si>
    <t>Dungzam - Zhapang bridge</t>
  </si>
  <si>
    <t>BT00027</t>
  </si>
  <si>
    <t>Trashi Yangtsi</t>
  </si>
  <si>
    <t>Wangdue Bridge to Punakha Dzong</t>
  </si>
  <si>
    <t>BT00025</t>
  </si>
  <si>
    <t>Punakha &amp; Wangdue</t>
  </si>
  <si>
    <t>Rangjung (Gamrichu)- Dangmechu Confluence</t>
  </si>
  <si>
    <t>BT00028</t>
  </si>
  <si>
    <t>Trashigang</t>
  </si>
  <si>
    <t>Bumdiling</t>
  </si>
  <si>
    <t>BT00013</t>
  </si>
  <si>
    <t>Tasgigang</t>
  </si>
  <si>
    <t>Mo Chhu River Punakha- Sirigang</t>
  </si>
  <si>
    <t>BT00002</t>
  </si>
  <si>
    <t>BUMTHANG Wetlands: Gyetsa Valley</t>
  </si>
  <si>
    <t>BT00012</t>
  </si>
  <si>
    <t>Mangde Chhu River Tingtibi - Berti</t>
  </si>
  <si>
    <t>BT00014</t>
  </si>
  <si>
    <t>Zhemgang</t>
  </si>
  <si>
    <t>Garbang to Kurjey base</t>
  </si>
  <si>
    <t>BT00016</t>
  </si>
  <si>
    <t>Along Toorsa River</t>
  </si>
  <si>
    <t>BT00026</t>
  </si>
  <si>
    <t>Chukha</t>
  </si>
  <si>
    <t>Along Dungzam chu till Char Kilo</t>
  </si>
  <si>
    <t>BT00023</t>
  </si>
  <si>
    <t>Samdrup Jongkhar</t>
  </si>
  <si>
    <t>Tingtibe to Berti Village (along Mangdechu River)</t>
  </si>
  <si>
    <t>BT00030</t>
  </si>
  <si>
    <t>Samuan Prawn Farm</t>
  </si>
  <si>
    <t>Brunei</t>
  </si>
  <si>
    <t>BN00017</t>
  </si>
  <si>
    <t>Lumut</t>
  </si>
  <si>
    <t>Seria Wetland: Sungai Seria Estuary</t>
  </si>
  <si>
    <t>BN00013</t>
  </si>
  <si>
    <t>Belait</t>
  </si>
  <si>
    <t>Seria Wetland: J14 Dump Site</t>
  </si>
  <si>
    <t>BN00012</t>
  </si>
  <si>
    <t>Sungai Bera Estuary</t>
  </si>
  <si>
    <t>BN00011</t>
  </si>
  <si>
    <t>Tasek Merimbun</t>
  </si>
  <si>
    <t>BN00010</t>
  </si>
  <si>
    <t>Tutong</t>
  </si>
  <si>
    <t>Tutong Sewage Tanks</t>
  </si>
  <si>
    <t>BN00009</t>
  </si>
  <si>
    <t>Wasan Ricefield</t>
  </si>
  <si>
    <t>BN00007</t>
  </si>
  <si>
    <t>Muara</t>
  </si>
  <si>
    <t>Telisai Mudflats</t>
  </si>
  <si>
    <t>BN00008</t>
  </si>
  <si>
    <t>Brunei Bay: Mudflats</t>
  </si>
  <si>
    <t>BN00006</t>
  </si>
  <si>
    <t>Brunei Bay: Mentiri Prawn Farm</t>
  </si>
  <si>
    <t>BN00005</t>
  </si>
  <si>
    <t>Brunei Bay: Muara Beach</t>
  </si>
  <si>
    <t>BN00004</t>
  </si>
  <si>
    <t>Brunei Bay: Serasa Beach</t>
  </si>
  <si>
    <t>BN00003</t>
  </si>
  <si>
    <t>Luagan Lalak</t>
  </si>
  <si>
    <t>BN00002</t>
  </si>
  <si>
    <t>Makam Di Raja</t>
  </si>
  <si>
    <t>BN00016</t>
  </si>
  <si>
    <t>Makam Di Luba</t>
  </si>
  <si>
    <t>BN00015</t>
  </si>
  <si>
    <t>Bekiau Buffalo Fields</t>
  </si>
  <si>
    <t>BN00014</t>
  </si>
  <si>
    <t>Seria Wetland: Seria-Panaga Grassland</t>
  </si>
  <si>
    <t>BN00001</t>
  </si>
  <si>
    <t>Tonle Sap</t>
  </si>
  <si>
    <t>Cambodia</t>
  </si>
  <si>
    <t>KH00001</t>
  </si>
  <si>
    <t>Kampong Thom/Pursat</t>
  </si>
  <si>
    <t>Obai Tap</t>
  </si>
  <si>
    <t>KH00029</t>
  </si>
  <si>
    <t>Siem Reap</t>
  </si>
  <si>
    <t>Boeng Chhma</t>
  </si>
  <si>
    <t>KH00028</t>
  </si>
  <si>
    <t>Stung Treng</t>
  </si>
  <si>
    <t>Koh Kong</t>
  </si>
  <si>
    <t>KH00027</t>
  </si>
  <si>
    <t>Sesan River</t>
  </si>
  <si>
    <t>KH00010</t>
  </si>
  <si>
    <t>Chreav Area</t>
  </si>
  <si>
    <t>KH00046</t>
  </si>
  <si>
    <t>KH00043</t>
  </si>
  <si>
    <t>Sre Ambel</t>
  </si>
  <si>
    <t>KH00044</t>
  </si>
  <si>
    <t>Kampong Trach</t>
  </si>
  <si>
    <t>KH00042</t>
  </si>
  <si>
    <t>Kampot</t>
  </si>
  <si>
    <t>Kampot Important Bird Area</t>
  </si>
  <si>
    <t>KH00036</t>
  </si>
  <si>
    <t>Chi Kreang (Sr)</t>
  </si>
  <si>
    <t>KH00035</t>
  </si>
  <si>
    <t>Anlong Pring (Kampong Trach IBA)</t>
  </si>
  <si>
    <t>KH00034</t>
  </si>
  <si>
    <t>Boeung Keab Kdam</t>
  </si>
  <si>
    <t>KH00033</t>
  </si>
  <si>
    <t>Battambang</t>
  </si>
  <si>
    <t>Western Siem Pang</t>
  </si>
  <si>
    <t>KH00040</t>
  </si>
  <si>
    <t>Prek Sdach (Site A)</t>
  </si>
  <si>
    <t>KH00038</t>
  </si>
  <si>
    <t>Prek Kompong Smach</t>
  </si>
  <si>
    <t>KH00009</t>
  </si>
  <si>
    <t>UPPER MEKONG RIVER Ramsat site (STRUNG TRENG-LAO BORDER)</t>
  </si>
  <si>
    <t>KH00007</t>
  </si>
  <si>
    <t>Prek Kampong Saom</t>
  </si>
  <si>
    <t>KH00031</t>
  </si>
  <si>
    <t>Boeng Prek Lepeuw</t>
  </si>
  <si>
    <t>KH00024</t>
  </si>
  <si>
    <t>Takeo</t>
  </si>
  <si>
    <t>Srepok River</t>
  </si>
  <si>
    <t>KH00023</t>
  </si>
  <si>
    <t>Ratanka Kiri</t>
  </si>
  <si>
    <t>Basset Marsh (Samrong Lake )</t>
  </si>
  <si>
    <t>KH00026</t>
  </si>
  <si>
    <t>Kandal</t>
  </si>
  <si>
    <t>Baray And Chong Dong (Ifba)</t>
  </si>
  <si>
    <t>KH00025</t>
  </si>
  <si>
    <t>Kampong Thom</t>
  </si>
  <si>
    <t>KH00021</t>
  </si>
  <si>
    <t>Sihanoukville</t>
  </si>
  <si>
    <t>Prek Toal</t>
  </si>
  <si>
    <t>KH00020</t>
  </si>
  <si>
    <t>Northern Plain</t>
  </si>
  <si>
    <t>KH00048</t>
  </si>
  <si>
    <t>Preah Vihea</t>
  </si>
  <si>
    <t>Kampot To Chhak Kep (Vietnam Border)</t>
  </si>
  <si>
    <t>KH00008</t>
  </si>
  <si>
    <t>Kvaev (Boeng Chhun)</t>
  </si>
  <si>
    <t>KH00005</t>
  </si>
  <si>
    <t>Preah Vihea Protected Forest</t>
  </si>
  <si>
    <t>KH00041</t>
  </si>
  <si>
    <t>Preah Vihear</t>
  </si>
  <si>
    <t>Phnum Veal Renh Marsh</t>
  </si>
  <si>
    <t>KH00004</t>
  </si>
  <si>
    <t>Sekong River</t>
  </si>
  <si>
    <t>KH00014</t>
  </si>
  <si>
    <t>Angkor (Tonle Sap N/Siem Reap,West Baray,Angkor Wat,Thon)</t>
  </si>
  <si>
    <t>KH00032</t>
  </si>
  <si>
    <t>Prek Teuk Sap. Ream National Park</t>
  </si>
  <si>
    <t>KH00011</t>
  </si>
  <si>
    <t>Krous Krom</t>
  </si>
  <si>
    <t>KH00015</t>
  </si>
  <si>
    <t>Boeng Veal Samnap</t>
  </si>
  <si>
    <t>KH00012</t>
  </si>
  <si>
    <t>Chinit River</t>
  </si>
  <si>
    <t>KH00016</t>
  </si>
  <si>
    <t>Tropeang Rohal Pra</t>
  </si>
  <si>
    <t>KH00018</t>
  </si>
  <si>
    <t>Kamping</t>
  </si>
  <si>
    <t>KH00019</t>
  </si>
  <si>
    <t>Phnom Penh Airport</t>
  </si>
  <si>
    <t>KH00003</t>
  </si>
  <si>
    <t>Phnom Penh</t>
  </si>
  <si>
    <t>Stoung (Kpt)</t>
  </si>
  <si>
    <t>KH00039</t>
  </si>
  <si>
    <t>Ang Tropeing Thmor Reservior (Sarus Crane Reserve)</t>
  </si>
  <si>
    <t>KH00022</t>
  </si>
  <si>
    <t>Ouk Tateang (Kpt)</t>
  </si>
  <si>
    <t>KH00037</t>
  </si>
  <si>
    <t>Bassac Marshes (Prassat Tuyo Fishing Village)</t>
  </si>
  <si>
    <t>KH00030</t>
  </si>
  <si>
    <t>Tonle Sap River (Phnom Penh-Tonle Sap Lake)</t>
  </si>
  <si>
    <t>KH00045</t>
  </si>
  <si>
    <t>Kampong Chhnang</t>
  </si>
  <si>
    <t>Kulen Promtep Wildlife Sanctuary</t>
  </si>
  <si>
    <t>KH00013</t>
  </si>
  <si>
    <t>Stoung-Chikreang</t>
  </si>
  <si>
    <t>KH00047</t>
  </si>
  <si>
    <t>Kompong Thom And Siem Rap</t>
  </si>
  <si>
    <t>Trapaing Ansong</t>
  </si>
  <si>
    <t>KH00002</t>
  </si>
  <si>
    <t>Dianchi</t>
  </si>
  <si>
    <t>CN00317</t>
  </si>
  <si>
    <t>Yunnan</t>
  </si>
  <si>
    <t>Baoan Lake</t>
  </si>
  <si>
    <t>CN00391</t>
  </si>
  <si>
    <t>Hubei</t>
  </si>
  <si>
    <t>Chidong Lake</t>
  </si>
  <si>
    <t>CN00392</t>
  </si>
  <si>
    <t>Chong Hu Lake</t>
  </si>
  <si>
    <t>CN00393</t>
  </si>
  <si>
    <t>Dadukou</t>
  </si>
  <si>
    <t>CN00394</t>
  </si>
  <si>
    <t>Jiangsu</t>
  </si>
  <si>
    <t>Duchang</t>
  </si>
  <si>
    <t>CN00395</t>
  </si>
  <si>
    <t>Jiangxi</t>
  </si>
  <si>
    <t>Fuhe River</t>
  </si>
  <si>
    <t>CN00396</t>
  </si>
  <si>
    <t>Gehu Lake</t>
  </si>
  <si>
    <t>CN00397</t>
  </si>
  <si>
    <t>Gongqingcheng</t>
  </si>
  <si>
    <t>CN00398</t>
  </si>
  <si>
    <t>Jieshou</t>
  </si>
  <si>
    <t>CN00403</t>
  </si>
  <si>
    <t>Guo Village</t>
  </si>
  <si>
    <t>CN00399</t>
  </si>
  <si>
    <t>Hewangmiao NR</t>
  </si>
  <si>
    <t>CN00401</t>
  </si>
  <si>
    <t>Hukou</t>
  </si>
  <si>
    <t>CN00402</t>
  </si>
  <si>
    <t>Yancheng NNR (Core) 2010 [DW]</t>
  </si>
  <si>
    <t>CN00383</t>
  </si>
  <si>
    <t>Dafeng Milu NNR Core (DW 2017)</t>
  </si>
  <si>
    <t>CN00384</t>
  </si>
  <si>
    <t>Dongfang Black-faced Spoonbill NNR</t>
  </si>
  <si>
    <t>CN00404</t>
  </si>
  <si>
    <t>Hainan</t>
  </si>
  <si>
    <t>Binhai south coast</t>
  </si>
  <si>
    <t>CN00371</t>
  </si>
  <si>
    <t>Jiangsu, Yancheng</t>
  </si>
  <si>
    <t>Qiangga Town</t>
  </si>
  <si>
    <t>CN00342</t>
  </si>
  <si>
    <t>Xizang</t>
  </si>
  <si>
    <t>Kaze Town</t>
  </si>
  <si>
    <t>CN00341</t>
  </si>
  <si>
    <t>Kaibu Town</t>
  </si>
  <si>
    <t>CN00340</t>
  </si>
  <si>
    <t>Banjiaolin Town</t>
  </si>
  <si>
    <t>CN00337</t>
  </si>
  <si>
    <t>Chundui Town</t>
  </si>
  <si>
    <t>CN00334</t>
  </si>
  <si>
    <t>Yongjiwuxin Hu</t>
  </si>
  <si>
    <t>CN00222</t>
  </si>
  <si>
    <t>Shanxi</t>
  </si>
  <si>
    <t>Xi Zang(Include All  Black-Necked Crane Sites)</t>
  </si>
  <si>
    <t>CN00202</t>
  </si>
  <si>
    <t>Gilin Village. Taiping Town</t>
  </si>
  <si>
    <t>CN00199</t>
  </si>
  <si>
    <t>Guangdong</t>
  </si>
  <si>
    <t>Dtunhai</t>
  </si>
  <si>
    <t>CN00179</t>
  </si>
  <si>
    <t>Danjiang Nature Reserve</t>
  </si>
  <si>
    <t>CN00177</t>
  </si>
  <si>
    <t>Henan</t>
  </si>
  <si>
    <t>Beipo Reservior</t>
  </si>
  <si>
    <t>CN00170</t>
  </si>
  <si>
    <t>Wahuangdian</t>
  </si>
  <si>
    <t>CN00145</t>
  </si>
  <si>
    <t>Liaoning</t>
  </si>
  <si>
    <t>Chanjiang River</t>
  </si>
  <si>
    <t>CN00144</t>
  </si>
  <si>
    <t>Sichuan</t>
  </si>
  <si>
    <t>Huang Hua</t>
  </si>
  <si>
    <t>CN00187</t>
  </si>
  <si>
    <t>Hebei</t>
  </si>
  <si>
    <t>Hai Xing County</t>
  </si>
  <si>
    <t>CN00186</t>
  </si>
  <si>
    <t>Dong Guan Liananwei</t>
  </si>
  <si>
    <t>CN00185</t>
  </si>
  <si>
    <t>Xinken. Guangzhou</t>
  </si>
  <si>
    <t>CN00184</t>
  </si>
  <si>
    <t>Yilonghu</t>
  </si>
  <si>
    <t>CN00183</t>
  </si>
  <si>
    <t>Miaoyangchong Reservior</t>
  </si>
  <si>
    <t>CN00182</t>
  </si>
  <si>
    <t>Jiulong Jiang Kou/Ganwen Farm</t>
  </si>
  <si>
    <t>CN00306</t>
  </si>
  <si>
    <t>Fujian</t>
  </si>
  <si>
    <t>Heqing Caohai</t>
  </si>
  <si>
    <t>CN00305</t>
  </si>
  <si>
    <t>Wen Wusha Reservior</t>
  </si>
  <si>
    <t>CN00304</t>
  </si>
  <si>
    <t>Wenshi River. Pinghai Town</t>
  </si>
  <si>
    <t>CN00303</t>
  </si>
  <si>
    <t>Pinghai Wan</t>
  </si>
  <si>
    <t>CN00302</t>
  </si>
  <si>
    <t>Liezikou, Lianyungang (CCWC 2014_1)</t>
  </si>
  <si>
    <t>CN00369</t>
  </si>
  <si>
    <t>Jiangsu, Lianyungang</t>
  </si>
  <si>
    <t>QINGHAI HU (NIAO DAO) Nature reserve</t>
  </si>
  <si>
    <t>CN00279</t>
  </si>
  <si>
    <t>Qinghai</t>
  </si>
  <si>
    <t>Liugezhuang RESERVOIR</t>
  </si>
  <si>
    <t>CN00276</t>
  </si>
  <si>
    <t>Shandong</t>
  </si>
  <si>
    <t>Laoshan Wan</t>
  </si>
  <si>
    <t>CN00271</t>
  </si>
  <si>
    <t>RIZHAO COAST/South of JIAOZHOU BAY</t>
  </si>
  <si>
    <t>CN00240</t>
  </si>
  <si>
    <t>XIAMEN COAST (including Aotou and Fenglin)</t>
  </si>
  <si>
    <t>CN00309</t>
  </si>
  <si>
    <t>Hangzhou Bay</t>
  </si>
  <si>
    <t>CN00018</t>
  </si>
  <si>
    <t>Zhejiang</t>
  </si>
  <si>
    <t>Xuwei Saltworks, Lianyungang</t>
  </si>
  <si>
    <t>CN00367</t>
  </si>
  <si>
    <t>Laotieshan NNR</t>
  </si>
  <si>
    <t>CN00376</t>
  </si>
  <si>
    <t>Sanhuanpao NNR</t>
  </si>
  <si>
    <t>CN00378</t>
  </si>
  <si>
    <t>Heilongjiang</t>
  </si>
  <si>
    <t>Binzhou</t>
  </si>
  <si>
    <t>CN00385</t>
  </si>
  <si>
    <t>Dongying</t>
  </si>
  <si>
    <t>CN00386</t>
  </si>
  <si>
    <t>Hangu</t>
  </si>
  <si>
    <t>CN00387</t>
  </si>
  <si>
    <t>Tianjin</t>
  </si>
  <si>
    <t>Luan Nan</t>
  </si>
  <si>
    <t>CN00389</t>
  </si>
  <si>
    <t>Weifang</t>
  </si>
  <si>
    <t>CN00390</t>
  </si>
  <si>
    <t>Qixinghe NNR</t>
  </si>
  <si>
    <t>CN00377</t>
  </si>
  <si>
    <t>Laoting</t>
  </si>
  <si>
    <t>CN00388</t>
  </si>
  <si>
    <t>Liangzi Hu</t>
  </si>
  <si>
    <t>CN00190</t>
  </si>
  <si>
    <t>Rudong: Xiaoyangkou+Fengli Town</t>
  </si>
  <si>
    <t>CN00346</t>
  </si>
  <si>
    <t>Funing Wan</t>
  </si>
  <si>
    <t>CN00129</t>
  </si>
  <si>
    <t>Qi Li Hu</t>
  </si>
  <si>
    <t>CN00041</t>
  </si>
  <si>
    <t>Zhaoqing Xinghu</t>
  </si>
  <si>
    <t>CN00301</t>
  </si>
  <si>
    <t>Xuanmen Wan</t>
  </si>
  <si>
    <t>CN00075</t>
  </si>
  <si>
    <t>CN00074</t>
  </si>
  <si>
    <t>Wuyuan Yuanyang Hu Nr</t>
  </si>
  <si>
    <t>CN00073</t>
  </si>
  <si>
    <t>ZheLin RESERVIOR</t>
  </si>
  <si>
    <t>CN00072</t>
  </si>
  <si>
    <t>East Dongting Lake Nr</t>
  </si>
  <si>
    <t>CN00071</t>
  </si>
  <si>
    <t>Hunan</t>
  </si>
  <si>
    <t>Datong Hu</t>
  </si>
  <si>
    <t>CN00070</t>
  </si>
  <si>
    <t>Yamdrok Co</t>
  </si>
  <si>
    <t>CN00068</t>
  </si>
  <si>
    <t>Nyang Co (Oxbow) Lakes</t>
  </si>
  <si>
    <t>CN00067</t>
  </si>
  <si>
    <t>South Dongting Lake Nr</t>
  </si>
  <si>
    <t>CN00066</t>
  </si>
  <si>
    <t>Qingshan Reservior</t>
  </si>
  <si>
    <t>CN00065</t>
  </si>
  <si>
    <t>Aopeng Jiang</t>
  </si>
  <si>
    <t>CN00064</t>
  </si>
  <si>
    <t>Li Yu Hu</t>
  </si>
  <si>
    <t>CN00063</t>
  </si>
  <si>
    <t>Donghe River Lake</t>
  </si>
  <si>
    <t>CN00062</t>
  </si>
  <si>
    <t>Rudong central coast</t>
  </si>
  <si>
    <t>CN00361</t>
  </si>
  <si>
    <t>Jiangsu, Nantong</t>
  </si>
  <si>
    <t>Tianan Saltworks, Lianyungang</t>
  </si>
  <si>
    <t>CN00366</t>
  </si>
  <si>
    <t>Taibei Saltworks, Lianyungang</t>
  </si>
  <si>
    <t>CN00365</t>
  </si>
  <si>
    <t>Guanxi Saltworks, Guanyun</t>
  </si>
  <si>
    <t>CN00368</t>
  </si>
  <si>
    <t>Xintan Saltworks, Binhai</t>
  </si>
  <si>
    <t>CN00370</t>
  </si>
  <si>
    <t>Zhanjiang Mangrove - Donghaixiwan</t>
  </si>
  <si>
    <t>CN00352</t>
  </si>
  <si>
    <t>Zhanjiang Mangrove - Fucheng</t>
  </si>
  <si>
    <t>CN00351</t>
  </si>
  <si>
    <t>Zhanjiang Mangrove - Hean</t>
  </si>
  <si>
    <t>CN00350</t>
  </si>
  <si>
    <t>Nansha Wetland</t>
  </si>
  <si>
    <t>CN00349</t>
  </si>
  <si>
    <t>Cangzhou: Nandagang Wetland and Bird Provincial Nature Reserve+Coast of Huanghua Port and Huanghua+Lakes including Yangcheng Reservoir and saltpans in Haixing county</t>
  </si>
  <si>
    <t>CN00345</t>
  </si>
  <si>
    <t>ZHANJIANG NATURE RESERVE combined</t>
  </si>
  <si>
    <t>CN00326</t>
  </si>
  <si>
    <t>Gulf of Pei-Chih-Li: North of Jiming Island</t>
  </si>
  <si>
    <t>CN00258</t>
  </si>
  <si>
    <t>Xicen and Liantang</t>
  </si>
  <si>
    <t>CN00243</t>
  </si>
  <si>
    <t>Shanghai</t>
  </si>
  <si>
    <t>Wuchang: Dong Hu Lake</t>
  </si>
  <si>
    <t>CN00208</t>
  </si>
  <si>
    <t>ANQINGYANJIANG NATURE RESERVE (combined)</t>
  </si>
  <si>
    <t>CN00207</t>
  </si>
  <si>
    <t>Anhui</t>
  </si>
  <si>
    <t>POYANG LAKE (including POYANG HU NNR)</t>
  </si>
  <si>
    <t>CN00180</t>
  </si>
  <si>
    <t>Fengcheng west caost</t>
  </si>
  <si>
    <t>CN00143</t>
  </si>
  <si>
    <t>Xing Jiang He</t>
  </si>
  <si>
    <t>CN00128</t>
  </si>
  <si>
    <t>SongYang Hu</t>
  </si>
  <si>
    <t>CN00127</t>
  </si>
  <si>
    <t>YangXi Hu</t>
  </si>
  <si>
    <t>CN00119</t>
  </si>
  <si>
    <t>Hehuaju: Dong Hu Lake</t>
  </si>
  <si>
    <t>CN00116</t>
  </si>
  <si>
    <t>JuanTian Hu</t>
  </si>
  <si>
    <t>CN00110</t>
  </si>
  <si>
    <t>HuangGai Hu</t>
  </si>
  <si>
    <t>CN00101</t>
  </si>
  <si>
    <t>chi hu</t>
  </si>
  <si>
    <t>CN00093</t>
  </si>
  <si>
    <t>Taizhou Wan</t>
  </si>
  <si>
    <t>CN00090</t>
  </si>
  <si>
    <t>HENG LING HU NR (incl. QINGTANYUAN. HE YE HU)</t>
  </si>
  <si>
    <t>CN00082</t>
  </si>
  <si>
    <t>Shacheng Gang/QINGYUTOU</t>
  </si>
  <si>
    <t>CN00076</t>
  </si>
  <si>
    <t>Dandong: Yalujiang National Nature Reserve+Yalu river+Yalujiang west + Ash pond</t>
  </si>
  <si>
    <t>CN00344</t>
  </si>
  <si>
    <t>Shengjinhu Nature Reserve</t>
  </si>
  <si>
    <t>CN00021</t>
  </si>
  <si>
    <t>Zhoushan Islands</t>
  </si>
  <si>
    <t>CN00020</t>
  </si>
  <si>
    <t>Wuchisan Nature Reserve</t>
  </si>
  <si>
    <t>CN00019</t>
  </si>
  <si>
    <t>Changqiaohai</t>
  </si>
  <si>
    <t>CN00189</t>
  </si>
  <si>
    <t>Anqingyanjiang Nr: Huang Hu</t>
  </si>
  <si>
    <t>CN00017</t>
  </si>
  <si>
    <t>Tianjin Coast</t>
  </si>
  <si>
    <t>CN00262</t>
  </si>
  <si>
    <t>Zhanjiang Mangrove - Jiulongshan</t>
  </si>
  <si>
    <t>CN00357</t>
  </si>
  <si>
    <t>Chang Hu</t>
  </si>
  <si>
    <t>CN00023</t>
  </si>
  <si>
    <t>Jinghai Wan</t>
  </si>
  <si>
    <t>CN00281</t>
  </si>
  <si>
    <t>Jinyanghu</t>
  </si>
  <si>
    <t>CN00278</t>
  </si>
  <si>
    <t>Dayao Bay</t>
  </si>
  <si>
    <t>CN00200</t>
  </si>
  <si>
    <t>Shuduhu</t>
  </si>
  <si>
    <t>CN00198</t>
  </si>
  <si>
    <t>Dahua River. Dahu Town</t>
  </si>
  <si>
    <t>CN00197</t>
  </si>
  <si>
    <t>Sai Cheng Hu</t>
  </si>
  <si>
    <t>CN00178</t>
  </si>
  <si>
    <t>Yongshan County</t>
  </si>
  <si>
    <t>CN00176</t>
  </si>
  <si>
    <t>Xundian County</t>
  </si>
  <si>
    <t>CN00175</t>
  </si>
  <si>
    <t>Qiaojia County</t>
  </si>
  <si>
    <t>CN00174</t>
  </si>
  <si>
    <t>Kyichu R.:Doilendegen South To Qushui Bridge. 55km</t>
  </si>
  <si>
    <t>CN00111</t>
  </si>
  <si>
    <t>Xin Jiang River At Yiyang County</t>
  </si>
  <si>
    <t>CN00006</t>
  </si>
  <si>
    <t>Hua Liang Ting Reservoir</t>
  </si>
  <si>
    <t>CN00005</t>
  </si>
  <si>
    <t>Long Gan Hu</t>
  </si>
  <si>
    <t>CN00004</t>
  </si>
  <si>
    <t>Chan Hu</t>
  </si>
  <si>
    <t>CN00002</t>
  </si>
  <si>
    <t>ZHANGDU HU Lakes</t>
  </si>
  <si>
    <t>CN00055</t>
  </si>
  <si>
    <t>Jiuduansha Nature Reserve</t>
  </si>
  <si>
    <t>CN00054</t>
  </si>
  <si>
    <t>Xijiao. Near Shanghai Zoo</t>
  </si>
  <si>
    <t>CN00053</t>
  </si>
  <si>
    <t>Gucheng Hu</t>
  </si>
  <si>
    <t>CN00052</t>
  </si>
  <si>
    <t>Dianshan Hu</t>
  </si>
  <si>
    <t>CN00051</t>
  </si>
  <si>
    <t>Nanhui Coast (Luchaogang-Donghai-Binghai Nongchang)</t>
  </si>
  <si>
    <t>CN00050</t>
  </si>
  <si>
    <t>Panjin, Liaoning</t>
  </si>
  <si>
    <t>CN00358</t>
  </si>
  <si>
    <t>Qidong south coast, Nantong</t>
  </si>
  <si>
    <t>CN00359</t>
  </si>
  <si>
    <t>Qidong north coast, Nantong</t>
  </si>
  <si>
    <t>CN00360</t>
  </si>
  <si>
    <t>Rudong south coast</t>
  </si>
  <si>
    <t>CN00362</t>
  </si>
  <si>
    <t>Bao Tou Nanhai Wetland</t>
  </si>
  <si>
    <t>CN00372</t>
  </si>
  <si>
    <t>Inner-Mongolia Auto Region</t>
  </si>
  <si>
    <t>Lin Qiu Black Stork Provincial Nature Reserve</t>
  </si>
  <si>
    <t>CN00373</t>
  </si>
  <si>
    <t>Lin Qiu County, Shanxi</t>
  </si>
  <si>
    <t>Yeya Lake, Miyun Reservior, Shisanling Reservior, Shahe Reservior, Huairou Reservior, Hanshiqiao Wetland,Ju Mahe wetland;Baihebao wetland,Huaishahuai Jiuhe wetland</t>
  </si>
  <si>
    <t>CN00374</t>
  </si>
  <si>
    <t>Beijing</t>
  </si>
  <si>
    <t>Korla</t>
  </si>
  <si>
    <t>CN00138</t>
  </si>
  <si>
    <t>Xinjiang</t>
  </si>
  <si>
    <t>Fuchun Reserve (Reservior)</t>
  </si>
  <si>
    <t>CN00100</t>
  </si>
  <si>
    <t>Sanjiaohai</t>
  </si>
  <si>
    <t>CN00181</t>
  </si>
  <si>
    <t>Fujin National Wetland Park</t>
  </si>
  <si>
    <t>CN00375</t>
  </si>
  <si>
    <t>Damagou</t>
  </si>
  <si>
    <t>CN00289</t>
  </si>
  <si>
    <t>Qingxu</t>
  </si>
  <si>
    <t>CN00288</t>
  </si>
  <si>
    <t>Kaizhazhen</t>
  </si>
  <si>
    <t>CN00287</t>
  </si>
  <si>
    <t>Rongcheng Wan</t>
  </si>
  <si>
    <t>CN00286</t>
  </si>
  <si>
    <t>Yinairike Reservior</t>
  </si>
  <si>
    <t>CN00285</t>
  </si>
  <si>
    <t>Sanggou Wan</t>
  </si>
  <si>
    <t>CN00284</t>
  </si>
  <si>
    <t>Baoshan Coast (Shidongkou-Liuhe)</t>
  </si>
  <si>
    <t>CN00039</t>
  </si>
  <si>
    <t>Hengsha Island</t>
  </si>
  <si>
    <t>CN00038</t>
  </si>
  <si>
    <t>Shenzhen: Deep Bay, including Futian National Nature Reserve</t>
  </si>
  <si>
    <t>CN00348</t>
  </si>
  <si>
    <t>Haifeng Bird Provincial Nature Reserve</t>
  </si>
  <si>
    <t>CN00347</t>
  </si>
  <si>
    <t>Tianjin Haibin Yuchang (Fish Farm)</t>
  </si>
  <si>
    <t>CN00261</t>
  </si>
  <si>
    <t>Zhanjiang Mangrove - Beigang</t>
  </si>
  <si>
    <t>CN00356</t>
  </si>
  <si>
    <t>Zhanjiang Mangrove - Jiaowei</t>
  </si>
  <si>
    <t>CN00355</t>
  </si>
  <si>
    <t>Zhanjiang Mangrove - Beitan</t>
  </si>
  <si>
    <t>CN00354</t>
  </si>
  <si>
    <t>Zhanjiang Mangrove - Gaoqiao</t>
  </si>
  <si>
    <t>CN00353</t>
  </si>
  <si>
    <t>Ganyu Coast, Lianyungang</t>
  </si>
  <si>
    <t>CN00364</t>
  </si>
  <si>
    <t>Daxishan Reservoir</t>
  </si>
  <si>
    <t>CN00263</t>
  </si>
  <si>
    <t>Lhasa Plain</t>
  </si>
  <si>
    <t>CN00206</t>
  </si>
  <si>
    <t>West Dongting Lake  Nr</t>
  </si>
  <si>
    <t>CN00061</t>
  </si>
  <si>
    <t>Yangcaoyong Co</t>
  </si>
  <si>
    <t>CN00060</t>
  </si>
  <si>
    <t>Puba Wan</t>
  </si>
  <si>
    <t>CN00059</t>
  </si>
  <si>
    <t>Katzachinz Reservoir</t>
  </si>
  <si>
    <t>CN00058</t>
  </si>
  <si>
    <t>Qingchuan Wan</t>
  </si>
  <si>
    <t>CN00057</t>
  </si>
  <si>
    <t>Wang Hu and Supo Hu</t>
  </si>
  <si>
    <t>CN00056</t>
  </si>
  <si>
    <t>Anqingyanjiang Nr: Bo Hu</t>
  </si>
  <si>
    <t>CN00024</t>
  </si>
  <si>
    <t>CHONGMING DONGTAN (East Mudflat) NATURE RESERVE</t>
  </si>
  <si>
    <t>CN00035</t>
  </si>
  <si>
    <t>Taibai Lake</t>
  </si>
  <si>
    <t>CN00009</t>
  </si>
  <si>
    <t>Taibai Hu Lake</t>
  </si>
  <si>
    <t>CN00008</t>
  </si>
  <si>
    <t>Fang Hu</t>
  </si>
  <si>
    <t>CN00003</t>
  </si>
  <si>
    <t>Dafeng NNR, Dafeng</t>
  </si>
  <si>
    <t>CN00363</t>
  </si>
  <si>
    <t>Beidaihe</t>
  </si>
  <si>
    <t>CN00266</t>
  </si>
  <si>
    <t>Tang Hai</t>
  </si>
  <si>
    <t>CN00265</t>
  </si>
  <si>
    <t>Arketao</t>
  </si>
  <si>
    <t>CN00264</t>
  </si>
  <si>
    <t>Longkou/Ne Shandong Coast</t>
  </si>
  <si>
    <t>CN00260</t>
  </si>
  <si>
    <t>CN00293</t>
  </si>
  <si>
    <t>Zhangjiang Nature Reserve/Dongshan Wan</t>
  </si>
  <si>
    <t>CN00292</t>
  </si>
  <si>
    <t>Lufeng Marshes</t>
  </si>
  <si>
    <t>CN00291</t>
  </si>
  <si>
    <t>Laizhou Wan</t>
  </si>
  <si>
    <t>CN00283</t>
  </si>
  <si>
    <t>Shidao Wan</t>
  </si>
  <si>
    <t>CN00282</t>
  </si>
  <si>
    <t>Donfeng</t>
  </si>
  <si>
    <t>CN00188</t>
  </si>
  <si>
    <t>Liehuahu Part</t>
  </si>
  <si>
    <t>CN00299</t>
  </si>
  <si>
    <t>Hongfeng Hu</t>
  </si>
  <si>
    <t>CN00290</t>
  </si>
  <si>
    <t>Guizhou</t>
  </si>
  <si>
    <t>Rushankou</t>
  </si>
  <si>
    <t>CN00277</t>
  </si>
  <si>
    <t>Aoshan Wan</t>
  </si>
  <si>
    <t>CN00275</t>
  </si>
  <si>
    <t>Dingzi Hekou</t>
  </si>
  <si>
    <t>CN00274</t>
  </si>
  <si>
    <t>Jiaozhou Bay</t>
  </si>
  <si>
    <t>CN00273</t>
  </si>
  <si>
    <t>Zongjia</t>
  </si>
  <si>
    <t>CN00272</t>
  </si>
  <si>
    <t>Wuleidao Wan</t>
  </si>
  <si>
    <t>CN00270</t>
  </si>
  <si>
    <t>Beidagang Nature Reserve</t>
  </si>
  <si>
    <t>CN00269</t>
  </si>
  <si>
    <t>Dalian Bay</t>
  </si>
  <si>
    <t>CN00268</t>
  </si>
  <si>
    <t>Santai</t>
  </si>
  <si>
    <t>CN00267</t>
  </si>
  <si>
    <t>Yancheng Nature Reserve (Cover Whole Yancheng Shore)</t>
  </si>
  <si>
    <t>CN00229</t>
  </si>
  <si>
    <t>Hannan Hu</t>
  </si>
  <si>
    <t>CN00022</t>
  </si>
  <si>
    <t>Sanxikou Reservior</t>
  </si>
  <si>
    <t>CN00343</t>
  </si>
  <si>
    <t>Gongka Town</t>
  </si>
  <si>
    <t>CN00339</t>
  </si>
  <si>
    <t>Dongbugang Town, East</t>
  </si>
  <si>
    <t>CN00338</t>
  </si>
  <si>
    <t>Tang Duo Hu</t>
  </si>
  <si>
    <t>CN00336</t>
  </si>
  <si>
    <t>Nantong Coast (Jiang Port-Rudong -Dayang Port)</t>
  </si>
  <si>
    <t>CN00335</t>
  </si>
  <si>
    <t>Zhuyiu,Wangwu,Yimu</t>
  </si>
  <si>
    <t>CN00333</t>
  </si>
  <si>
    <t>Xinghua Wan (Bay)</t>
  </si>
  <si>
    <t>CN00332</t>
  </si>
  <si>
    <t>Huaqiao Farm. Jiangjing Town</t>
  </si>
  <si>
    <t>CN00331</t>
  </si>
  <si>
    <t>Ping Hu Bays</t>
  </si>
  <si>
    <t>CN00330</t>
  </si>
  <si>
    <t>Jinshetou Bay. Jiaocheng District</t>
  </si>
  <si>
    <t>CN00329</t>
  </si>
  <si>
    <t>Erhai Lake Nature Reserve</t>
  </si>
  <si>
    <t>CN00328</t>
  </si>
  <si>
    <t>Huize Daqiao Nature Reserve</t>
  </si>
  <si>
    <t>CN00327</t>
  </si>
  <si>
    <t>Zhongdang Reservoir</t>
  </si>
  <si>
    <t>CN00325</t>
  </si>
  <si>
    <t>Guangxi</t>
  </si>
  <si>
    <t>Wanwu Town Harbour Mudflat</t>
  </si>
  <si>
    <t>CN00324</t>
  </si>
  <si>
    <t>Fuqing Wan</t>
  </si>
  <si>
    <t>CN00323</t>
  </si>
  <si>
    <t>Luoyuan Wan</t>
  </si>
  <si>
    <t>CN00322</t>
  </si>
  <si>
    <t>Xijin Reservoir</t>
  </si>
  <si>
    <t>CN00321</t>
  </si>
  <si>
    <t>Meizhou Wan</t>
  </si>
  <si>
    <t>CN00300</t>
  </si>
  <si>
    <t>Quanzhou Bay</t>
  </si>
  <si>
    <t>CN00298</t>
  </si>
  <si>
    <t>Changhaizi</t>
  </si>
  <si>
    <t>CN00297</t>
  </si>
  <si>
    <t>Tianchi Reserve</t>
  </si>
  <si>
    <t>CN00296</t>
  </si>
  <si>
    <t>Gongkou Gang</t>
  </si>
  <si>
    <t>CN00295</t>
  </si>
  <si>
    <t>Xujiaba Reservoir</t>
  </si>
  <si>
    <t>CN00294</t>
  </si>
  <si>
    <t>West Of Lu Shun Port</t>
  </si>
  <si>
    <t>CN00259</t>
  </si>
  <si>
    <t>Tuan Bo Wa Nature Reserve</t>
  </si>
  <si>
    <t>CN00257</t>
  </si>
  <si>
    <t>Huangbizhang</t>
  </si>
  <si>
    <t>CN00256</t>
  </si>
  <si>
    <t>Chang Shan Islands</t>
  </si>
  <si>
    <t>CN00255</t>
  </si>
  <si>
    <t>Maowushu</t>
  </si>
  <si>
    <t>CN00254</t>
  </si>
  <si>
    <t>Shannxi</t>
  </si>
  <si>
    <t>Qingtongxia Ku Qu Reserve</t>
  </si>
  <si>
    <t>CN00253</t>
  </si>
  <si>
    <t>Ningxia</t>
  </si>
  <si>
    <t>Yellow River Delta Nature Reserve</t>
  </si>
  <si>
    <t>CN00252</t>
  </si>
  <si>
    <t>Heihai</t>
  </si>
  <si>
    <t>CN00251</t>
  </si>
  <si>
    <t>Baoding</t>
  </si>
  <si>
    <t>CN00250</t>
  </si>
  <si>
    <t>Gaoyou And Shabo Lake</t>
  </si>
  <si>
    <t>CN00249</t>
  </si>
  <si>
    <t>Dou Hu</t>
  </si>
  <si>
    <t>CN00248</t>
  </si>
  <si>
    <t>Qiaozijian Reservoir</t>
  </si>
  <si>
    <t>CN00247</t>
  </si>
  <si>
    <t>Huayuan Hu</t>
  </si>
  <si>
    <t>CN00246</t>
  </si>
  <si>
    <t>Xuyahu Reservior</t>
  </si>
  <si>
    <t>CN00245</t>
  </si>
  <si>
    <t>Yutai County Reserviors</t>
  </si>
  <si>
    <t>CN00244</t>
  </si>
  <si>
    <t>Nushan Hu</t>
  </si>
  <si>
    <t>CN00242</t>
  </si>
  <si>
    <t>Hutou Mudflat. Baishi Town</t>
  </si>
  <si>
    <t>CN00241</t>
  </si>
  <si>
    <t>Banzhocun</t>
  </si>
  <si>
    <t>CN00239</t>
  </si>
  <si>
    <t>Shagou Town . Xinghua City</t>
  </si>
  <si>
    <t>CN00238</t>
  </si>
  <si>
    <t>Tun Cang Reservoir</t>
  </si>
  <si>
    <t>CN00237</t>
  </si>
  <si>
    <t>Gaotang Hu</t>
  </si>
  <si>
    <t>CN00236</t>
  </si>
  <si>
    <t>Jiaogang Hu</t>
  </si>
  <si>
    <t>CN00235</t>
  </si>
  <si>
    <t>Bali He</t>
  </si>
  <si>
    <t>CN00234</t>
  </si>
  <si>
    <t>Wabu Hu</t>
  </si>
  <si>
    <t>CN00233</t>
  </si>
  <si>
    <t>Chengdong Hu</t>
  </si>
  <si>
    <t>CN00232</t>
  </si>
  <si>
    <t>Chengxi Hu</t>
  </si>
  <si>
    <t>CN00231</t>
  </si>
  <si>
    <t>Shi Ba Reservoir</t>
  </si>
  <si>
    <t>CN00230</t>
  </si>
  <si>
    <t>Huayan Reservior</t>
  </si>
  <si>
    <t>CN00228</t>
  </si>
  <si>
    <t>Tangcun Reservoir</t>
  </si>
  <si>
    <t>CN00227</t>
  </si>
  <si>
    <t>Dajiawa</t>
  </si>
  <si>
    <t>CN00226</t>
  </si>
  <si>
    <t>Qingfengling Reservoir</t>
  </si>
  <si>
    <t>CN00225</t>
  </si>
  <si>
    <t>Lanzhou</t>
  </si>
  <si>
    <t>CN00224</t>
  </si>
  <si>
    <t>Gansu</t>
  </si>
  <si>
    <t>Datengyutang</t>
  </si>
  <si>
    <t>CN00223</t>
  </si>
  <si>
    <t>Sanmenxia Reservoir (Swans Nature Reserve)</t>
  </si>
  <si>
    <t>CN00221</t>
  </si>
  <si>
    <t>Baoying Hu</t>
  </si>
  <si>
    <t>CN00220</t>
  </si>
  <si>
    <t>Yellow River: Hei Gang Kuo</t>
  </si>
  <si>
    <t>CN00219</t>
  </si>
  <si>
    <t>Dazong Lake</t>
  </si>
  <si>
    <t>CN00218</t>
  </si>
  <si>
    <t>Hongze Hu</t>
  </si>
  <si>
    <t>CN00217</t>
  </si>
  <si>
    <t>Shihong County Reserviors</t>
  </si>
  <si>
    <t>CN00216</t>
  </si>
  <si>
    <t>Tiangang Hu</t>
  </si>
  <si>
    <t>CN00215</t>
  </si>
  <si>
    <t>Xiangjian Hu</t>
  </si>
  <si>
    <t>CN00214</t>
  </si>
  <si>
    <t>Tuo Hu</t>
  </si>
  <si>
    <t>CN00213</t>
  </si>
  <si>
    <t>Qilihe River</t>
  </si>
  <si>
    <t>CN00212</t>
  </si>
  <si>
    <t>Yubei Huanghe Gudao Nr (Liyuan Tun /Pangzhai)</t>
  </si>
  <si>
    <t>CN00211</t>
  </si>
  <si>
    <t>Lianyungang Coast (Linhonghe Kou/Haizhou Bay)</t>
  </si>
  <si>
    <t>CN00210</t>
  </si>
  <si>
    <t>Dongao Village</t>
  </si>
  <si>
    <t>CN00209</t>
  </si>
  <si>
    <t>Gongping Reservior</t>
  </si>
  <si>
    <t>CN00205</t>
  </si>
  <si>
    <t>Kong Jia Ying</t>
  </si>
  <si>
    <t>CN00204</t>
  </si>
  <si>
    <t>He Yang County (Yellow River Flat) Reserve</t>
  </si>
  <si>
    <t>CN00201</t>
  </si>
  <si>
    <t>Ludian County</t>
  </si>
  <si>
    <t>CN00173</t>
  </si>
  <si>
    <t>Huize County</t>
  </si>
  <si>
    <t>CN00172</t>
  </si>
  <si>
    <t>Bitahai Lake Nature Reserve</t>
  </si>
  <si>
    <t>CN00171</t>
  </si>
  <si>
    <t>Yalu River Estuary Nature Reserve</t>
  </si>
  <si>
    <t>CN00169</t>
  </si>
  <si>
    <t>Shuangtai Hekou Reserve</t>
  </si>
  <si>
    <t>CN00168</t>
  </si>
  <si>
    <t>Qiala Reservior</t>
  </si>
  <si>
    <t>CN00167</t>
  </si>
  <si>
    <t>Langan</t>
  </si>
  <si>
    <t>CN00166</t>
  </si>
  <si>
    <t>Paman Reservior</t>
  </si>
  <si>
    <t>CN00165</t>
  </si>
  <si>
    <t>Dahoufang Reservior</t>
  </si>
  <si>
    <t>CN00164</t>
  </si>
  <si>
    <t>Liaodong Bay</t>
  </si>
  <si>
    <t>CN00163</t>
  </si>
  <si>
    <t>Ulansuhai Nature Reserve</t>
  </si>
  <si>
    <t>CN00162</t>
  </si>
  <si>
    <t>Inner Mongolia</t>
  </si>
  <si>
    <t>Mi Yun Reservior</t>
  </si>
  <si>
    <t>CN00161</t>
  </si>
  <si>
    <t>Gulou</t>
  </si>
  <si>
    <t>CN00159</t>
  </si>
  <si>
    <t>Bosten Hu Nature Reserve</t>
  </si>
  <si>
    <t>CN00158</t>
  </si>
  <si>
    <t>Yuqiao Reservior</t>
  </si>
  <si>
    <t>CN00157</t>
  </si>
  <si>
    <t>Dayang River Estuary</t>
  </si>
  <si>
    <t>CN00156</t>
  </si>
  <si>
    <t>Yu Yuan Tan Park</t>
  </si>
  <si>
    <t>CN00155</t>
  </si>
  <si>
    <t>Summer Palace</t>
  </si>
  <si>
    <t>CN00154</t>
  </si>
  <si>
    <t>Qilihai Nature Reserve</t>
  </si>
  <si>
    <t>CN00153</t>
  </si>
  <si>
    <t>Jinzhou Bay</t>
  </si>
  <si>
    <t>CN00152</t>
  </si>
  <si>
    <t>Lindong Reservoir</t>
  </si>
  <si>
    <t>CN00151</t>
  </si>
  <si>
    <t>Huai Rou Reservior</t>
  </si>
  <si>
    <t>CN00150</t>
  </si>
  <si>
    <t>Qingedahu</t>
  </si>
  <si>
    <t>CN00149</t>
  </si>
  <si>
    <t>Dengsha River Mouth</t>
  </si>
  <si>
    <t>CN00148</t>
  </si>
  <si>
    <t>Lashihai Lake Nature Reserve</t>
  </si>
  <si>
    <t>CN00147</t>
  </si>
  <si>
    <t>Shishankou Reservior</t>
  </si>
  <si>
    <t>CN00146</t>
  </si>
  <si>
    <t>Nanhu Caochang</t>
  </si>
  <si>
    <t>CN00142</t>
  </si>
  <si>
    <t>Wulabo Reservior</t>
  </si>
  <si>
    <t>CN00141</t>
  </si>
  <si>
    <t>Harbak</t>
  </si>
  <si>
    <t>CN00140</t>
  </si>
  <si>
    <t>Moguhu</t>
  </si>
  <si>
    <t>CN00139</t>
  </si>
  <si>
    <t>Jilin</t>
  </si>
  <si>
    <t>CN00137</t>
  </si>
  <si>
    <t>Mengjin Reservior</t>
  </si>
  <si>
    <t>CN00136</t>
  </si>
  <si>
    <t>Huocheng Lianfanchang</t>
  </si>
  <si>
    <t>CN00135</t>
  </si>
  <si>
    <t>Bayinbuluke Hu Nature Reserve</t>
  </si>
  <si>
    <t>CN00134</t>
  </si>
  <si>
    <t>Qinghe Reservior</t>
  </si>
  <si>
    <t>CN00133</t>
  </si>
  <si>
    <t>Beipiao Suburb Reservior</t>
  </si>
  <si>
    <t>CN00132</t>
  </si>
  <si>
    <t>Ulianfeng Mountain Area (Zhao Tong Prefecture)</t>
  </si>
  <si>
    <t>CN00131</t>
  </si>
  <si>
    <t>Daquangou Reservior</t>
  </si>
  <si>
    <t>CN00130</t>
  </si>
  <si>
    <t>Sandu Wan</t>
  </si>
  <si>
    <t>CN00126</t>
  </si>
  <si>
    <t>Fangtai Hu</t>
  </si>
  <si>
    <t>CN00125</t>
  </si>
  <si>
    <t>Caohai Reserve</t>
  </si>
  <si>
    <t>CN00124</t>
  </si>
  <si>
    <t>Shangjinhu</t>
  </si>
  <si>
    <t>CN00123</t>
  </si>
  <si>
    <t>Lhasa River</t>
  </si>
  <si>
    <t>CN00122</t>
  </si>
  <si>
    <t>Yangzhong (Baoqiao Town &amp; Leigong Dao)</t>
  </si>
  <si>
    <t>CN00121</t>
  </si>
  <si>
    <t>Xintang Mangrove. Yantian Town</t>
  </si>
  <si>
    <t>CN00120</t>
  </si>
  <si>
    <t>Yacheng Wan</t>
  </si>
  <si>
    <t>CN00118</t>
  </si>
  <si>
    <t>Changjiang River Bank</t>
  </si>
  <si>
    <t>CN00117</t>
  </si>
  <si>
    <t>Luguhu Nature Reserve</t>
  </si>
  <si>
    <t>CN00115</t>
  </si>
  <si>
    <t>Leichun Xi (River). Banzhong Town</t>
  </si>
  <si>
    <t>CN00114</t>
  </si>
  <si>
    <t>Maoli Hu</t>
  </si>
  <si>
    <t>CN00113</t>
  </si>
  <si>
    <t>Futou Hu</t>
  </si>
  <si>
    <t>CN00112</t>
  </si>
  <si>
    <t>Xiliang Hu</t>
  </si>
  <si>
    <t>CN00109</t>
  </si>
  <si>
    <t>Hong Hu</t>
  </si>
  <si>
    <t>CN00108</t>
  </si>
  <si>
    <t>Changjiangudao Baijitun Nature Reserve</t>
  </si>
  <si>
    <t>CN00107</t>
  </si>
  <si>
    <t>Changshou Reservior</t>
  </si>
  <si>
    <t>CN00106</t>
  </si>
  <si>
    <t>Tangga Town</t>
  </si>
  <si>
    <t>CN00105</t>
  </si>
  <si>
    <t>Qiandaohu Reservior</t>
  </si>
  <si>
    <t>CN00104</t>
  </si>
  <si>
    <t>Aoqihe Reservoir</t>
  </si>
  <si>
    <t>CN00103</t>
  </si>
  <si>
    <t>Qili Hu</t>
  </si>
  <si>
    <t>CN00102</t>
  </si>
  <si>
    <t>Yuni Hu</t>
  </si>
  <si>
    <t>CN00099</t>
  </si>
  <si>
    <t>Tian Er Zhou Milu Nature Reserve</t>
  </si>
  <si>
    <t>CN00098</t>
  </si>
  <si>
    <t>Yujiaqiao</t>
  </si>
  <si>
    <t>CN00097</t>
  </si>
  <si>
    <t>Beiming Hu</t>
  </si>
  <si>
    <t>CN00096</t>
  </si>
  <si>
    <t>Xihu Gang</t>
  </si>
  <si>
    <t>CN00095</t>
  </si>
  <si>
    <t>Xiang Shan Estuary</t>
  </si>
  <si>
    <t>CN00094</t>
  </si>
  <si>
    <t>Dongzhaigang Nature Reserve</t>
  </si>
  <si>
    <t>CN00092</t>
  </si>
  <si>
    <t>Kongjia Hu &amp; Longchi Hu</t>
  </si>
  <si>
    <t>CN00091</t>
  </si>
  <si>
    <t>Helong Hu-Baini Hu</t>
  </si>
  <si>
    <t>CN00089</t>
  </si>
  <si>
    <t>Hongxingyuan</t>
  </si>
  <si>
    <t>CN00088</t>
  </si>
  <si>
    <t>Jinhua Ande Reservoir</t>
  </si>
  <si>
    <t>CN00087</t>
  </si>
  <si>
    <t>Qinglang Hu</t>
  </si>
  <si>
    <t>CN00086</t>
  </si>
  <si>
    <t>Aiwan Wan</t>
  </si>
  <si>
    <t>CN00085</t>
  </si>
  <si>
    <t>Sanmen Wan</t>
  </si>
  <si>
    <t>CN00084</t>
  </si>
  <si>
    <t>Yueqing Wan</t>
  </si>
  <si>
    <t>CN00083</t>
  </si>
  <si>
    <t>Bamen Bays</t>
  </si>
  <si>
    <t>CN00081</t>
  </si>
  <si>
    <t>Lingkou Island (Oujiang Estuary)</t>
  </si>
  <si>
    <t>CN00080</t>
  </si>
  <si>
    <t>Napahai Reserve</t>
  </si>
  <si>
    <t>CN00079</t>
  </si>
  <si>
    <t>Wenzhou Wan</t>
  </si>
  <si>
    <t>CN00078</t>
  </si>
  <si>
    <t>Tashi Saltworks</t>
  </si>
  <si>
    <t>CN00077</t>
  </si>
  <si>
    <t>Tai Hu</t>
  </si>
  <si>
    <t>CN00049</t>
  </si>
  <si>
    <t>Anqingyanjiang Nr: Fengsha Hu</t>
  </si>
  <si>
    <t>CN00048</t>
  </si>
  <si>
    <t>Baoshan Steel Plant Reservoirs</t>
  </si>
  <si>
    <t>CN00047</t>
  </si>
  <si>
    <t>Fengxian Coast (Tuolin-Xinghuo-Liaoyuan-Wusi-Luchaogang)</t>
  </si>
  <si>
    <t>CN00046</t>
  </si>
  <si>
    <t>Jinshan Coast (Jinshan.Chaojin-Fengxin)</t>
  </si>
  <si>
    <t>CN00045</t>
  </si>
  <si>
    <t>Anqingyanjiang Nr: Baidang Hu</t>
  </si>
  <si>
    <t>CN00044</t>
  </si>
  <si>
    <t>Anqingyanjiang Nr: Pogang Hu</t>
  </si>
  <si>
    <t>CN00043</t>
  </si>
  <si>
    <t>Anqingyanjiang Nr: Caizi Hu</t>
  </si>
  <si>
    <t>CN00042</t>
  </si>
  <si>
    <t>Wu Hu</t>
  </si>
  <si>
    <t>CN00040</t>
  </si>
  <si>
    <t>Shang Hu</t>
  </si>
  <si>
    <t>CN00037</t>
  </si>
  <si>
    <t>Yangchengxi Hu And Kuencheng Hu</t>
  </si>
  <si>
    <t>CN00036</t>
  </si>
  <si>
    <t>Yu Shan Hu</t>
  </si>
  <si>
    <t>CN00034</t>
  </si>
  <si>
    <t>Xinglongsha</t>
  </si>
  <si>
    <t>CN00033</t>
  </si>
  <si>
    <t>Chongming Beihu (Northern Lake)</t>
  </si>
  <si>
    <t>CN00032</t>
  </si>
  <si>
    <t>Xuanwu Lake</t>
  </si>
  <si>
    <t>CN00031</t>
  </si>
  <si>
    <t>Mochou Lake</t>
  </si>
  <si>
    <t>CN00030</t>
  </si>
  <si>
    <t>Nanwan Reservior</t>
  </si>
  <si>
    <t>CN00029</t>
  </si>
  <si>
    <t>Anfeng Hu</t>
  </si>
  <si>
    <t>CN00028</t>
  </si>
  <si>
    <t>Chuhe River</t>
  </si>
  <si>
    <t>CN00027</t>
  </si>
  <si>
    <t>Shijiuhu Nature Reserve</t>
  </si>
  <si>
    <t>CN00026</t>
  </si>
  <si>
    <t>Anhui/Jiangsu</t>
  </si>
  <si>
    <t>Meizicun</t>
  </si>
  <si>
    <t>CN00025</t>
  </si>
  <si>
    <t>Anqingyanjiang Nr: Wuchang Hu</t>
  </si>
  <si>
    <t>CN00016</t>
  </si>
  <si>
    <t>Anqingyanjiang Nr: Daguan Hu</t>
  </si>
  <si>
    <t>CN00015</t>
  </si>
  <si>
    <t>Anqingyanjiang Nr: Long Gan Hu (Long Hu)</t>
  </si>
  <si>
    <t>CN00014</t>
  </si>
  <si>
    <t>Houguan Hu</t>
  </si>
  <si>
    <t>CN00013</t>
  </si>
  <si>
    <t>Anqingyanjiang Nr: Qili He</t>
  </si>
  <si>
    <t>CN00012</t>
  </si>
  <si>
    <t>Xinhexiaohekou</t>
  </si>
  <si>
    <t>CN00011</t>
  </si>
  <si>
    <t>Diaocha Hu</t>
  </si>
  <si>
    <t>CN00010</t>
  </si>
  <si>
    <t>Chen Hu</t>
  </si>
  <si>
    <t>CN00007</t>
  </si>
  <si>
    <t>Nanchong</t>
  </si>
  <si>
    <t>CN00001</t>
  </si>
  <si>
    <t>Wangtiantang</t>
  </si>
  <si>
    <t>CN00320</t>
  </si>
  <si>
    <t>Dashanbao</t>
  </si>
  <si>
    <t>CN00319</t>
  </si>
  <si>
    <t>Cuihu Park</t>
  </si>
  <si>
    <t>CN00318</t>
  </si>
  <si>
    <t>Minjiang River Estuary</t>
  </si>
  <si>
    <t>CN00316</t>
  </si>
  <si>
    <t>Yucheng Yutang</t>
  </si>
  <si>
    <t>CN00315</t>
  </si>
  <si>
    <t>Houkeng Reservior. Heshan Town</t>
  </si>
  <si>
    <t>CN00314</t>
  </si>
  <si>
    <t>Futou Wan</t>
  </si>
  <si>
    <t>CN00313</t>
  </si>
  <si>
    <t>Wanan Reservior</t>
  </si>
  <si>
    <t>CN00312</t>
  </si>
  <si>
    <t>Anhai Bay</t>
  </si>
  <si>
    <t>CN00311</t>
  </si>
  <si>
    <t>Xishuangbanna-Menglun</t>
  </si>
  <si>
    <t>CN00310</t>
  </si>
  <si>
    <t>Weitou Wan/Tangdong Mudflat</t>
  </si>
  <si>
    <t>CN00308</t>
  </si>
  <si>
    <t>Shenhu Wan</t>
  </si>
  <si>
    <t>CN00307</t>
  </si>
  <si>
    <t>DEEP BAY COMBINED (covers Futian NR in Shenzhen)</t>
  </si>
  <si>
    <t>Hong Kong</t>
  </si>
  <si>
    <t>HK00002</t>
  </si>
  <si>
    <t>Shuen Wan</t>
  </si>
  <si>
    <t>HK00001</t>
  </si>
  <si>
    <t>Starling Inlet (Yim Tso Ha)</t>
  </si>
  <si>
    <t>HK00003</t>
  </si>
  <si>
    <t>Situ Cipondoh</t>
  </si>
  <si>
    <t>Indonesia</t>
  </si>
  <si>
    <t>ID00254</t>
  </si>
  <si>
    <t>Banten</t>
  </si>
  <si>
    <t>Tanjung Kait</t>
  </si>
  <si>
    <t>ID00252</t>
  </si>
  <si>
    <t>Sateluk</t>
  </si>
  <si>
    <t>ID00251</t>
  </si>
  <si>
    <t>Sumbawa</t>
  </si>
  <si>
    <t>Sangatta Selatan</t>
  </si>
  <si>
    <t>ID00425</t>
  </si>
  <si>
    <t>East Kalimantan</t>
  </si>
  <si>
    <t>Pasoso Island</t>
  </si>
  <si>
    <t>ID00248</t>
  </si>
  <si>
    <t>Sulawesi Central</t>
  </si>
  <si>
    <t>Labuan Lalar</t>
  </si>
  <si>
    <t>ID00247</t>
  </si>
  <si>
    <t>Irarutu</t>
  </si>
  <si>
    <t>ID00448</t>
  </si>
  <si>
    <t>West Papua</t>
  </si>
  <si>
    <t>Muara Kali Wense</t>
  </si>
  <si>
    <t>ID00438</t>
  </si>
  <si>
    <t>Papua</t>
  </si>
  <si>
    <t>Tibar</t>
  </si>
  <si>
    <t>ID00435</t>
  </si>
  <si>
    <t>East Timor</t>
  </si>
  <si>
    <t>Kasait</t>
  </si>
  <si>
    <t>ID00432</t>
  </si>
  <si>
    <t>Pertamina, Sangkima</t>
  </si>
  <si>
    <t>ID00424</t>
  </si>
  <si>
    <t>Pantai Teluk Lombok</t>
  </si>
  <si>
    <t>ID00423</t>
  </si>
  <si>
    <t>Pantai Pancur</t>
  </si>
  <si>
    <t>ID00418</t>
  </si>
  <si>
    <t>East Java</t>
  </si>
  <si>
    <t>Parangtritis</t>
  </si>
  <si>
    <t>ID00414</t>
  </si>
  <si>
    <t>Di Yogyakarta</t>
  </si>
  <si>
    <t>Alun-alun Temanggung</t>
  </si>
  <si>
    <t>ID00394</t>
  </si>
  <si>
    <t>Central Java</t>
  </si>
  <si>
    <t>Mangrove Information Center - Bali</t>
  </si>
  <si>
    <t>ID00391</t>
  </si>
  <si>
    <t>Bali</t>
  </si>
  <si>
    <t>Kecamatan Pace</t>
  </si>
  <si>
    <t>ID00246</t>
  </si>
  <si>
    <t>Java East</t>
  </si>
  <si>
    <t>Danau Lebuk</t>
  </si>
  <si>
    <t>ID00245</t>
  </si>
  <si>
    <t>Alas</t>
  </si>
  <si>
    <t>ID00244</t>
  </si>
  <si>
    <t>Bromo Tengger Semeru National Park</t>
  </si>
  <si>
    <t>ID00211</t>
  </si>
  <si>
    <t>Lubuk Alung</t>
  </si>
  <si>
    <t>ID00210</t>
  </si>
  <si>
    <t>Sumatra West</t>
  </si>
  <si>
    <t>Desa Sumani</t>
  </si>
  <si>
    <t>ID00207</t>
  </si>
  <si>
    <t>Pantai Gasan</t>
  </si>
  <si>
    <t>ID00206</t>
  </si>
  <si>
    <t>Air Hitam Dalam</t>
  </si>
  <si>
    <t>ID00205</t>
  </si>
  <si>
    <t>Jambi</t>
  </si>
  <si>
    <t>Tondano</t>
  </si>
  <si>
    <t>ID00105</t>
  </si>
  <si>
    <t>Sulawesi North</t>
  </si>
  <si>
    <t>Muara Sungai Bogowonto</t>
  </si>
  <si>
    <t>ID00203</t>
  </si>
  <si>
    <t>Jogjakarta</t>
  </si>
  <si>
    <t>Pulau Belibis</t>
  </si>
  <si>
    <t>ID00202</t>
  </si>
  <si>
    <t>Mampi Game Reserve - Polewali</t>
  </si>
  <si>
    <t>ID00200</t>
  </si>
  <si>
    <t>Sulawesi South</t>
  </si>
  <si>
    <t>Nusa Dua Sewage Ponds</t>
  </si>
  <si>
    <t>ID00106</t>
  </si>
  <si>
    <t>Kema</t>
  </si>
  <si>
    <t>ID00107</t>
  </si>
  <si>
    <t>Tanjung Baru</t>
  </si>
  <si>
    <t>ID00445</t>
  </si>
  <si>
    <t>South Sumatera</t>
  </si>
  <si>
    <t>Tanah Mas</t>
  </si>
  <si>
    <t>ID00108</t>
  </si>
  <si>
    <t>Java Central</t>
  </si>
  <si>
    <t>Jatibarang</t>
  </si>
  <si>
    <t>ID00467</t>
  </si>
  <si>
    <t>West Java</t>
  </si>
  <si>
    <t>TAnjung Lumpur</t>
  </si>
  <si>
    <t>ID00463</t>
  </si>
  <si>
    <t>West Kalimantan</t>
  </si>
  <si>
    <t>Mangrove Center Karangsong</t>
  </si>
  <si>
    <t>ID00470</t>
  </si>
  <si>
    <t>Tambak - Sungai Barong Kecil, Sembilang NP</t>
  </si>
  <si>
    <t>ID00489</t>
  </si>
  <si>
    <t>Pantai Payum</t>
  </si>
  <si>
    <t>ID00439</t>
  </si>
  <si>
    <t>Restorasi Ekosistem Riau (RER)</t>
  </si>
  <si>
    <t>ID00443</t>
  </si>
  <si>
    <t>Riau</t>
  </si>
  <si>
    <t>Kampung Babo</t>
  </si>
  <si>
    <t>ID00450</t>
  </si>
  <si>
    <t>Muara Tomu - Sungai Arandai</t>
  </si>
  <si>
    <t>ID00456</t>
  </si>
  <si>
    <t>Ambarukmo Palace Hotel</t>
  </si>
  <si>
    <t>ID00110</t>
  </si>
  <si>
    <t>Sungai Arandai</t>
  </si>
  <si>
    <t>ID00458</t>
  </si>
  <si>
    <t>Lobu River</t>
  </si>
  <si>
    <t>ID00199</t>
  </si>
  <si>
    <t>Sumatra North</t>
  </si>
  <si>
    <t>Tanjung Limau</t>
  </si>
  <si>
    <t>ID00426</t>
  </si>
  <si>
    <t>Sri Wendari Hotel</t>
  </si>
  <si>
    <t>ID00111</t>
  </si>
  <si>
    <t>Muara Progo</t>
  </si>
  <si>
    <t>ID00072</t>
  </si>
  <si>
    <t>Hera</t>
  </si>
  <si>
    <t>ID00431</t>
  </si>
  <si>
    <t>Blitar</t>
  </si>
  <si>
    <t>ID00112</t>
  </si>
  <si>
    <t>Hutan Prapat Benua</t>
  </si>
  <si>
    <t>ID00114</t>
  </si>
  <si>
    <t>Jereweh</t>
  </si>
  <si>
    <t>ID00116</t>
  </si>
  <si>
    <t>Waingapu Bay</t>
  </si>
  <si>
    <t>ID00167</t>
  </si>
  <si>
    <t>Sumba East</t>
  </si>
  <si>
    <t>Rancasepat</t>
  </si>
  <si>
    <t>ID00162</t>
  </si>
  <si>
    <t>Java West</t>
  </si>
  <si>
    <t>Pantai Utara Semarang</t>
  </si>
  <si>
    <t>ID00161</t>
  </si>
  <si>
    <t>Suwung Beach</t>
  </si>
  <si>
    <t>ID00121</t>
  </si>
  <si>
    <t>Muara Kali Bumi</t>
  </si>
  <si>
    <t>ID00163</t>
  </si>
  <si>
    <t>Irian Jaya</t>
  </si>
  <si>
    <t>Sagulubek Mentawai</t>
  </si>
  <si>
    <t>ID00174</t>
  </si>
  <si>
    <t>Muara Siberut Mentawai</t>
  </si>
  <si>
    <t>ID00173</t>
  </si>
  <si>
    <t>Suwung Interior</t>
  </si>
  <si>
    <t>ID00122</t>
  </si>
  <si>
    <t>Pulau Serangan (Turtle Island)</t>
  </si>
  <si>
    <t>ID00123</t>
  </si>
  <si>
    <t>Tanjung Balai Asahan</t>
  </si>
  <si>
    <t>ID00125</t>
  </si>
  <si>
    <t>Canggu Kuta</t>
  </si>
  <si>
    <t>ID00126</t>
  </si>
  <si>
    <t>Seloi-Kraik</t>
  </si>
  <si>
    <t>ID00434</t>
  </si>
  <si>
    <t>Krueng Aceh (Sungai Aceh)</t>
  </si>
  <si>
    <t>ID00127</t>
  </si>
  <si>
    <t>Aceh</t>
  </si>
  <si>
    <t>Pulau Weh</t>
  </si>
  <si>
    <t>ID00128</t>
  </si>
  <si>
    <t>Yeh Sumbul</t>
  </si>
  <si>
    <t>ID00020</t>
  </si>
  <si>
    <t>Pulau Rambut Wildlife Reserve</t>
  </si>
  <si>
    <t>ID00024</t>
  </si>
  <si>
    <t>Jakarta</t>
  </si>
  <si>
    <t>Dunjung Batee</t>
  </si>
  <si>
    <t>ID00129</t>
  </si>
  <si>
    <t>Lampoko Mampie Wildlife Reserve</t>
  </si>
  <si>
    <t>ID00482</t>
  </si>
  <si>
    <t>West Sulawesi</t>
  </si>
  <si>
    <t>Desa Tambak Harjo Keci Semarang</t>
  </si>
  <si>
    <t>ID00130</t>
  </si>
  <si>
    <t>Tuban</t>
  </si>
  <si>
    <t>ID00131</t>
  </si>
  <si>
    <t>Nusa Dua Lagoon</t>
  </si>
  <si>
    <t>ID00132</t>
  </si>
  <si>
    <t>Sm. Karang Gading</t>
  </si>
  <si>
    <t>ID00133</t>
  </si>
  <si>
    <t>Petulu Ubud</t>
  </si>
  <si>
    <t>ID00135</t>
  </si>
  <si>
    <t>Pantai Cermin-Sungai Perbaungan R.M.</t>
  </si>
  <si>
    <t>ID00146</t>
  </si>
  <si>
    <t>Danau Sentarum</t>
  </si>
  <si>
    <t>ID00149</t>
  </si>
  <si>
    <t>Kalimantan West</t>
  </si>
  <si>
    <t>Kedonganan</t>
  </si>
  <si>
    <t>ID00152</t>
  </si>
  <si>
    <t>Bulu-Bogem. Begoro Anak Estuary</t>
  </si>
  <si>
    <t>ID00153</t>
  </si>
  <si>
    <t>Teluk Manado</t>
  </si>
  <si>
    <t>ID00156</t>
  </si>
  <si>
    <t>Wattakiri</t>
  </si>
  <si>
    <t>ID00159</t>
  </si>
  <si>
    <t>Sungai Sunggal. Asam Kumbang</t>
  </si>
  <si>
    <t>ID00160</t>
  </si>
  <si>
    <t>Bagan Percut</t>
  </si>
  <si>
    <t>ID00117</t>
  </si>
  <si>
    <t>North Sumatera</t>
  </si>
  <si>
    <t>Mangambur River</t>
  </si>
  <si>
    <t>ID00177</t>
  </si>
  <si>
    <t>Linggo Asri</t>
  </si>
  <si>
    <t>ID00180</t>
  </si>
  <si>
    <t>Rawa Pening</t>
  </si>
  <si>
    <t>ID00181</t>
  </si>
  <si>
    <t>Danau Minyak, Bukit Barisan Selatan NP</t>
  </si>
  <si>
    <t>ID00492</t>
  </si>
  <si>
    <t>Lampung</t>
  </si>
  <si>
    <t>North Coast Near Surabaya (7)</t>
  </si>
  <si>
    <t>ID00065</t>
  </si>
  <si>
    <t>Pulau Tikus, Sembilang NP</t>
  </si>
  <si>
    <t>ID00370</t>
  </si>
  <si>
    <t xml:space="preserve">Pantai Kejawanan </t>
  </si>
  <si>
    <t>ID00380</t>
  </si>
  <si>
    <t>Muara Kaman, Sungai Mahakam</t>
  </si>
  <si>
    <t>ID00377</t>
  </si>
  <si>
    <t>Timbul Seloko</t>
  </si>
  <si>
    <t>ID00354</t>
  </si>
  <si>
    <t>Pangkal Babu</t>
  </si>
  <si>
    <t>ID00379</t>
  </si>
  <si>
    <t>Lembah UGM</t>
  </si>
  <si>
    <t>ID00373</t>
  </si>
  <si>
    <t xml:space="preserve">Sidomulyo (Pesantren) </t>
  </si>
  <si>
    <t>ID00365</t>
  </si>
  <si>
    <t>Srondol</t>
  </si>
  <si>
    <t>ID00362</t>
  </si>
  <si>
    <t>Kanci Kulon</t>
  </si>
  <si>
    <t>ID00349</t>
  </si>
  <si>
    <t>Rawa Dogamit - Wasur NP</t>
  </si>
  <si>
    <t>ID00347</t>
  </si>
  <si>
    <t>Percut</t>
  </si>
  <si>
    <t>ID00184</t>
  </si>
  <si>
    <t>Lung</t>
  </si>
  <si>
    <t>ID00185</t>
  </si>
  <si>
    <t>Rawa Pacing</t>
  </si>
  <si>
    <t>ID00187</t>
  </si>
  <si>
    <t>Tanjung Api-Api Highway Km 9</t>
  </si>
  <si>
    <t>ID00189</t>
  </si>
  <si>
    <t>Sumatra South</t>
  </si>
  <si>
    <t>Urang Gantung</t>
  </si>
  <si>
    <t>ID00192</t>
  </si>
  <si>
    <t>ID00103</t>
  </si>
  <si>
    <t>Tambak Wonorejo</t>
  </si>
  <si>
    <t>ID00118</t>
  </si>
  <si>
    <t>Desa Tambak Cemandi</t>
  </si>
  <si>
    <t>ID00183</t>
  </si>
  <si>
    <t>Singakerta</t>
  </si>
  <si>
    <t>ID00475</t>
  </si>
  <si>
    <t>Balongan</t>
  </si>
  <si>
    <t>ID00474</t>
  </si>
  <si>
    <t>Eretan (PT. BMU - Ponpes Darussalam)</t>
  </si>
  <si>
    <t>ID00472</t>
  </si>
  <si>
    <t>Arjawinangun</t>
  </si>
  <si>
    <t>ID00468</t>
  </si>
  <si>
    <t>Telaga Merdada, Dieng Plateu</t>
  </si>
  <si>
    <t>ID00462</t>
  </si>
  <si>
    <t>Centra Java</t>
  </si>
  <si>
    <t>Boolo, Rawa Aopa Watumohai NP</t>
  </si>
  <si>
    <t>ID00486</t>
  </si>
  <si>
    <t>Southeast Sulawesi</t>
  </si>
  <si>
    <t>Teluk Buo</t>
  </si>
  <si>
    <t>ID00460</t>
  </si>
  <si>
    <t>West Sumatera</t>
  </si>
  <si>
    <t>Ramunia</t>
  </si>
  <si>
    <t>ID00198</t>
  </si>
  <si>
    <t>Danau Sirapan, Kutai NP</t>
  </si>
  <si>
    <t>ID00485</t>
  </si>
  <si>
    <t>Teluk Mogototira</t>
  </si>
  <si>
    <t>ID00459</t>
  </si>
  <si>
    <t>Haki Babu - Tarakan</t>
  </si>
  <si>
    <t>ID00342</t>
  </si>
  <si>
    <t>North Kalimantan</t>
  </si>
  <si>
    <t>Muara Lanowulu</t>
  </si>
  <si>
    <t>ID00483</t>
  </si>
  <si>
    <t>Rawa Simpang Heran</t>
  </si>
  <si>
    <t>ID00444</t>
  </si>
  <si>
    <t>Danau Lebar, Bukit Barisan Selatan NP</t>
  </si>
  <si>
    <t>ID00493</t>
  </si>
  <si>
    <t>ITDC Bali</t>
  </si>
  <si>
    <t>ID00397</t>
  </si>
  <si>
    <t>Pabuaran</t>
  </si>
  <si>
    <t>ID00481</t>
  </si>
  <si>
    <t>Pantai Serangan</t>
  </si>
  <si>
    <t>ID00480</t>
  </si>
  <si>
    <t>Way Canguk, Bukit Barisan Selatan NP</t>
  </si>
  <si>
    <t>ID00491</t>
  </si>
  <si>
    <t>Sagara Anakan</t>
  </si>
  <si>
    <t>ID00479</t>
  </si>
  <si>
    <t>Way Basoh - Biha, Bukit Barisan Selatan NP</t>
  </si>
  <si>
    <t>ID00490</t>
  </si>
  <si>
    <t>Desa Wisata Ketingan</t>
  </si>
  <si>
    <t>ID00340</t>
  </si>
  <si>
    <t>Guntung</t>
  </si>
  <si>
    <t>ID00478</t>
  </si>
  <si>
    <t>Telaga Menjer, Dieng Plateu</t>
  </si>
  <si>
    <t>ID00461</t>
  </si>
  <si>
    <t>Semenanjung Weriagar</t>
  </si>
  <si>
    <t>ID00457</t>
  </si>
  <si>
    <t>Komplek TNI Kodam IV</t>
  </si>
  <si>
    <t>ID00074</t>
  </si>
  <si>
    <t>Kampung Weriagar</t>
  </si>
  <si>
    <t>ID00453</t>
  </si>
  <si>
    <t>Pelean Barat</t>
  </si>
  <si>
    <t>ID00315</t>
  </si>
  <si>
    <t>Kampung Tanah Merah</t>
  </si>
  <si>
    <t>ID00452</t>
  </si>
  <si>
    <t>Kampung Rejosari</t>
  </si>
  <si>
    <t>ID00451</t>
  </si>
  <si>
    <t>Kampung Aranday</t>
  </si>
  <si>
    <t>ID00449</t>
  </si>
  <si>
    <t>Amutu</t>
  </si>
  <si>
    <t>ID00447</t>
  </si>
  <si>
    <t>Tanjung Batu</t>
  </si>
  <si>
    <t>ID00446</t>
  </si>
  <si>
    <t>Muara Sungai Sembilang - Sembilang NP</t>
  </si>
  <si>
    <t>ID00387</t>
  </si>
  <si>
    <t>PARUPUK TABING AND Muaro Ganting</t>
  </si>
  <si>
    <t>ID00312</t>
  </si>
  <si>
    <t>sewenda tiga kuranji-Parupuk Tabing</t>
  </si>
  <si>
    <t>ID00313</t>
  </si>
  <si>
    <t>Ujong Perling</t>
  </si>
  <si>
    <t>ID00308</t>
  </si>
  <si>
    <t>Tambak Sari &amp; Sayung</t>
  </si>
  <si>
    <t>ID00302</t>
  </si>
  <si>
    <t>Pantai Dusun Sidorejo</t>
  </si>
  <si>
    <t>ID00293</t>
  </si>
  <si>
    <t>Pagak</t>
  </si>
  <si>
    <t>ID00285</t>
  </si>
  <si>
    <t>Marunda Fish Pond</t>
  </si>
  <si>
    <t>ID00281</t>
  </si>
  <si>
    <t>Marta Jasah</t>
  </si>
  <si>
    <t>ID00280</t>
  </si>
  <si>
    <t>ID00277</t>
  </si>
  <si>
    <t>Lebak Tebing</t>
  </si>
  <si>
    <t>ID00275</t>
  </si>
  <si>
    <t>Lebak Sungai Baung</t>
  </si>
  <si>
    <t>ID00274</t>
  </si>
  <si>
    <t>Lebak Pulau Layang</t>
  </si>
  <si>
    <t>ID00273</t>
  </si>
  <si>
    <t>Lebak Pulau Betung</t>
  </si>
  <si>
    <t>ID00272</t>
  </si>
  <si>
    <t>Parupuk Tabing</t>
  </si>
  <si>
    <t>ID00195</t>
  </si>
  <si>
    <t>Pantai Pangkalan</t>
  </si>
  <si>
    <t>ID00075</t>
  </si>
  <si>
    <t>Sawah Cikupa (Toll to Merak)</t>
  </si>
  <si>
    <t>ID00076</t>
  </si>
  <si>
    <t>Ibul Besar-Pegayut</t>
  </si>
  <si>
    <t>ID00077</t>
  </si>
  <si>
    <t>Jembatan Musi 2-Jembatan Ogan</t>
  </si>
  <si>
    <t>ID00078</t>
  </si>
  <si>
    <t>Semangkan Village</t>
  </si>
  <si>
    <t>ID00002</t>
  </si>
  <si>
    <t>Tanjung Serei</t>
  </si>
  <si>
    <t>ID00080</t>
  </si>
  <si>
    <t>Kebun Binatang Raya Gembira Loka</t>
  </si>
  <si>
    <t>ID00081</t>
  </si>
  <si>
    <t>Bangkinang</t>
  </si>
  <si>
    <t>ID00083</t>
  </si>
  <si>
    <t>Muara Sungai Banyuasin - Sodetan</t>
  </si>
  <si>
    <t>ID00047</t>
  </si>
  <si>
    <t>Muara Angke Wildlife Reserve - Suaka Margasatwa Muara Angke</t>
  </si>
  <si>
    <t>ID00056</t>
  </si>
  <si>
    <t>Ecotourism Mangroves Wonorejo</t>
  </si>
  <si>
    <t>ID00031</t>
  </si>
  <si>
    <t>Kebun Raya Bogor - Bogor Botanical Gardens</t>
  </si>
  <si>
    <t>ID00061</t>
  </si>
  <si>
    <t>Pertambakan Wonorejo</t>
  </si>
  <si>
    <t>ID00053</t>
  </si>
  <si>
    <t>Wonokromo Estuary</t>
  </si>
  <si>
    <t>ID00223</t>
  </si>
  <si>
    <t>Desa Bena</t>
  </si>
  <si>
    <t>ID00264</t>
  </si>
  <si>
    <t>Nusa Tenggara East</t>
  </si>
  <si>
    <t>Desa Ambat Telonakan</t>
  </si>
  <si>
    <t>ID00263</t>
  </si>
  <si>
    <t>Nyutran Village</t>
  </si>
  <si>
    <t>ID00120</t>
  </si>
  <si>
    <t>Java</t>
  </si>
  <si>
    <t>Perengan Tg Pacinan. Situbundo</t>
  </si>
  <si>
    <t>ID00090</t>
  </si>
  <si>
    <t>Jeulingke</t>
  </si>
  <si>
    <t>ID00101</t>
  </si>
  <si>
    <t>Citarum River, Cianjur</t>
  </si>
  <si>
    <t>ID00261</t>
  </si>
  <si>
    <t>Kuta</t>
  </si>
  <si>
    <t>ID00109</t>
  </si>
  <si>
    <t>Tasitolu Lake</t>
  </si>
  <si>
    <t>ID00353</t>
  </si>
  <si>
    <t>Waduk Mulur</t>
  </si>
  <si>
    <t>ID00115</t>
  </si>
  <si>
    <t>Anau - Painan</t>
  </si>
  <si>
    <t>ID00008</t>
  </si>
  <si>
    <t>S. Sebalik</t>
  </si>
  <si>
    <t>ID00241</t>
  </si>
  <si>
    <t>Lebak Rambutan-Pampangan</t>
  </si>
  <si>
    <t>ID00099</t>
  </si>
  <si>
    <t>Lebak Kuro. Pampangan</t>
  </si>
  <si>
    <t>ID00097</t>
  </si>
  <si>
    <t>Lebak Pampangan</t>
  </si>
  <si>
    <t>ID00096</t>
  </si>
  <si>
    <t>Lebak Bayas-Beti -Pampangan</t>
  </si>
  <si>
    <t>ID00088</t>
  </si>
  <si>
    <t>Lebak Tanjung Aur</t>
  </si>
  <si>
    <t>ID00079</t>
  </si>
  <si>
    <t>Lubuk Minturun</t>
  </si>
  <si>
    <t>ID00212</t>
  </si>
  <si>
    <t>Soekarno - Hatta Airport</t>
  </si>
  <si>
    <t>ID00314</t>
  </si>
  <si>
    <t>Wisma Indah V - Parupuk Tabing</t>
  </si>
  <si>
    <t>ID00310</t>
  </si>
  <si>
    <t>Ngurah Rai Airport</t>
  </si>
  <si>
    <t>ID00172</t>
  </si>
  <si>
    <t>Walanae-Langkeme Irigation</t>
  </si>
  <si>
    <t>ID00309</t>
  </si>
  <si>
    <t>Tugu</t>
  </si>
  <si>
    <t>ID00307</t>
  </si>
  <si>
    <t>Lembah Cisitu</t>
  </si>
  <si>
    <t>ID00276</t>
  </si>
  <si>
    <t>Hangtuah Street</t>
  </si>
  <si>
    <t>ID00171</t>
  </si>
  <si>
    <t>Sumber Suko</t>
  </si>
  <si>
    <t>ID00170</t>
  </si>
  <si>
    <t>Kerinci Lake</t>
  </si>
  <si>
    <t>ID00271</t>
  </si>
  <si>
    <t>Keputih Fish-pond</t>
  </si>
  <si>
    <t>ID00270</t>
  </si>
  <si>
    <t>Jambu Timur</t>
  </si>
  <si>
    <t>ID00268</t>
  </si>
  <si>
    <t>Muara Gembong/Ujung Uarawang</t>
  </si>
  <si>
    <t>ID00059</t>
  </si>
  <si>
    <t>Gle Jong</t>
  </si>
  <si>
    <t>ID00267</t>
  </si>
  <si>
    <t>Tirtayasa</t>
  </si>
  <si>
    <t>ID00005</t>
  </si>
  <si>
    <t>Sihiong. Sipahu And Garoga River</t>
  </si>
  <si>
    <t>ID00175</t>
  </si>
  <si>
    <t>Gandapura</t>
  </si>
  <si>
    <t>ID00266</t>
  </si>
  <si>
    <t>Margahayu Raya</t>
  </si>
  <si>
    <t>ID00019</t>
  </si>
  <si>
    <t>Kiara Condong (Pindad)</t>
  </si>
  <si>
    <t>ID00021</t>
  </si>
  <si>
    <t>Sindang Sari</t>
  </si>
  <si>
    <t>ID00022</t>
  </si>
  <si>
    <t>Koto Tengah</t>
  </si>
  <si>
    <t>ID00208</t>
  </si>
  <si>
    <t>CA Beringin Sakti</t>
  </si>
  <si>
    <t>ID00259</t>
  </si>
  <si>
    <t>Rawa Jombor. Klaten</t>
  </si>
  <si>
    <t>ID00064</t>
  </si>
  <si>
    <t>Belidaan</t>
  </si>
  <si>
    <t>ID00258</t>
  </si>
  <si>
    <t>ID00257</t>
  </si>
  <si>
    <t>Cungur</t>
  </si>
  <si>
    <t>ID00311</t>
  </si>
  <si>
    <t>Jawa Timur</t>
  </si>
  <si>
    <t>Paiton</t>
  </si>
  <si>
    <t>ID00316</t>
  </si>
  <si>
    <t>Kraksaan</t>
  </si>
  <si>
    <t>ID00317</t>
  </si>
  <si>
    <t>Juanda airport</t>
  </si>
  <si>
    <t>ID00318</t>
  </si>
  <si>
    <t>Siatas Barita</t>
  </si>
  <si>
    <t>ID00319</t>
  </si>
  <si>
    <t>Sumatera Utara</t>
  </si>
  <si>
    <t>Parapat  (dekat hotel Inna Parapat)</t>
  </si>
  <si>
    <t>ID00320</t>
  </si>
  <si>
    <t>Hutabarat</t>
  </si>
  <si>
    <t>ID00321</t>
  </si>
  <si>
    <t>TAMAN BURUNG (BIRD PARK)-TMll</t>
  </si>
  <si>
    <t>ID00027</t>
  </si>
  <si>
    <t>Saka Tiga Seberang</t>
  </si>
  <si>
    <t>ID00030</t>
  </si>
  <si>
    <t>Persawahan Keramasan - Pegayut</t>
  </si>
  <si>
    <t>ID00032</t>
  </si>
  <si>
    <t>Parit 6  - Sungai Lalan</t>
  </si>
  <si>
    <t>ID00033</t>
  </si>
  <si>
    <t>Sungai Walanae &amp; Danau Tempe</t>
  </si>
  <si>
    <t>ID00034</t>
  </si>
  <si>
    <t>Sulawesi S.E.</t>
  </si>
  <si>
    <t>Bagan Serdang</t>
  </si>
  <si>
    <t>ID00256</t>
  </si>
  <si>
    <t>Pantai Serdang</t>
  </si>
  <si>
    <t>ID00035</t>
  </si>
  <si>
    <t>Bangka-Belitung</t>
  </si>
  <si>
    <t>Pantai Kelayang</t>
  </si>
  <si>
    <t>ID00036</t>
  </si>
  <si>
    <t>Tanjung Atap</t>
  </si>
  <si>
    <t>ID00040</t>
  </si>
  <si>
    <t>North Coast Near Surabaya (8)</t>
  </si>
  <si>
    <t>ID00084</t>
  </si>
  <si>
    <t>North Coast Near Surabaya (9)</t>
  </si>
  <si>
    <t>ID00085</t>
  </si>
  <si>
    <t>North Coast Near Surabaya (10)</t>
  </si>
  <si>
    <t>ID00086</t>
  </si>
  <si>
    <t>Lebak Danau Teloko -Kayu Agung</t>
  </si>
  <si>
    <t>ID00087</t>
  </si>
  <si>
    <t>Pesisir Desa Ngentak Girirejo. Wates - Kulon Progo</t>
  </si>
  <si>
    <t>ID00134</t>
  </si>
  <si>
    <t>Tuadale</t>
  </si>
  <si>
    <t>ID00136</t>
  </si>
  <si>
    <t>Muke</t>
  </si>
  <si>
    <t>ID00137</t>
  </si>
  <si>
    <t>Danau LSI Kampus JPB</t>
  </si>
  <si>
    <t>ID00253</t>
  </si>
  <si>
    <t>Rawa Pulo</t>
  </si>
  <si>
    <t>ID00250</t>
  </si>
  <si>
    <t>Rawa Aopa National Park</t>
  </si>
  <si>
    <t>ID00249</t>
  </si>
  <si>
    <t>Waduk Gajah Mungkur</t>
  </si>
  <si>
    <t>ID00219</t>
  </si>
  <si>
    <t>Ujung lambung</t>
  </si>
  <si>
    <t>ID00240</t>
  </si>
  <si>
    <t>Tanjung (Tg) Merdeka, Tg Bayam, Tg Bunga</t>
  </si>
  <si>
    <t>ID00239</t>
  </si>
  <si>
    <t>Pelabuhan Kapal Balige</t>
  </si>
  <si>
    <t>ID00322</t>
  </si>
  <si>
    <t>Tobasa</t>
  </si>
  <si>
    <t>Pantai Tanjung Punak Rupat Utara</t>
  </si>
  <si>
    <t>ID00323</t>
  </si>
  <si>
    <t>Desa Tibang, kecamatan Syiah kuala</t>
  </si>
  <si>
    <t>ID00324</t>
  </si>
  <si>
    <t>Jawa Tengah</t>
  </si>
  <si>
    <t>Desa Pagak</t>
  </si>
  <si>
    <t>ID00325</t>
  </si>
  <si>
    <t>Pantai Keburuhan</t>
  </si>
  <si>
    <t>ID00326</t>
  </si>
  <si>
    <t>Situ Agathis, Situ Mahoni, Situ Salam</t>
  </si>
  <si>
    <t>ID00327</t>
  </si>
  <si>
    <t>Lake Oendui</t>
  </si>
  <si>
    <t>ID00138</t>
  </si>
  <si>
    <t>Dead Sea</t>
  </si>
  <si>
    <t>ID00139</t>
  </si>
  <si>
    <t>Lendooen</t>
  </si>
  <si>
    <t>ID00140</t>
  </si>
  <si>
    <t>Oebelo mudflats</t>
  </si>
  <si>
    <t>ID00141</t>
  </si>
  <si>
    <t>Pantai Metro Marina</t>
  </si>
  <si>
    <t>ID00328</t>
  </si>
  <si>
    <t>Dki Jakarta</t>
  </si>
  <si>
    <t>Desa Rugemuk</t>
  </si>
  <si>
    <t>ID00265</t>
  </si>
  <si>
    <t>Danau Maninjau</t>
  </si>
  <si>
    <t>ID00262</t>
  </si>
  <si>
    <t>Cemara Asri</t>
  </si>
  <si>
    <t>ID00260</t>
  </si>
  <si>
    <t>Laguboti</t>
  </si>
  <si>
    <t>ID00329</t>
  </si>
  <si>
    <t>Arakan Wowontulap</t>
  </si>
  <si>
    <t>ID00124</t>
  </si>
  <si>
    <t>Pantai Tanjung Belandang</t>
  </si>
  <si>
    <t>ID00048</t>
  </si>
  <si>
    <t>Kalimantan Central</t>
  </si>
  <si>
    <t>Muara Jenggalu (TWA Pantai Panjang)</t>
  </si>
  <si>
    <t>ID00376</t>
  </si>
  <si>
    <t>Bengkulu</t>
  </si>
  <si>
    <t>Telang Canal</t>
  </si>
  <si>
    <t>ID00151</t>
  </si>
  <si>
    <t>Medokan Sawah</t>
  </si>
  <si>
    <t>ID00209</t>
  </si>
  <si>
    <t>Pantai Bahagia</t>
  </si>
  <si>
    <t>ID00393</t>
  </si>
  <si>
    <t>Ciuepuh</t>
  </si>
  <si>
    <t>ID00044</t>
  </si>
  <si>
    <t>Genting Island</t>
  </si>
  <si>
    <t>ID00154</t>
  </si>
  <si>
    <t>Lhok Nga</t>
  </si>
  <si>
    <t>ID00001</t>
  </si>
  <si>
    <t>Patenggangan</t>
  </si>
  <si>
    <t>ID00003</t>
  </si>
  <si>
    <t>Jrakah</t>
  </si>
  <si>
    <t>ID00142</t>
  </si>
  <si>
    <t>Biopolo fishponds</t>
  </si>
  <si>
    <t>ID00143</t>
  </si>
  <si>
    <t>Lake near Praya</t>
  </si>
  <si>
    <t>ID00144</t>
  </si>
  <si>
    <t>Nusa Tenggara West</t>
  </si>
  <si>
    <t>Gili Nanggu. Lembar - Lombok</t>
  </si>
  <si>
    <t>ID00145</t>
  </si>
  <si>
    <t>Daerah Irigasi Langkemme - Takalala</t>
  </si>
  <si>
    <t>ID00148</t>
  </si>
  <si>
    <t>Lake Oeina/Oeina Lay</t>
  </si>
  <si>
    <t>ID00150</t>
  </si>
  <si>
    <t>Danau Fakultas Pertanian UNS</t>
  </si>
  <si>
    <t>ID00157</t>
  </si>
  <si>
    <t>Olio River/beach</t>
  </si>
  <si>
    <t>ID00158</t>
  </si>
  <si>
    <t>Kaliwungu</t>
  </si>
  <si>
    <t>ID00164</t>
  </si>
  <si>
    <t>Sayung - Demak</t>
  </si>
  <si>
    <t>ID00165</t>
  </si>
  <si>
    <t>Bipolo-Kuka mudflats</t>
  </si>
  <si>
    <t>ID00166</t>
  </si>
  <si>
    <t>Lhamnga</t>
  </si>
  <si>
    <t>ID00169</t>
  </si>
  <si>
    <t>Padang Turi</t>
  </si>
  <si>
    <t>ID00186</t>
  </si>
  <si>
    <t>Lebak Meranjat Kayu Agung</t>
  </si>
  <si>
    <t>ID00188</t>
  </si>
  <si>
    <t>Berbak National Park (TNB AND SURROUNDING AREA)</t>
  </si>
  <si>
    <t>ID00190</t>
  </si>
  <si>
    <t>SUNGAI CEMARA BEACH (Pesisir Pantai Jambi IBA)</t>
  </si>
  <si>
    <t>ID00191</t>
  </si>
  <si>
    <t>Pucok Lueng</t>
  </si>
  <si>
    <t>ID00201</t>
  </si>
  <si>
    <t>Desa Lontar. Kec. Kemiri</t>
  </si>
  <si>
    <t>ID00204</t>
  </si>
  <si>
    <t>Taman Ganesha Park</t>
  </si>
  <si>
    <t>ID00226</t>
  </si>
  <si>
    <t>Pantai Trisik</t>
  </si>
  <si>
    <t>ID00227</t>
  </si>
  <si>
    <t>Desa Pulot</t>
  </si>
  <si>
    <t>ID00228</t>
  </si>
  <si>
    <t>Tanjung Pasir. Teluk Naga</t>
  </si>
  <si>
    <t>ID00229</t>
  </si>
  <si>
    <t>Kec. Pakuhaji</t>
  </si>
  <si>
    <t>ID00230</t>
  </si>
  <si>
    <t>Waduk Gajah Mungkur 2</t>
  </si>
  <si>
    <t>ID00231</t>
  </si>
  <si>
    <t>Baet</t>
  </si>
  <si>
    <t>ID00234</t>
  </si>
  <si>
    <t>Bendungan</t>
  </si>
  <si>
    <t>ID00235</t>
  </si>
  <si>
    <t>Karimun Jawa NP: Cikmas,Kekep,Kemujan,Legon lele,Terusan</t>
  </si>
  <si>
    <t>ID00238</t>
  </si>
  <si>
    <t>Pantai Ancol - Pantai Labu</t>
  </si>
  <si>
    <t>ID00288</t>
  </si>
  <si>
    <t>Pantai Bintan</t>
  </si>
  <si>
    <t>ID00289</t>
  </si>
  <si>
    <t>Pantai Bintang Musir</t>
  </si>
  <si>
    <t>ID00290</t>
  </si>
  <si>
    <t>Nguken</t>
  </si>
  <si>
    <t>ID00378</t>
  </si>
  <si>
    <t>Kuala Jengki</t>
  </si>
  <si>
    <t>ID00155</t>
  </si>
  <si>
    <t>Wonorejo Fish-pond</t>
  </si>
  <si>
    <t>ID00182</t>
  </si>
  <si>
    <t>Pantai Ancol</t>
  </si>
  <si>
    <t>ID00291</t>
  </si>
  <si>
    <t xml:space="preserve">Sriwulan </t>
  </si>
  <si>
    <t>ID00361</t>
  </si>
  <si>
    <t>Mauk</t>
  </si>
  <si>
    <t>ID00374</t>
  </si>
  <si>
    <t>Pontang</t>
  </si>
  <si>
    <t>ID00384</t>
  </si>
  <si>
    <t>Rancaekek</t>
  </si>
  <si>
    <t>ID00369</t>
  </si>
  <si>
    <t>Pantai Labu</t>
  </si>
  <si>
    <t>ID00292</t>
  </si>
  <si>
    <t>Pantai Muara Indah</t>
  </si>
  <si>
    <t>ID00294</t>
  </si>
  <si>
    <t>Pelang</t>
  </si>
  <si>
    <t>ID00295</t>
  </si>
  <si>
    <t>Pesisir Ketapang</t>
  </si>
  <si>
    <t>ID00297</t>
  </si>
  <si>
    <t>Pulau Ajkwa</t>
  </si>
  <si>
    <t>ID00298</t>
  </si>
  <si>
    <t>Pulau Marak</t>
  </si>
  <si>
    <t>ID00299</t>
  </si>
  <si>
    <t>Pulau Ternate</t>
  </si>
  <si>
    <t>ID00300</t>
  </si>
  <si>
    <t>Maluku Utara</t>
  </si>
  <si>
    <t>Sungai Tuan (Percut Sei Tuan)</t>
  </si>
  <si>
    <t>ID00301</t>
  </si>
  <si>
    <t>Tanjung Pasar</t>
  </si>
  <si>
    <t>ID00303</t>
  </si>
  <si>
    <t>Tanjung Rejo</t>
  </si>
  <si>
    <t>ID00304</t>
  </si>
  <si>
    <t>Tapak - Tugurejo</t>
  </si>
  <si>
    <t>ID00305</t>
  </si>
  <si>
    <t>Teluk Pusong</t>
  </si>
  <si>
    <t>ID00306</t>
  </si>
  <si>
    <t>Airlangga University</t>
  </si>
  <si>
    <t>ID00269</t>
  </si>
  <si>
    <t>Angke Kapuk Protected Forest</t>
  </si>
  <si>
    <t>ID00296</t>
  </si>
  <si>
    <t>Kasemen (Sawah Luhur)</t>
  </si>
  <si>
    <t>ID00242</t>
  </si>
  <si>
    <t>Wonorejo Estuary</t>
  </si>
  <si>
    <t>ID00221</t>
  </si>
  <si>
    <t>Legon Lele - Karimun Jawa</t>
  </si>
  <si>
    <t>ID00243</t>
  </si>
  <si>
    <t>Leuweung Sancang Nature Reserve</t>
  </si>
  <si>
    <t>ID00082</t>
  </si>
  <si>
    <t>Teluk Pangpang</t>
  </si>
  <si>
    <t>ID00419</t>
  </si>
  <si>
    <t>Pantai Air Mati</t>
  </si>
  <si>
    <t>ID00287</t>
  </si>
  <si>
    <t>Paluh Getah</t>
  </si>
  <si>
    <t>ID00286</t>
  </si>
  <si>
    <t>Muara Indah</t>
  </si>
  <si>
    <t>ID00284</t>
  </si>
  <si>
    <t>Muara Bingung</t>
  </si>
  <si>
    <t>ID00283</t>
  </si>
  <si>
    <t>Ex. Lapangan Golf Pertamina</t>
  </si>
  <si>
    <t>ID00421</t>
  </si>
  <si>
    <t>Puriala</t>
  </si>
  <si>
    <t>ID00484</t>
  </si>
  <si>
    <t>Eretan</t>
  </si>
  <si>
    <t>ID00473</t>
  </si>
  <si>
    <t>Pasirbungur</t>
  </si>
  <si>
    <t>ID00466</t>
  </si>
  <si>
    <t>Pringkasap</t>
  </si>
  <si>
    <t>ID00465</t>
  </si>
  <si>
    <t>Kadunggedeh</t>
  </si>
  <si>
    <t>ID00464</t>
  </si>
  <si>
    <t>Sungai Keladi, Sembilang NP</t>
  </si>
  <si>
    <t>ID00488</t>
  </si>
  <si>
    <t>Waduk Darma</t>
  </si>
  <si>
    <t>ID00476</t>
  </si>
  <si>
    <t>Eretan (belakang MTS)</t>
  </si>
  <si>
    <t>ID00471</t>
  </si>
  <si>
    <t>Cangkring</t>
  </si>
  <si>
    <t>ID00469</t>
  </si>
  <si>
    <t>Bontang Kuala</t>
  </si>
  <si>
    <t>ID00420</t>
  </si>
  <si>
    <t>Persawahan Atabae</t>
  </si>
  <si>
    <t>ID00430</t>
  </si>
  <si>
    <t>Teluk Kaba</t>
  </si>
  <si>
    <t>ID00428</t>
  </si>
  <si>
    <t>Telaga Bening</t>
  </si>
  <si>
    <t>ID00427</t>
  </si>
  <si>
    <t>Laguna, Segara Anakan</t>
  </si>
  <si>
    <t>ID00400</t>
  </si>
  <si>
    <t>Cilacap</t>
  </si>
  <si>
    <t>Terusan, Karimunjawa NP</t>
  </si>
  <si>
    <t>ID00412</t>
  </si>
  <si>
    <t>Tambak Rezo</t>
  </si>
  <si>
    <t>ID00407</t>
  </si>
  <si>
    <t>Majingklak, Segara Anakan</t>
  </si>
  <si>
    <t>ID00402</t>
  </si>
  <si>
    <t>Cikmas, Karimunjawa NP</t>
  </si>
  <si>
    <t>ID00392</t>
  </si>
  <si>
    <t>Kuler, Onggaya, Tomer - Wasur NP</t>
  </si>
  <si>
    <t>ID00388</t>
  </si>
  <si>
    <t>Danau Sentul</t>
  </si>
  <si>
    <t>ID00389</t>
  </si>
  <si>
    <t>Sungai Apung, Sembilang NP</t>
  </si>
  <si>
    <t>ID00364</t>
  </si>
  <si>
    <t>Segara Anakan - Donan River</t>
  </si>
  <si>
    <t>ID00093</t>
  </si>
  <si>
    <t>Mangkang</t>
  </si>
  <si>
    <t>ID00278</t>
  </si>
  <si>
    <t>Sungai Nibung, Sembilang NP</t>
  </si>
  <si>
    <t>ID00390</t>
  </si>
  <si>
    <t>Muaro Ganting</t>
  </si>
  <si>
    <t>ID00282</t>
  </si>
  <si>
    <t>Maron Beach</t>
  </si>
  <si>
    <t>ID00279</t>
  </si>
  <si>
    <t>Watu Gesing</t>
  </si>
  <si>
    <t>ID00225</t>
  </si>
  <si>
    <t>Hutan Mangrove Sayung</t>
  </si>
  <si>
    <t>ID00345</t>
  </si>
  <si>
    <t>Padi Dangkal</t>
  </si>
  <si>
    <t>ID00224</t>
  </si>
  <si>
    <t>Pantai Ria Kenjeran</t>
  </si>
  <si>
    <t>ID00222</t>
  </si>
  <si>
    <t>Pantai Kuta. Lombok - Mataram</t>
  </si>
  <si>
    <t>ID00220</t>
  </si>
  <si>
    <t>Ntb</t>
  </si>
  <si>
    <t>Tambak Osowilangun</t>
  </si>
  <si>
    <t>ID00232</t>
  </si>
  <si>
    <t>Kampung Pon</t>
  </si>
  <si>
    <t>ID00218</t>
  </si>
  <si>
    <t>Desa Bakaran Batu</t>
  </si>
  <si>
    <t>ID00217</t>
  </si>
  <si>
    <t>Tambak Desa Banter</t>
  </si>
  <si>
    <t>ID00233</t>
  </si>
  <si>
    <t>Pasir Jambak</t>
  </si>
  <si>
    <t>ID00216</t>
  </si>
  <si>
    <t>Tunggul Hitam</t>
  </si>
  <si>
    <t>ID00215</t>
  </si>
  <si>
    <t>Jondul Tabling</t>
  </si>
  <si>
    <t>ID00214</t>
  </si>
  <si>
    <t>Pasir Parupuk</t>
  </si>
  <si>
    <t>ID00213</t>
  </si>
  <si>
    <t>Bay W and SW of Lembar Lombok</t>
  </si>
  <si>
    <t>ID00147</t>
  </si>
  <si>
    <t>Kaliwungu - Pelabuhan</t>
  </si>
  <si>
    <t>ID00346</t>
  </si>
  <si>
    <t>Arboretum Fakultas Kehutanan UGM</t>
  </si>
  <si>
    <t>ID00332</t>
  </si>
  <si>
    <t>Cibiru Hilir</t>
  </si>
  <si>
    <t>ID00335</t>
  </si>
  <si>
    <t>Calang - Meulaboh</t>
  </si>
  <si>
    <t>ID00334</t>
  </si>
  <si>
    <t>Di Aceh</t>
  </si>
  <si>
    <t xml:space="preserve">Eraulu Lake </t>
  </si>
  <si>
    <t>ID00341</t>
  </si>
  <si>
    <t>Ermera - Timor Leste</t>
  </si>
  <si>
    <t>Hutan Mangrove Metinaro</t>
  </si>
  <si>
    <t>ID00344</t>
  </si>
  <si>
    <t>Dili - East Timor</t>
  </si>
  <si>
    <t>Kaliwungu - Ringroad</t>
  </si>
  <si>
    <t>ID00348</t>
  </si>
  <si>
    <t>Tanjung Senai</t>
  </si>
  <si>
    <t>ID00351</t>
  </si>
  <si>
    <t>Wedung</t>
  </si>
  <si>
    <t>ID00356</t>
  </si>
  <si>
    <t>Sungai Barong Kecil, Sembilang NP</t>
  </si>
  <si>
    <t>ID00360</t>
  </si>
  <si>
    <t>Gasan Gadang</t>
  </si>
  <si>
    <t>ID00004</t>
  </si>
  <si>
    <t>Ujung Pancu</t>
  </si>
  <si>
    <t>ID00355</t>
  </si>
  <si>
    <t>Teluk Bayur (Berau)</t>
  </si>
  <si>
    <t>ID00357</t>
  </si>
  <si>
    <t>Sungai Bungin, Sembilang NP</t>
  </si>
  <si>
    <t>ID00359</t>
  </si>
  <si>
    <t>Tanara</t>
  </si>
  <si>
    <t>ID00363</t>
  </si>
  <si>
    <t>Rancabayawak</t>
  </si>
  <si>
    <t>ID00368</t>
  </si>
  <si>
    <t xml:space="preserve">Rancakendal </t>
  </si>
  <si>
    <t>ID00366</t>
  </si>
  <si>
    <t>Pantai Rambak</t>
  </si>
  <si>
    <t>ID00382</t>
  </si>
  <si>
    <t>Bangka Belitung</t>
  </si>
  <si>
    <t>Setu Patok</t>
  </si>
  <si>
    <t>ID00367</t>
  </si>
  <si>
    <t>Morosari</t>
  </si>
  <si>
    <t>ID00375</t>
  </si>
  <si>
    <t>Kolam dan ruang hijau PT PUSRI</t>
  </si>
  <si>
    <t>ID00372</t>
  </si>
  <si>
    <t>Pantai Mangkarak</t>
  </si>
  <si>
    <t>ID00381</t>
  </si>
  <si>
    <t>Pantai Sidayu</t>
  </si>
  <si>
    <t>ID00383</t>
  </si>
  <si>
    <t>Pulau Harapan</t>
  </si>
  <si>
    <t>ID00385</t>
  </si>
  <si>
    <t>Ahmad Yani Airport</t>
  </si>
  <si>
    <t>ID00330</t>
  </si>
  <si>
    <t>Danau LSI - Bogor Agricultural University</t>
  </si>
  <si>
    <t>ID00338</t>
  </si>
  <si>
    <t>Himalaya - Tolangohula</t>
  </si>
  <si>
    <t>ID00343</t>
  </si>
  <si>
    <t>Gorontalo</t>
  </si>
  <si>
    <t>Arboretum Fakultas Biologi UGM</t>
  </si>
  <si>
    <t>ID00331</t>
  </si>
  <si>
    <t>Bedono - Demak</t>
  </si>
  <si>
    <t>ID00333</t>
  </si>
  <si>
    <t>ID00337</t>
  </si>
  <si>
    <t>Cikuda - Cileulues, Dusun Hegarmanah</t>
  </si>
  <si>
    <t>ID00336</t>
  </si>
  <si>
    <t>Dawu - Paron</t>
  </si>
  <si>
    <t>ID00339</t>
  </si>
  <si>
    <t>Tanjung Lago</t>
  </si>
  <si>
    <t>ID00352</t>
  </si>
  <si>
    <t>Kelumpang (Melak)</t>
  </si>
  <si>
    <t>ID00371</t>
  </si>
  <si>
    <t>South Kalimantan</t>
  </si>
  <si>
    <t>Mangrove Tapak</t>
  </si>
  <si>
    <t>ID00498</t>
  </si>
  <si>
    <t>Telaga Warna-Telaga Pangilon</t>
  </si>
  <si>
    <t>ID00497</t>
  </si>
  <si>
    <t>Motean, Segara Anakan</t>
  </si>
  <si>
    <t>ID00496</t>
  </si>
  <si>
    <t>Antapani</t>
  </si>
  <si>
    <t>ID00009</t>
  </si>
  <si>
    <t>Kronjo</t>
  </si>
  <si>
    <t>ID00010</t>
  </si>
  <si>
    <t>Bukit Sentul</t>
  </si>
  <si>
    <t>ID00011</t>
  </si>
  <si>
    <t>Tambak Karangsong</t>
  </si>
  <si>
    <t>ID00012</t>
  </si>
  <si>
    <t>Dusun Anau. Desa Simpang Carocok</t>
  </si>
  <si>
    <t>ID00013</t>
  </si>
  <si>
    <t>Rawa Sonokeling. Pabrik Gula Jatitujuh</t>
  </si>
  <si>
    <t>ID00014</t>
  </si>
  <si>
    <t>Cagar Alam (Nature Reserve) Rimbo Panti</t>
  </si>
  <si>
    <t>ID00015</t>
  </si>
  <si>
    <t>Pantai Merauke</t>
  </si>
  <si>
    <t>ID00016</t>
  </si>
  <si>
    <t>Balang Tonjong</t>
  </si>
  <si>
    <t>ID00017</t>
  </si>
  <si>
    <t>Kramat Watu</t>
  </si>
  <si>
    <t>ID00018</t>
  </si>
  <si>
    <t>Tol Padalarang-Cileunyi</t>
  </si>
  <si>
    <t>ID00023</t>
  </si>
  <si>
    <t>Hutan Kota Kemayoran</t>
  </si>
  <si>
    <t>ID00025</t>
  </si>
  <si>
    <t>Rawa Hutan Nipah Along Sungai Tello</t>
  </si>
  <si>
    <t>ID00026</t>
  </si>
  <si>
    <t>ID00028</t>
  </si>
  <si>
    <t>Lunang Silaut</t>
  </si>
  <si>
    <t>ID00029</t>
  </si>
  <si>
    <t>Gilimanuk Bay</t>
  </si>
  <si>
    <t>ID00037</t>
  </si>
  <si>
    <t>North Coast Near Cirebon</t>
  </si>
  <si>
    <t>ID00038</t>
  </si>
  <si>
    <t>Bungko (North Coast Of Java)</t>
  </si>
  <si>
    <t>ID00039</t>
  </si>
  <si>
    <t>Sapan</t>
  </si>
  <si>
    <t>ID00041</t>
  </si>
  <si>
    <t>Ujung  Pangkah</t>
  </si>
  <si>
    <t>ID00042</t>
  </si>
  <si>
    <t>Sarangan Lake</t>
  </si>
  <si>
    <t>ID00043</t>
  </si>
  <si>
    <t>North Coast Near Surabaya (5)</t>
  </si>
  <si>
    <t>ID00045</t>
  </si>
  <si>
    <t>Muara Kendawangan</t>
  </si>
  <si>
    <t>ID00049</t>
  </si>
  <si>
    <t>Sungai Rambut-Telaga Lima</t>
  </si>
  <si>
    <t>ID00050</t>
  </si>
  <si>
    <t>Tempe Lake</t>
  </si>
  <si>
    <t>ID00052</t>
  </si>
  <si>
    <t>Rawa Sragi Iii</t>
  </si>
  <si>
    <t>ID00054</t>
  </si>
  <si>
    <t>Panjang Island</t>
  </si>
  <si>
    <t>ID00055</t>
  </si>
  <si>
    <t>Kamal Muara (North Coast Java)</t>
  </si>
  <si>
    <t>ID00057</t>
  </si>
  <si>
    <t>Rawa Danau</t>
  </si>
  <si>
    <t>ID00060</t>
  </si>
  <si>
    <t>Sampang</t>
  </si>
  <si>
    <t>ID00062</t>
  </si>
  <si>
    <t>Madura</t>
  </si>
  <si>
    <t>Ujung Pandang (+ Maros) Coastal Wetlands</t>
  </si>
  <si>
    <t>ID00063</t>
  </si>
  <si>
    <t>Situ Cangkuang</t>
  </si>
  <si>
    <t>ID00066</t>
  </si>
  <si>
    <t>North Coast Near Situbondo (13)</t>
  </si>
  <si>
    <t>ID00071</t>
  </si>
  <si>
    <t>Kolong</t>
  </si>
  <si>
    <t>ID00073</t>
  </si>
  <si>
    <t>ID00058</t>
  </si>
  <si>
    <t>Pangandaran N.R.</t>
  </si>
  <si>
    <t>ID00092</t>
  </si>
  <si>
    <t>Surabaya Zoo (4)</t>
  </si>
  <si>
    <t>ID00091</t>
  </si>
  <si>
    <t>Bokem</t>
  </si>
  <si>
    <t>ID00437</t>
  </si>
  <si>
    <t>Teluk Pandan</t>
  </si>
  <si>
    <t>ID00429</t>
  </si>
  <si>
    <t>Maubara Lake</t>
  </si>
  <si>
    <t>ID00433</t>
  </si>
  <si>
    <t>Persawahan Desa Pantai Labu</t>
  </si>
  <si>
    <t>ID00436</t>
  </si>
  <si>
    <t>Likupang</t>
  </si>
  <si>
    <t>ID00104</t>
  </si>
  <si>
    <t>Kendari Bay</t>
  </si>
  <si>
    <t>ID00197</t>
  </si>
  <si>
    <t>Mandeh</t>
  </si>
  <si>
    <t>ID00193</t>
  </si>
  <si>
    <t>Desa Pulorejo</t>
  </si>
  <si>
    <t>ID00416</t>
  </si>
  <si>
    <t>Nusa Dua/Benoa Port</t>
  </si>
  <si>
    <t>ID00102</t>
  </si>
  <si>
    <t>Cerbonyan. Banyubiru</t>
  </si>
  <si>
    <t>ID00100</t>
  </si>
  <si>
    <t>North Coast Near Problinggo (12)</t>
  </si>
  <si>
    <t>ID00098</t>
  </si>
  <si>
    <t>Tanjung (Tg) Balai Karimun</t>
  </si>
  <si>
    <t>ID00095</t>
  </si>
  <si>
    <t>North Coast Near Pasuruan (11)</t>
  </si>
  <si>
    <t>ID00094</t>
  </si>
  <si>
    <t>Mandu Mandula, Rawa Aopa Watumohai NP</t>
  </si>
  <si>
    <t>ID00487</t>
  </si>
  <si>
    <t>Waduk Cengklik</t>
  </si>
  <si>
    <t>ID00413</t>
  </si>
  <si>
    <t>Telaga Dringo, Dieng Plateu</t>
  </si>
  <si>
    <t>ID00408</t>
  </si>
  <si>
    <t>Muara Komundan</t>
  </si>
  <si>
    <t>ID00455</t>
  </si>
  <si>
    <t>Muara Bintuni</t>
  </si>
  <si>
    <t>ID00454</t>
  </si>
  <si>
    <t>Tambak PT. Suri Tani Pemuka</t>
  </si>
  <si>
    <t>ID00442</t>
  </si>
  <si>
    <t>Kampus ITS</t>
  </si>
  <si>
    <t>ID00006</t>
  </si>
  <si>
    <t>Ambarukmo Village</t>
  </si>
  <si>
    <t>ID00119</t>
  </si>
  <si>
    <t>Pantai Welahan</t>
  </si>
  <si>
    <t>ID00406</t>
  </si>
  <si>
    <t>Pantai Jodo</t>
  </si>
  <si>
    <t>ID00405</t>
  </si>
  <si>
    <t>Nyamplungan, Karimunjawa NP</t>
  </si>
  <si>
    <t>ID00404</t>
  </si>
  <si>
    <t>Pantai Timur Surabaya</t>
  </si>
  <si>
    <t>ID00194</t>
  </si>
  <si>
    <t>Lantari Fishponds</t>
  </si>
  <si>
    <t>ID00196</t>
  </si>
  <si>
    <t>Mangunharjo</t>
  </si>
  <si>
    <t>ID00403</t>
  </si>
  <si>
    <t>Pulau Selat Nasik</t>
  </si>
  <si>
    <t>ID00046</t>
  </si>
  <si>
    <t>Legon Lele, Karimunjawa NP</t>
  </si>
  <si>
    <t>ID00401</t>
  </si>
  <si>
    <t>Dermaga Klaces</t>
  </si>
  <si>
    <t>ID00399</t>
  </si>
  <si>
    <t>Pantai Kedonganan</t>
  </si>
  <si>
    <t>ID00398</t>
  </si>
  <si>
    <t>Pantai Bedul</t>
  </si>
  <si>
    <t>ID00417</t>
  </si>
  <si>
    <t>Pulau Kelapa Dua</t>
  </si>
  <si>
    <t>ID00415</t>
  </si>
  <si>
    <t>TWA Telaga Warna Dieng</t>
  </si>
  <si>
    <t>ID00411</t>
  </si>
  <si>
    <t>Muara sangkima Lama</t>
  </si>
  <si>
    <t>ID00422</t>
  </si>
  <si>
    <t>Ujung Batee</t>
  </si>
  <si>
    <t>ID00007</t>
  </si>
  <si>
    <t>Cengkareng</t>
  </si>
  <si>
    <t>ID00089</t>
  </si>
  <si>
    <t>Lhamnga-Labuy</t>
  </si>
  <si>
    <t>ID00067</t>
  </si>
  <si>
    <t>Muara Opak</t>
  </si>
  <si>
    <t>ID00070</t>
  </si>
  <si>
    <t>Bojonegara</t>
  </si>
  <si>
    <t>ID00255</t>
  </si>
  <si>
    <t>Komuke-ko</t>
  </si>
  <si>
    <t>Japan</t>
  </si>
  <si>
    <t>JP00096</t>
  </si>
  <si>
    <t>Hokkaido</t>
  </si>
  <si>
    <t>Fukiagehama Kaigan</t>
  </si>
  <si>
    <t>JP00178</t>
  </si>
  <si>
    <t>Kagoshima</t>
  </si>
  <si>
    <t>Hiyagon Wetland</t>
  </si>
  <si>
    <t>JP00177</t>
  </si>
  <si>
    <t>Okinawa</t>
  </si>
  <si>
    <t>Utonai-ko</t>
  </si>
  <si>
    <t>JP00123</t>
  </si>
  <si>
    <t>Mouth of Mogami river</t>
  </si>
  <si>
    <t>JP00111</t>
  </si>
  <si>
    <t>Yamagata</t>
  </si>
  <si>
    <t>Otomo-numa</t>
  </si>
  <si>
    <t>JP00105</t>
  </si>
  <si>
    <t>Akita</t>
  </si>
  <si>
    <t>Ezogatate-tameike</t>
  </si>
  <si>
    <t>JP00104</t>
  </si>
  <si>
    <t>Aomori</t>
  </si>
  <si>
    <t>Osatu-numa</t>
  </si>
  <si>
    <t>JP00086</t>
  </si>
  <si>
    <t>Sanbanze</t>
  </si>
  <si>
    <t>JP00061</t>
  </si>
  <si>
    <t>Chiba</t>
  </si>
  <si>
    <t>Yodaura Suiden</t>
  </si>
  <si>
    <t>JP00060</t>
  </si>
  <si>
    <t>Kabukuri-numa</t>
  </si>
  <si>
    <t>JP00053</t>
  </si>
  <si>
    <t>Miyagi</t>
  </si>
  <si>
    <t>Kojima Lake</t>
  </si>
  <si>
    <t>JP00237</t>
  </si>
  <si>
    <t>Okayama</t>
  </si>
  <si>
    <t>Osaka City Bay Area</t>
  </si>
  <si>
    <t>JP00235</t>
  </si>
  <si>
    <t>Osaka</t>
  </si>
  <si>
    <t>Mouth Of Yahagi Furukawa</t>
  </si>
  <si>
    <t>JP00232</t>
  </si>
  <si>
    <t>Aichi</t>
  </si>
  <si>
    <t>Aso-Kai</t>
  </si>
  <si>
    <t>JP00230</t>
  </si>
  <si>
    <t>Kyoto</t>
  </si>
  <si>
    <t>Ohori-Chisaki-Kaigan</t>
  </si>
  <si>
    <t>JP00229</t>
  </si>
  <si>
    <t>Choo-Kai</t>
  </si>
  <si>
    <t>JP00222</t>
  </si>
  <si>
    <t>Shimane/Tottori</t>
  </si>
  <si>
    <t>Kanna Lake</t>
  </si>
  <si>
    <t>JP00017</t>
  </si>
  <si>
    <t>Gunma</t>
  </si>
  <si>
    <t>Akama Flood</t>
  </si>
  <si>
    <t>JP00015</t>
  </si>
  <si>
    <t>Tochigi</t>
  </si>
  <si>
    <t>Watarase Marsh</t>
  </si>
  <si>
    <t>JP00014</t>
  </si>
  <si>
    <t>Penke-numa</t>
  </si>
  <si>
    <t>JP00094</t>
  </si>
  <si>
    <t>Ikusaka Dam</t>
  </si>
  <si>
    <t>JP00009</t>
  </si>
  <si>
    <t>Nagano</t>
  </si>
  <si>
    <t>Chashinai-numa</t>
  </si>
  <si>
    <t>JP00091</t>
  </si>
  <si>
    <t>O-numa</t>
  </si>
  <si>
    <t>JP00088</t>
  </si>
  <si>
    <t>Sarufutsu-ko</t>
  </si>
  <si>
    <t>JP00087</t>
  </si>
  <si>
    <t>Sugako</t>
  </si>
  <si>
    <t>JP00040</t>
  </si>
  <si>
    <t>Fukui</t>
  </si>
  <si>
    <t>Minami Kasai</t>
  </si>
  <si>
    <t>JP00039</t>
  </si>
  <si>
    <t>Tokyo</t>
  </si>
  <si>
    <t>Anpal</t>
  </si>
  <si>
    <t>JP00030</t>
  </si>
  <si>
    <t>Benten-numa</t>
  </si>
  <si>
    <t>JP00072</t>
  </si>
  <si>
    <t>Sakuda-gawa. Kido-gawa</t>
  </si>
  <si>
    <t>JP00045</t>
  </si>
  <si>
    <t>Cyuo Kaihin Koen (Tokyo Central Seaside Park)</t>
  </si>
  <si>
    <t>JP00134</t>
  </si>
  <si>
    <t>Kuriyama-gawa. Shin-kawa</t>
  </si>
  <si>
    <t>JP00043</t>
  </si>
  <si>
    <t>kido-gawa, Kuriyama-gawa (Kujukuri-hama Hokubu)</t>
  </si>
  <si>
    <t>JP00032</t>
  </si>
  <si>
    <t>Fukushima</t>
  </si>
  <si>
    <t>Kido-gawa. Kuriyama-gawa</t>
  </si>
  <si>
    <t>JP00036</t>
  </si>
  <si>
    <t>Asahi-ike AND Uno-ike</t>
  </si>
  <si>
    <t>JP00033</t>
  </si>
  <si>
    <t>Niigata</t>
  </si>
  <si>
    <t>Kasai-Kaihinkouen</t>
  </si>
  <si>
    <t>JP00050</t>
  </si>
  <si>
    <t>Yatsu Higata</t>
  </si>
  <si>
    <t>JP00059</t>
  </si>
  <si>
    <t>Makuhari C-hama</t>
  </si>
  <si>
    <t>JP00048</t>
  </si>
  <si>
    <t>Hazaki-chou Yatabe</t>
  </si>
  <si>
    <t>JP00052</t>
  </si>
  <si>
    <t>Ibaraki</t>
  </si>
  <si>
    <t>Ookubo Noukouchi</t>
  </si>
  <si>
    <t>JP00049</t>
  </si>
  <si>
    <t>Saitama</t>
  </si>
  <si>
    <t>Yourou-gawa Kakou</t>
  </si>
  <si>
    <t>JP00047</t>
  </si>
  <si>
    <t>Magame-gawa. Sakuda-gawa</t>
  </si>
  <si>
    <t>JP00046</t>
  </si>
  <si>
    <t>Daimyojin-gawa Kako, Takasu Kaigan, Shin-kawa Kako</t>
  </si>
  <si>
    <t>JP00212</t>
  </si>
  <si>
    <t>Ehime</t>
  </si>
  <si>
    <t>Notsuke-zaki, Odaito</t>
  </si>
  <si>
    <t>JP00288</t>
  </si>
  <si>
    <t>Northern Mutsu-wan</t>
  </si>
  <si>
    <t>JP00130</t>
  </si>
  <si>
    <t>North coast of Shimakita-hantou</t>
  </si>
  <si>
    <t>JP00129</t>
  </si>
  <si>
    <t>Ogawara-ko</t>
  </si>
  <si>
    <t>JP00126</t>
  </si>
  <si>
    <t>Southern Mutsu-wan</t>
  </si>
  <si>
    <t>JP00124</t>
  </si>
  <si>
    <t>Ano-gawa Kako,Shitomo-gawa Kako</t>
  </si>
  <si>
    <t>JP00234</t>
  </si>
  <si>
    <t>Mie</t>
  </si>
  <si>
    <t>Shira-kawa Kako</t>
  </si>
  <si>
    <t>JP00194</t>
  </si>
  <si>
    <t>Kumamoto</t>
  </si>
  <si>
    <t>Wakaura Tidal Flat</t>
  </si>
  <si>
    <t>JP00320</t>
  </si>
  <si>
    <t>Mawarizeki-otameike</t>
  </si>
  <si>
    <t>JP00310</t>
  </si>
  <si>
    <t>Takasegawa Kako-Mutsuogawarakou</t>
  </si>
  <si>
    <t>JP00302</t>
  </si>
  <si>
    <t>Shiohama-kaigan</t>
  </si>
  <si>
    <t>JP00299</t>
  </si>
  <si>
    <t>Shibayama-gata</t>
  </si>
  <si>
    <t>JP00295</t>
  </si>
  <si>
    <t>Raizan-gawa</t>
  </si>
  <si>
    <t>JP00292</t>
  </si>
  <si>
    <t>Omigawa-Sotonasakaura</t>
  </si>
  <si>
    <t>JP00291</t>
  </si>
  <si>
    <t>Karasu-kaigan</t>
  </si>
  <si>
    <t>JP00281</t>
  </si>
  <si>
    <t>Jinbeihiro-numa syuhen Suiden</t>
  </si>
  <si>
    <t>JP00278</t>
  </si>
  <si>
    <t>Inba-numa Hokubu syuhen Suiden</t>
  </si>
  <si>
    <t>JP00277</t>
  </si>
  <si>
    <t>Yamaguti-wan</t>
  </si>
  <si>
    <t>JP00307</t>
  </si>
  <si>
    <t>Hamakoshien</t>
  </si>
  <si>
    <t>JP00245</t>
  </si>
  <si>
    <t>Hyogo</t>
  </si>
  <si>
    <t>Shio-kawa Higata</t>
  </si>
  <si>
    <t>JP00240</t>
  </si>
  <si>
    <t>Atago-gawa, Kushida-gawa Kako</t>
  </si>
  <si>
    <t>JP00231</t>
  </si>
  <si>
    <t>Sakai-gawa Kako</t>
  </si>
  <si>
    <t>JP00223</t>
  </si>
  <si>
    <t>Tokyo-ko Yachoen</t>
  </si>
  <si>
    <t>JP00218</t>
  </si>
  <si>
    <t>Chuo-bohatei Uchi Sotogawa Umetatechi</t>
  </si>
  <si>
    <t>JP00217</t>
  </si>
  <si>
    <t>Iinashi-gawa Kako</t>
  </si>
  <si>
    <t>JP00205</t>
  </si>
  <si>
    <t>Shimane</t>
  </si>
  <si>
    <t>Tatsuta-mura</t>
  </si>
  <si>
    <t>JP00210</t>
  </si>
  <si>
    <t>Fujimae Higata</t>
  </si>
  <si>
    <t>JP00209</t>
  </si>
  <si>
    <t>Hakodate costal area: Dekimazaki - Shinoridai</t>
  </si>
  <si>
    <t>JP00270</t>
  </si>
  <si>
    <t>Tochigi-ken Nanbu Suiden-chitai</t>
  </si>
  <si>
    <t>JP00202</t>
  </si>
  <si>
    <t>Yahata-gawa Kako</t>
  </si>
  <si>
    <t>JP00200</t>
  </si>
  <si>
    <t>Hiroshima</t>
  </si>
  <si>
    <t>Muromi-gawa</t>
  </si>
  <si>
    <t>JP00138</t>
  </si>
  <si>
    <t>Fukuoka</t>
  </si>
  <si>
    <t>Usa Kaigan</t>
  </si>
  <si>
    <t>JP00137</t>
  </si>
  <si>
    <t>Ooita</t>
  </si>
  <si>
    <t>Inba-numa chuouhaisuiro</t>
  </si>
  <si>
    <t>JP00276</t>
  </si>
  <si>
    <t>Hitotsuba Irie</t>
  </si>
  <si>
    <t>JP00274</t>
  </si>
  <si>
    <t>Hegura-jima</t>
  </si>
  <si>
    <t>JP00273</t>
  </si>
  <si>
    <t>Amamioshima oose-kaigan</t>
  </si>
  <si>
    <t>JP00264</t>
  </si>
  <si>
    <t>Izumi</t>
  </si>
  <si>
    <t>JP00192</t>
  </si>
  <si>
    <t>Akisaijyou-hatihonmatsu</t>
  </si>
  <si>
    <t>JP00266</t>
  </si>
  <si>
    <t>Okukubi-gawa Kakou</t>
  </si>
  <si>
    <t>JP00001</t>
  </si>
  <si>
    <t>Sakawa-gawa Chuuryuuiki</t>
  </si>
  <si>
    <t>JP00204</t>
  </si>
  <si>
    <t>Kanagawa</t>
  </si>
  <si>
    <t>Ooyama Taimo-batake</t>
  </si>
  <si>
    <t>JP00179</t>
  </si>
  <si>
    <t>Arao Kaigan</t>
  </si>
  <si>
    <t>JP00187</t>
  </si>
  <si>
    <t>Kashima Shingomori Kaigan</t>
  </si>
  <si>
    <t>JP00182</t>
  </si>
  <si>
    <t>Saga</t>
  </si>
  <si>
    <t>Messe Chushajo</t>
  </si>
  <si>
    <t>JP00186</t>
  </si>
  <si>
    <t>Yoshino-gawa Karyu-iki</t>
  </si>
  <si>
    <t>JP00183</t>
  </si>
  <si>
    <t>Tokushima</t>
  </si>
  <si>
    <t>Kagoshima-ken Beppu-gawa</t>
  </si>
  <si>
    <t>JP00181</t>
  </si>
  <si>
    <t>Takamatsu. Kahoku Kaigan</t>
  </si>
  <si>
    <t>JP00185</t>
  </si>
  <si>
    <t>Ishikawa</t>
  </si>
  <si>
    <t>Daijugarami</t>
  </si>
  <si>
    <t>JP00184</t>
  </si>
  <si>
    <t>Hachiro-gata</t>
  </si>
  <si>
    <t>JP00116</t>
  </si>
  <si>
    <t>Kami-ike</t>
  </si>
  <si>
    <t>JP00115</t>
  </si>
  <si>
    <t>Naga-numa</t>
  </si>
  <si>
    <t>JP00114</t>
  </si>
  <si>
    <t>Biwase Bay</t>
  </si>
  <si>
    <t>JP00082</t>
  </si>
  <si>
    <t>Toufutsu-ko</t>
  </si>
  <si>
    <t>JP00098</t>
  </si>
  <si>
    <t>Nagareyama-shi Shin-kawa Kochi</t>
  </si>
  <si>
    <t>JP00065</t>
  </si>
  <si>
    <t>Kamisu-shi Takahama</t>
  </si>
  <si>
    <t>JP00062</t>
  </si>
  <si>
    <t>Sugao-numa</t>
  </si>
  <si>
    <t>JP00056</t>
  </si>
  <si>
    <t>Azuma-chou. Taisei-chou</t>
  </si>
  <si>
    <t>JP00063</t>
  </si>
  <si>
    <t>Kasumigaura Nangan Inashiki-shi Ukishima</t>
  </si>
  <si>
    <t>JP00055</t>
  </si>
  <si>
    <t>Kasumigaura Nangan Miho-mura</t>
  </si>
  <si>
    <t>JP00054</t>
  </si>
  <si>
    <t>Okegaya Marsh</t>
  </si>
  <si>
    <t>JP00252</t>
  </si>
  <si>
    <t>Shizuoka</t>
  </si>
  <si>
    <t>Kon-Yo-Ike</t>
  </si>
  <si>
    <t>JP00251</t>
  </si>
  <si>
    <t>Tenryu River Mouth</t>
  </si>
  <si>
    <t>JP00248</t>
  </si>
  <si>
    <t>Tamura-Ike</t>
  </si>
  <si>
    <t>JP00247</t>
  </si>
  <si>
    <t>Kagawa</t>
  </si>
  <si>
    <t>Ashida River Fukuyama</t>
  </si>
  <si>
    <t>JP00244</t>
  </si>
  <si>
    <t>Minooki</t>
  </si>
  <si>
    <t>JP00243</t>
  </si>
  <si>
    <t>Hakata-wan Tobu (Wajiro, Tatara)</t>
  </si>
  <si>
    <t>JP00139</t>
  </si>
  <si>
    <t>Kawaguchi Lake</t>
  </si>
  <si>
    <t>JP00219</t>
  </si>
  <si>
    <t>Yamanashi</t>
  </si>
  <si>
    <t>Nagara River</t>
  </si>
  <si>
    <t>JP00214</t>
  </si>
  <si>
    <t>Gifu</t>
  </si>
  <si>
    <t>Kiso River Mouth</t>
  </si>
  <si>
    <t>JP00211</t>
  </si>
  <si>
    <t>Futtsu</t>
  </si>
  <si>
    <t>JP00203</t>
  </si>
  <si>
    <t>Isumi gawa kako</t>
  </si>
  <si>
    <t>JP00321</t>
  </si>
  <si>
    <t>Sashiki Higata</t>
  </si>
  <si>
    <t>JP00180</t>
  </si>
  <si>
    <t>East Region Of Ariake Sea</t>
  </si>
  <si>
    <t>JP00198</t>
  </si>
  <si>
    <t>Isahaya Bay</t>
  </si>
  <si>
    <t>JP00196</t>
  </si>
  <si>
    <t>Nagasaki</t>
  </si>
  <si>
    <t>Ezu Lake</t>
  </si>
  <si>
    <t>JP00195</t>
  </si>
  <si>
    <t>Issiki Salt Farm</t>
  </si>
  <si>
    <t>JP00140</t>
  </si>
  <si>
    <t>Kushiro River (Sewerage Station)</t>
  </si>
  <si>
    <t>JP00120</t>
  </si>
  <si>
    <t>Minase Dam</t>
  </si>
  <si>
    <t>JP00110</t>
  </si>
  <si>
    <t>Aisarishintsutsumi</t>
  </si>
  <si>
    <t>JP00108</t>
  </si>
  <si>
    <t>Iwate</t>
  </si>
  <si>
    <t>Gyotoku Choju Hogoku</t>
  </si>
  <si>
    <t>JP00037</t>
  </si>
  <si>
    <t>Kitakami River</t>
  </si>
  <si>
    <t>JP00101</t>
  </si>
  <si>
    <t>Edo-gawa Hosuiro</t>
  </si>
  <si>
    <t>JP00038</t>
  </si>
  <si>
    <t>Kiritappu Marsh</t>
  </si>
  <si>
    <t>JP00083</t>
  </si>
  <si>
    <t>Kushiro Marsh And Surrounding Rivers</t>
  </si>
  <si>
    <t>JP00079</t>
  </si>
  <si>
    <t>Kussharo Lake</t>
  </si>
  <si>
    <t>JP00075</t>
  </si>
  <si>
    <t>Asaishinden Fishpond</t>
  </si>
  <si>
    <t>JP00064</t>
  </si>
  <si>
    <t>Suwa Lake</t>
  </si>
  <si>
    <t>JP00058</t>
  </si>
  <si>
    <t>Saitama-Kamoba</t>
  </si>
  <si>
    <t>JP00057</t>
  </si>
  <si>
    <t>Inawashiro</t>
  </si>
  <si>
    <t>JP00029</t>
  </si>
  <si>
    <t>Mizukubo Dam</t>
  </si>
  <si>
    <t>JP00024</t>
  </si>
  <si>
    <t>Abukuma River</t>
  </si>
  <si>
    <t>JP00023</t>
  </si>
  <si>
    <t>Furen Lake North</t>
  </si>
  <si>
    <t>JP00317</t>
  </si>
  <si>
    <t xml:space="preserve">Hakodate costal area: Tomikawa tartle - Shiriuchi </t>
  </si>
  <si>
    <t>JP00271</t>
  </si>
  <si>
    <t>Haneji-naikai</t>
  </si>
  <si>
    <t>JP00272</t>
  </si>
  <si>
    <t>Aisai-shi Tatsuta</t>
  </si>
  <si>
    <t>JP00323</t>
  </si>
  <si>
    <t>Inami kantaku</t>
  </si>
  <si>
    <t>JP00314</t>
  </si>
  <si>
    <t>Mitaraigawa-estuary</t>
  </si>
  <si>
    <t>JP00322</t>
  </si>
  <si>
    <t>Yamaguchi</t>
  </si>
  <si>
    <t>Takashima in Biwa-ko</t>
  </si>
  <si>
    <t>JP00313</t>
  </si>
  <si>
    <t>Shiga</t>
  </si>
  <si>
    <t>Kohoku-mizudori-koen in Biwa-ko</t>
  </si>
  <si>
    <t>JP00312</t>
  </si>
  <si>
    <t>Akanoi-wan in Biwa-ko</t>
  </si>
  <si>
    <t>JP00311</t>
  </si>
  <si>
    <t>Shimo-ike</t>
  </si>
  <si>
    <t>JP00296</t>
  </si>
  <si>
    <t>Matsumigaura</t>
  </si>
  <si>
    <t>JP00259</t>
  </si>
  <si>
    <t>Inohana</t>
  </si>
  <si>
    <t>JP00260</t>
  </si>
  <si>
    <t>Okina Higata</t>
  </si>
  <si>
    <t>JP00290</t>
  </si>
  <si>
    <t>Sakanai-gawa Kako</t>
  </si>
  <si>
    <t>JP00293</t>
  </si>
  <si>
    <t>Kunishima Higata</t>
  </si>
  <si>
    <t>JP00287</t>
  </si>
  <si>
    <t>Kochi Airport Surrounding area</t>
  </si>
  <si>
    <t>JP00284</t>
  </si>
  <si>
    <t>Wakkanai-shi Koitoi</t>
  </si>
  <si>
    <t>JP00305</t>
  </si>
  <si>
    <t>Shunan-shi</t>
  </si>
  <si>
    <t>JP00300</t>
  </si>
  <si>
    <t>Shin-kawa Kako</t>
  </si>
  <si>
    <t>JP00297</t>
  </si>
  <si>
    <t>Senboku Rokku Umetatechi</t>
  </si>
  <si>
    <t>JP00294</t>
  </si>
  <si>
    <t>Oi-gawa Fujimori, Yaizu-shi Tajiri</t>
  </si>
  <si>
    <t>JP00289</t>
  </si>
  <si>
    <t>Kumeda-ike</t>
  </si>
  <si>
    <t>JP00286</t>
  </si>
  <si>
    <t>Koshigaya-LakeTown Kakinoki-chou</t>
  </si>
  <si>
    <t>JP00285</t>
  </si>
  <si>
    <t>Poro-numa</t>
  </si>
  <si>
    <t>JP00309</t>
  </si>
  <si>
    <t>Jinno Shinden</t>
  </si>
  <si>
    <t>JP00263</t>
  </si>
  <si>
    <t>Tabaru-Wan</t>
  </si>
  <si>
    <t>JP00262</t>
  </si>
  <si>
    <t>Mouth Of The Toyokawa</t>
  </si>
  <si>
    <t>JP00261</t>
  </si>
  <si>
    <t>Hosoe Lake</t>
  </si>
  <si>
    <t>JP00258</t>
  </si>
  <si>
    <t>Jodo-Ike</t>
  </si>
  <si>
    <t>JP00256</t>
  </si>
  <si>
    <t>Onosato-gawa Kako</t>
  </si>
  <si>
    <t>JP00246</t>
  </si>
  <si>
    <t>Nanko Yachoen</t>
  </si>
  <si>
    <t>JP00242</t>
  </si>
  <si>
    <t>Osaka Hokko Minami-chiku</t>
  </si>
  <si>
    <t>JP00241</t>
  </si>
  <si>
    <t>Toyotsu-ura, Machiya-ura</t>
  </si>
  <si>
    <t>JP00233</t>
  </si>
  <si>
    <t>Banzu</t>
  </si>
  <si>
    <t>JP00227</t>
  </si>
  <si>
    <t>Ebina-shi Katsuse</t>
  </si>
  <si>
    <t>JP00207</t>
  </si>
  <si>
    <t>Hikawa</t>
  </si>
  <si>
    <t>JP00191</t>
  </si>
  <si>
    <t>Tama-gawa Kako</t>
  </si>
  <si>
    <t>JP00216</t>
  </si>
  <si>
    <t>Yahagi-gawa Kako Shuhen</t>
  </si>
  <si>
    <t>JP00213</t>
  </si>
  <si>
    <t>Uno-ike</t>
  </si>
  <si>
    <t>JP00156</t>
  </si>
  <si>
    <t>Iwakuni-shi Ozu Hasuda</t>
  </si>
  <si>
    <t>JP00153</t>
  </si>
  <si>
    <t>Hayatsue-gawa Kako (Kawasoe-machi)</t>
  </si>
  <si>
    <t>JP00148</t>
  </si>
  <si>
    <t>Sone Higata</t>
  </si>
  <si>
    <t>JP00141</t>
  </si>
  <si>
    <t>Ponds in Matsuoka and Shikido</t>
  </si>
  <si>
    <t>JP00147</t>
  </si>
  <si>
    <t>Rokkaku-gawa Kako (Ashikari-cho)</t>
  </si>
  <si>
    <t>JP00197</t>
  </si>
  <si>
    <t>Kuma-gawa Kako</t>
  </si>
  <si>
    <t>JP00189</t>
  </si>
  <si>
    <t>Man-ko</t>
  </si>
  <si>
    <t>JP00175</t>
  </si>
  <si>
    <t>Kirara-hama and mouth of Doroishi river</t>
  </si>
  <si>
    <t>JP00165</t>
  </si>
  <si>
    <t>Shigenobu-gawa Kako</t>
  </si>
  <si>
    <t>JP00162</t>
  </si>
  <si>
    <t>Takada. Matama Kaigan</t>
  </si>
  <si>
    <t>JP00136</t>
  </si>
  <si>
    <t>Toro-ko</t>
  </si>
  <si>
    <t>JP00132</t>
  </si>
  <si>
    <t>Southern Sannriku-kaigan</t>
  </si>
  <si>
    <t>JP00112</t>
  </si>
  <si>
    <t>Akkeshi-ko</t>
  </si>
  <si>
    <t>JP00107</t>
  </si>
  <si>
    <t>Notoro-ko</t>
  </si>
  <si>
    <t>JP00097</t>
  </si>
  <si>
    <t>Kita-ura</t>
  </si>
  <si>
    <t>JP00004</t>
  </si>
  <si>
    <t>Chiri-hama</t>
  </si>
  <si>
    <t>JP00010</t>
  </si>
  <si>
    <t>Shibunotsunai-ko</t>
  </si>
  <si>
    <t>JP00095</t>
  </si>
  <si>
    <t>Katanokamo-ike</t>
  </si>
  <si>
    <t>JP00011</t>
  </si>
  <si>
    <t>Komaiko Kaigan</t>
  </si>
  <si>
    <t>JP00019</t>
  </si>
  <si>
    <t>Shioya Higata</t>
  </si>
  <si>
    <t>JP00002</t>
  </si>
  <si>
    <t>Takkobu-numa</t>
  </si>
  <si>
    <t>JP00093</t>
  </si>
  <si>
    <t>Kuchara-ko</t>
  </si>
  <si>
    <t>JP00092</t>
  </si>
  <si>
    <t>Fuuren-ko Onne-to</t>
  </si>
  <si>
    <t>JP00076</t>
  </si>
  <si>
    <t>Ebie Higata</t>
  </si>
  <si>
    <t>JP00268</t>
  </si>
  <si>
    <t>Yonaha-wan</t>
  </si>
  <si>
    <t>JP00146</t>
  </si>
  <si>
    <t>Hasaki Shinko</t>
  </si>
  <si>
    <t>JP00066</t>
  </si>
  <si>
    <t>Daishoji-gawa Karyu Suiden</t>
  </si>
  <si>
    <t>JP00067</t>
  </si>
  <si>
    <t>Nakagomichikuma-gawa</t>
  </si>
  <si>
    <t>JP00068</t>
  </si>
  <si>
    <t>Shirarutoro-ko</t>
  </si>
  <si>
    <t>JP00069</t>
  </si>
  <si>
    <t>Fukurochi-numa</t>
  </si>
  <si>
    <t>JP00071</t>
  </si>
  <si>
    <t>Gamou-kaigan</t>
  </si>
  <si>
    <t>JP00070</t>
  </si>
  <si>
    <t>Yudo-numa</t>
  </si>
  <si>
    <t>JP00133</t>
  </si>
  <si>
    <t>Ikeda-kimontou</t>
  </si>
  <si>
    <t>JP00125</t>
  </si>
  <si>
    <t>Chobushi-numa</t>
  </si>
  <si>
    <t>JP00122</t>
  </si>
  <si>
    <t>Ikusoda-numa</t>
  </si>
  <si>
    <t>JP00121</t>
  </si>
  <si>
    <t>Aka-numa</t>
  </si>
  <si>
    <t>JP00119</t>
  </si>
  <si>
    <t>Toukyou-kou Chobokujou</t>
  </si>
  <si>
    <t>JP00118</t>
  </si>
  <si>
    <t>Urausushin-numa</t>
  </si>
  <si>
    <t>JP00073</t>
  </si>
  <si>
    <t>Urausu-numa</t>
  </si>
  <si>
    <t>JP00074</t>
  </si>
  <si>
    <t>Kabuto-numa</t>
  </si>
  <si>
    <t>JP00090</t>
  </si>
  <si>
    <t>Oikawanae-numa</t>
  </si>
  <si>
    <t>JP00117</t>
  </si>
  <si>
    <t>Kakusuketei</t>
  </si>
  <si>
    <t>JP00106</t>
  </si>
  <si>
    <t>Doutou-chihou</t>
  </si>
  <si>
    <t>JP00078</t>
  </si>
  <si>
    <t>Sankaku-numa</t>
  </si>
  <si>
    <t>JP00080</t>
  </si>
  <si>
    <t>Tegata-numa</t>
  </si>
  <si>
    <t>JP00081</t>
  </si>
  <si>
    <t>Miyajima-numa</t>
  </si>
  <si>
    <t>JP00084</t>
  </si>
  <si>
    <t>Teshio-gawa</t>
  </si>
  <si>
    <t>JP00085</t>
  </si>
  <si>
    <t>Wajiro Higata</t>
  </si>
  <si>
    <t>JP00142</t>
  </si>
  <si>
    <t>Keihin Jima (Tokyo Keihin Island)</t>
  </si>
  <si>
    <t>JP00143</t>
  </si>
  <si>
    <t>Jyonan Jima Koen (Tkoyo Jyonan Island Park)</t>
  </si>
  <si>
    <t>JP00144</t>
  </si>
  <si>
    <t>Ikisu. Omigawa</t>
  </si>
  <si>
    <t>JP00145</t>
  </si>
  <si>
    <t>Yodogawa River (Combined)</t>
  </si>
  <si>
    <t>JP00151</t>
  </si>
  <si>
    <t>YASHIRO (Shunan City)</t>
  </si>
  <si>
    <t>JP00154</t>
  </si>
  <si>
    <t>Ono-ko</t>
  </si>
  <si>
    <t>JP00150</t>
  </si>
  <si>
    <t>Imazu Higata</t>
  </si>
  <si>
    <t>JP00149</t>
  </si>
  <si>
    <t>Inba-numa</t>
  </si>
  <si>
    <t>JP00152</t>
  </si>
  <si>
    <t>Saba River</t>
  </si>
  <si>
    <t>JP00155</t>
  </si>
  <si>
    <t>Ajisu Tideland</t>
  </si>
  <si>
    <t>JP00157</t>
  </si>
  <si>
    <t>Kase-gawa Kakou</t>
  </si>
  <si>
    <t>JP00158</t>
  </si>
  <si>
    <t>Kurose</t>
  </si>
  <si>
    <t>JP00160</t>
  </si>
  <si>
    <t>Kamo-gawa Kako</t>
  </si>
  <si>
    <t>JP00159</t>
  </si>
  <si>
    <t>Nishi-ike</t>
  </si>
  <si>
    <t>JP00316</t>
  </si>
  <si>
    <t>Ten-no Kaigan</t>
  </si>
  <si>
    <t>JP00303</t>
  </si>
  <si>
    <t>Tsuyazaki</t>
  </si>
  <si>
    <t>JP00164</t>
  </si>
  <si>
    <t>Nakatsu Kaigan (Higashi-hama)</t>
  </si>
  <si>
    <t>JP00163</t>
  </si>
  <si>
    <t>Yone Sankaku-ike</t>
  </si>
  <si>
    <t>JP00166</t>
  </si>
  <si>
    <t>Onaga</t>
  </si>
  <si>
    <t>JP00167</t>
  </si>
  <si>
    <t>Fukutomi-Kantaku</t>
  </si>
  <si>
    <t>JP00172</t>
  </si>
  <si>
    <t>Komesu Kaigan</t>
  </si>
  <si>
    <t>JP00169</t>
  </si>
  <si>
    <t>Ouchi-gata</t>
  </si>
  <si>
    <t>JP00012</t>
  </si>
  <si>
    <t>Matsukawa-ura</t>
  </si>
  <si>
    <t>JP00027</t>
  </si>
  <si>
    <t>Kashima-nada</t>
  </si>
  <si>
    <t>JP00028</t>
  </si>
  <si>
    <t>Teruma Higata</t>
  </si>
  <si>
    <t>JP00003</t>
  </si>
  <si>
    <t>Kasumigaura Nangan Sakuragawa-mura</t>
  </si>
  <si>
    <t>JP00006</t>
  </si>
  <si>
    <t>Toyama Shinkou</t>
  </si>
  <si>
    <t>JP00007</t>
  </si>
  <si>
    <t>Toyama</t>
  </si>
  <si>
    <t>Natsui-gawa Kako</t>
  </si>
  <si>
    <t>JP00034</t>
  </si>
  <si>
    <t>Ozutsumi</t>
  </si>
  <si>
    <t>JP00042</t>
  </si>
  <si>
    <t>Nisikaminomiya-machi</t>
  </si>
  <si>
    <t>JP00016</t>
  </si>
  <si>
    <t>Kaichu Douro</t>
  </si>
  <si>
    <t>JP00021</t>
  </si>
  <si>
    <t>Iioka Kaigan</t>
  </si>
  <si>
    <t>JP00044</t>
  </si>
  <si>
    <t>Hi-Numa</t>
  </si>
  <si>
    <t>JP00013</t>
  </si>
  <si>
    <t>sa-kata</t>
  </si>
  <si>
    <t>JP00020</t>
  </si>
  <si>
    <t>Morie-wan (Yasaka-gawa</t>
  </si>
  <si>
    <t>JP00026</t>
  </si>
  <si>
    <t>Shiraho. Miyara-wan</t>
  </si>
  <si>
    <t>JP00031</t>
  </si>
  <si>
    <t>Hukushima-gata</t>
  </si>
  <si>
    <t>JP00035</t>
  </si>
  <si>
    <t>Shikoku Region crane sites</t>
  </si>
  <si>
    <t>JP00161</t>
  </si>
  <si>
    <t>Kochi</t>
  </si>
  <si>
    <t>Kitanashiro Higata</t>
  </si>
  <si>
    <t>JP00170</t>
  </si>
  <si>
    <t>Hyo-Ko</t>
  </si>
  <si>
    <t>JP00025</t>
  </si>
  <si>
    <t>Toyano-gata</t>
  </si>
  <si>
    <t>JP00022</t>
  </si>
  <si>
    <t>Kuzuryu river basin</t>
  </si>
  <si>
    <t>JP00018</t>
  </si>
  <si>
    <t>Gushi Higata</t>
  </si>
  <si>
    <t>JP00173</t>
  </si>
  <si>
    <t>Siranui Higata</t>
  </si>
  <si>
    <t>JP00174</t>
  </si>
  <si>
    <t>Kejyo-numa</t>
  </si>
  <si>
    <t>JP00005</t>
  </si>
  <si>
    <t>Heiwagarami</t>
  </si>
  <si>
    <t>JP00190</t>
  </si>
  <si>
    <t>Sanaru Lake</t>
  </si>
  <si>
    <t>JP00253</t>
  </si>
  <si>
    <t>Mukue-gawa</t>
  </si>
  <si>
    <t>JP00168</t>
  </si>
  <si>
    <t>Kasumi-ga-ura</t>
  </si>
  <si>
    <t>JP00282</t>
  </si>
  <si>
    <t>Nakajima Futou</t>
  </si>
  <si>
    <t>JP00236</t>
  </si>
  <si>
    <t>Sone Shinden</t>
  </si>
  <si>
    <t>JP00226</t>
  </si>
  <si>
    <t>Amori-gawa Kako</t>
  </si>
  <si>
    <t>JP00171</t>
  </si>
  <si>
    <t>Ogata-cho</t>
  </si>
  <si>
    <t>JP00193</t>
  </si>
  <si>
    <t>Kemigawa no Hama</t>
  </si>
  <si>
    <t>JP00283</t>
  </si>
  <si>
    <t>Inage no hama</t>
  </si>
  <si>
    <t>JP00324</t>
  </si>
  <si>
    <t>Onoshima</t>
  </si>
  <si>
    <t>JP00188</t>
  </si>
  <si>
    <t>Asahata Yuusuichi</t>
  </si>
  <si>
    <t>JP00208</t>
  </si>
  <si>
    <t>Hori-kawa. Magame-gawa</t>
  </si>
  <si>
    <t>JP00206</t>
  </si>
  <si>
    <t>Chidorihama, Kiya-gawa kako</t>
  </si>
  <si>
    <t>JP00267</t>
  </si>
  <si>
    <t>Suzuka-gawa Kako, Suzuka-hasen Kako</t>
  </si>
  <si>
    <t>JP00250</t>
  </si>
  <si>
    <t>Biwa-ko</t>
  </si>
  <si>
    <t>JP00220</t>
  </si>
  <si>
    <t>Ichinomiya-gawa Kako</t>
  </si>
  <si>
    <t>JP00225</t>
  </si>
  <si>
    <t>Mouth of Hii river (Western Lake Shinji-ko)</t>
  </si>
  <si>
    <t>JP00215</t>
  </si>
  <si>
    <t>Shinmaiko hama</t>
  </si>
  <si>
    <t>JP00298</t>
  </si>
  <si>
    <t>Oguraike Kantakuden</t>
  </si>
  <si>
    <t>JP00254</t>
  </si>
  <si>
    <t>Hamana Lake</t>
  </si>
  <si>
    <t>JP00255</t>
  </si>
  <si>
    <t>Awase Higata</t>
  </si>
  <si>
    <t>JP00176</t>
  </si>
  <si>
    <t>Kahoku-gata</t>
  </si>
  <si>
    <t>JP00008</t>
  </si>
  <si>
    <t>Sunazawa-tameike</t>
  </si>
  <si>
    <t>JP00102</t>
  </si>
  <si>
    <t>Rebun-tou</t>
  </si>
  <si>
    <t>JP00100</t>
  </si>
  <si>
    <t>Mikazuki-numa</t>
  </si>
  <si>
    <t>JP00099</t>
  </si>
  <si>
    <t>Furen Lake South</t>
  </si>
  <si>
    <t>JP00318</t>
  </si>
  <si>
    <t>Kamo-ike</t>
  </si>
  <si>
    <t>JP00315</t>
  </si>
  <si>
    <t>Izu-numa and Uchinuma</t>
  </si>
  <si>
    <t>JP00113</t>
  </si>
  <si>
    <t>Shin-kawa, Kido-kawa (Kujukuri-hama Hokubu)</t>
  </si>
  <si>
    <t>JP00041</t>
  </si>
  <si>
    <t>Kido-kawa, Hori-kawa (Kujukuri-hama Nanbu)</t>
  </si>
  <si>
    <t>JP00051</t>
  </si>
  <si>
    <t>Yagura Kaigan</t>
  </si>
  <si>
    <t>JP00306</t>
  </si>
  <si>
    <t>Torinoumi</t>
  </si>
  <si>
    <t>JP00304</t>
  </si>
  <si>
    <t>Kamisu-shi Yatabe</t>
  </si>
  <si>
    <t>JP00280</t>
  </si>
  <si>
    <t>Jonan Kantaku</t>
  </si>
  <si>
    <t>JP00279</t>
  </si>
  <si>
    <t>Notsuke-wan</t>
  </si>
  <si>
    <t>JP00077</t>
  </si>
  <si>
    <t>Asahi-ike</t>
  </si>
  <si>
    <t>JP00265</t>
  </si>
  <si>
    <t>Kumozu-gawa Kako,Gonushi Kaigan</t>
  </si>
  <si>
    <t>JP00239</t>
  </si>
  <si>
    <t>Yahagihuru-kawa Kako</t>
  </si>
  <si>
    <t>JP00238</t>
  </si>
  <si>
    <t>Ikawazu</t>
  </si>
  <si>
    <t>JP00249</t>
  </si>
  <si>
    <t>Nabaki-gawa, Hori-kawa</t>
  </si>
  <si>
    <t>JP00224</t>
  </si>
  <si>
    <t>Naka-umi</t>
  </si>
  <si>
    <t>JP00221</t>
  </si>
  <si>
    <t>Mouth of Obitsu river</t>
  </si>
  <si>
    <t>JP00228</t>
  </si>
  <si>
    <t>Sada-gawa</t>
  </si>
  <si>
    <t>JP00201</t>
  </si>
  <si>
    <t>Fuji-gawa Kako</t>
  </si>
  <si>
    <t>JP00199</t>
  </si>
  <si>
    <t>Yoshio, Ubara</t>
  </si>
  <si>
    <t>JP00319</t>
  </si>
  <si>
    <t>Takase-gawa Kako</t>
  </si>
  <si>
    <t>JP00109</t>
  </si>
  <si>
    <t>Tama-gawa Karyuiki(Rokugobashi,Taishibashi)</t>
  </si>
  <si>
    <t>JP00135</t>
  </si>
  <si>
    <t>Obuchi-Numa</t>
  </si>
  <si>
    <t>JP00131</t>
  </si>
  <si>
    <t>Mukawa Kako</t>
  </si>
  <si>
    <t>JP00127</t>
  </si>
  <si>
    <t>Hakodate-wan</t>
  </si>
  <si>
    <t>JP00128</t>
  </si>
  <si>
    <t>Fukushima-ken Chubu Suiden-chitai</t>
  </si>
  <si>
    <t>JP00269</t>
  </si>
  <si>
    <t>Imari-shi</t>
  </si>
  <si>
    <t>JP00275</t>
  </si>
  <si>
    <t>Eastern Hokkaido crane sites</t>
  </si>
  <si>
    <t>JP00308</t>
  </si>
  <si>
    <t>West Sea Barrage</t>
  </si>
  <si>
    <t>KP00003</t>
  </si>
  <si>
    <t>Pyongyang City Central</t>
  </si>
  <si>
    <t>KP00001</t>
  </si>
  <si>
    <t>Majon</t>
  </si>
  <si>
    <t>KP00002</t>
  </si>
  <si>
    <t>Mekong Upstream Vientiane: 4km Pak Bung Downstream</t>
  </si>
  <si>
    <t>Laos</t>
  </si>
  <si>
    <t>LA00016</t>
  </si>
  <si>
    <t>Upper Lao Mekong: Ban Tonpheung- Ban Khonkeo</t>
  </si>
  <si>
    <t>LA00013</t>
  </si>
  <si>
    <t>Nong Ham</t>
  </si>
  <si>
    <t>LA00001</t>
  </si>
  <si>
    <t>Nakai Plateau (Ban Nongbowa)</t>
  </si>
  <si>
    <t>LA00017</t>
  </si>
  <si>
    <t>Nam Souang Reservoir</t>
  </si>
  <si>
    <t>LA00018</t>
  </si>
  <si>
    <t>Mekong Upstream Vientiane: Paksang - Vientiane</t>
  </si>
  <si>
    <t>LA00002</t>
  </si>
  <si>
    <t>Upper Lao Mekong: Ban Paktha-Muang Pakbeng</t>
  </si>
  <si>
    <t>LA00007</t>
  </si>
  <si>
    <t>Upper Lao Mekong: Ban Thaxoang - Ban Bo</t>
  </si>
  <si>
    <t>LA00009</t>
  </si>
  <si>
    <t>Mekong Upstream Vientiane: Paksan Lake</t>
  </si>
  <si>
    <t>LA00010</t>
  </si>
  <si>
    <t>Upper Lao Mekong: Pak Ou - Louang Phabang</t>
  </si>
  <si>
    <t>LA00008</t>
  </si>
  <si>
    <t>Upper Lao Mekong: Ban Xianghouang-Ban Muangmom</t>
  </si>
  <si>
    <t>LA00023</t>
  </si>
  <si>
    <t>Ban Nangon (Nong-Ngom)</t>
  </si>
  <si>
    <t>LA00022</t>
  </si>
  <si>
    <t>Mekong Upstream Vientiane: Bang Vang - Don Chan</t>
  </si>
  <si>
    <t>LA00003</t>
  </si>
  <si>
    <t>Nam Houm Reservoir</t>
  </si>
  <si>
    <t>LA00021</t>
  </si>
  <si>
    <t>Xekong Plains</t>
  </si>
  <si>
    <t>LA00012</t>
  </si>
  <si>
    <t>Mekong Upstream Vientiane: Xaignabouli-Bang Vang</t>
  </si>
  <si>
    <t>LA00004</t>
  </si>
  <si>
    <t>Upper Lao Mekong: Ban Houayxai-Ban Paktha</t>
  </si>
  <si>
    <t>LA00014</t>
  </si>
  <si>
    <t>Mekong Upstream Vientiane: Pak Lay-Xaignabouli/Thaiborder</t>
  </si>
  <si>
    <t>LA00020</t>
  </si>
  <si>
    <t>Upper Lao Mekong: Ban Muangmom-Ban Tonpheang</t>
  </si>
  <si>
    <t>LA00019</t>
  </si>
  <si>
    <t>Ban Phapho/Ban Phalay Wetlands</t>
  </si>
  <si>
    <t>LA00011</t>
  </si>
  <si>
    <t>Upper Lao Mekong: Muang Pakbeng- Ban Thaxoang</t>
  </si>
  <si>
    <t>LA00015</t>
  </si>
  <si>
    <t>Upper Lao Mekong: Ban Lay - Pak Ou</t>
  </si>
  <si>
    <t>LA00005</t>
  </si>
  <si>
    <t>Nong Kom</t>
  </si>
  <si>
    <t>LA00006</t>
  </si>
  <si>
    <t>Taipa-Coloane Mudflat</t>
  </si>
  <si>
    <t>Macau</t>
  </si>
  <si>
    <t>MO00001</t>
  </si>
  <si>
    <t>Macao</t>
  </si>
  <si>
    <t>Pasir Gogok</t>
  </si>
  <si>
    <t>Malaysia</t>
  </si>
  <si>
    <t>MY00042</t>
  </si>
  <si>
    <t>Johor</t>
  </si>
  <si>
    <t>Pulau Sayak</t>
  </si>
  <si>
    <t>MY00070</t>
  </si>
  <si>
    <t>Kedah</t>
  </si>
  <si>
    <t>SW JOHOR COAST: PARIT Serong</t>
  </si>
  <si>
    <t>MY00034</t>
  </si>
  <si>
    <t>Kuala Bekah (Telok Air Tawar)-Kuala Muda</t>
  </si>
  <si>
    <t>MY00072</t>
  </si>
  <si>
    <t>Penang</t>
  </si>
  <si>
    <t>Sungai Merbok</t>
  </si>
  <si>
    <t>MY00073</t>
  </si>
  <si>
    <t>Kg. Sungai Meriam</t>
  </si>
  <si>
    <t>MY00074</t>
  </si>
  <si>
    <t>Setiu-Beting Lintang</t>
  </si>
  <si>
    <t>MY00067</t>
  </si>
  <si>
    <t>Terenganu</t>
  </si>
  <si>
    <t>Kuala Rompin</t>
  </si>
  <si>
    <t>MY00151</t>
  </si>
  <si>
    <t>Pahang</t>
  </si>
  <si>
    <t>KINABATANGAN: KG MUMIANG/Tg Bidadas</t>
  </si>
  <si>
    <t>MY00065</t>
  </si>
  <si>
    <t>Sabah</t>
  </si>
  <si>
    <t>Chupak Paddyfields</t>
  </si>
  <si>
    <t>MY00066</t>
  </si>
  <si>
    <t>Sarawak</t>
  </si>
  <si>
    <t>Permatang Binjai</t>
  </si>
  <si>
    <t>MY00075</t>
  </si>
  <si>
    <t>Kg. Hujung Matang. Padang Salim</t>
  </si>
  <si>
    <t>MY00076</t>
  </si>
  <si>
    <t>Tebrau Coast</t>
  </si>
  <si>
    <t>MY00028</t>
  </si>
  <si>
    <t>Sw Johor Coast: Sungai Buntu</t>
  </si>
  <si>
    <t>MY00030</t>
  </si>
  <si>
    <t>Tikam Batu</t>
  </si>
  <si>
    <t>MY00078</t>
  </si>
  <si>
    <t>Sw Johor Coast: Benut Coast</t>
  </si>
  <si>
    <t>MY00079</t>
  </si>
  <si>
    <t>MY00055</t>
  </si>
  <si>
    <t>Pantai Mas (Pantai Acheh Village)</t>
  </si>
  <si>
    <t>MY00053</t>
  </si>
  <si>
    <t>Pantai Singkir Laut</t>
  </si>
  <si>
    <t>MY00054</t>
  </si>
  <si>
    <t>Telaga Air ponds</t>
  </si>
  <si>
    <t>MY00180</t>
  </si>
  <si>
    <t>Salak estuary</t>
  </si>
  <si>
    <t>MY00179</t>
  </si>
  <si>
    <t>Sarawak Golf Club/State Library</t>
  </si>
  <si>
    <t>MY00178</t>
  </si>
  <si>
    <t>Yong Kong field</t>
  </si>
  <si>
    <t>MY00177</t>
  </si>
  <si>
    <t>Kinabatangan: Terusan  Kinabatangan</t>
  </si>
  <si>
    <t>MY00080</t>
  </si>
  <si>
    <t>Ulu Dedap &amp; Sg Buaya ricefields</t>
  </si>
  <si>
    <t>MY00167</t>
  </si>
  <si>
    <t>Perak</t>
  </si>
  <si>
    <t>Kamunting Ex-Mining Pools</t>
  </si>
  <si>
    <t>MY00083</t>
  </si>
  <si>
    <t>Ulu Dedap</t>
  </si>
  <si>
    <t>MY00288</t>
  </si>
  <si>
    <t>Sungei Buaya ricefields</t>
  </si>
  <si>
    <t>MY00287</t>
  </si>
  <si>
    <t>Kamunting (North)</t>
  </si>
  <si>
    <t>MY00257</t>
  </si>
  <si>
    <t>Kuala Kerpau</t>
  </si>
  <si>
    <t>MY00026</t>
  </si>
  <si>
    <t>Matang Forest : Pulau Kelumpang Lake</t>
  </si>
  <si>
    <t>MY00084</t>
  </si>
  <si>
    <t>North Kuala Gula: Bund Zhukao (Teluk Rubiah)</t>
  </si>
  <si>
    <t>MY00086</t>
  </si>
  <si>
    <t>Matang Forest And North Kuala Gula Combined</t>
  </si>
  <si>
    <t>MY00087</t>
  </si>
  <si>
    <t>Parit Sri Menanti</t>
  </si>
  <si>
    <t>MY00093</t>
  </si>
  <si>
    <t>North Kuala Gula - Kuala Kurau - Tanjung Piandang</t>
  </si>
  <si>
    <t>MY00094</t>
  </si>
  <si>
    <t>Institut Jabatan Haiwan Kluang</t>
  </si>
  <si>
    <t>MY00095</t>
  </si>
  <si>
    <t>Matang Forest : Pulau Terong Lake</t>
  </si>
  <si>
    <t>MY00097</t>
  </si>
  <si>
    <t>Kuala Sungai Serkam</t>
  </si>
  <si>
    <t>MY00102</t>
  </si>
  <si>
    <t>Melaka</t>
  </si>
  <si>
    <t>Pengkalan Samak</t>
  </si>
  <si>
    <t>MY00103</t>
  </si>
  <si>
    <t>Kuala Baram (Miri Sandbar)</t>
  </si>
  <si>
    <t>MY00104</t>
  </si>
  <si>
    <t>Tanjung  (Teluk) Emas Coast</t>
  </si>
  <si>
    <t>MY00105</t>
  </si>
  <si>
    <t>Sungai Pasir. Sg Petani</t>
  </si>
  <si>
    <t>MY00071</t>
  </si>
  <si>
    <t>Sw Johor Coast: Parit Jawa</t>
  </si>
  <si>
    <t>MY00106</t>
  </si>
  <si>
    <t>Teluk Tempoyak</t>
  </si>
  <si>
    <t>MY00107</t>
  </si>
  <si>
    <t>Buntal Bay</t>
  </si>
  <si>
    <t>MY00088</t>
  </si>
  <si>
    <t>Padang Teratak</t>
  </si>
  <si>
    <t>MY00109</t>
  </si>
  <si>
    <t>Sg. Rambai</t>
  </si>
  <si>
    <t>MY00297</t>
  </si>
  <si>
    <t>Danga Bay, Johor Bahru</t>
  </si>
  <si>
    <t>MY00302</t>
  </si>
  <si>
    <t>Sw Johor Coast: Pontian Kecil And Besar</t>
  </si>
  <si>
    <t>MY00111</t>
  </si>
  <si>
    <t>Sungai Kera/Rampangi</t>
  </si>
  <si>
    <t>MY00112</t>
  </si>
  <si>
    <t>Bandar Baru. Kulim</t>
  </si>
  <si>
    <t>MY00130</t>
  </si>
  <si>
    <t>Ulu Yam Mining Pools</t>
  </si>
  <si>
    <t>MY00133</t>
  </si>
  <si>
    <t>Selangor</t>
  </si>
  <si>
    <t>Sembulan</t>
  </si>
  <si>
    <t>MY00134</t>
  </si>
  <si>
    <t>Kokklang</t>
  </si>
  <si>
    <t>MY00135</t>
  </si>
  <si>
    <t>Perlis</t>
  </si>
  <si>
    <t>Timah-Tasoh Dam</t>
  </si>
  <si>
    <t>MY00137</t>
  </si>
  <si>
    <t>Rungkup: Sungai Burung</t>
  </si>
  <si>
    <t>MY00138</t>
  </si>
  <si>
    <t>Seberang Perai</t>
  </si>
  <si>
    <t>MY00139</t>
  </si>
  <si>
    <t>Teluk Pasir Panjang</t>
  </si>
  <si>
    <t>MY00142</t>
  </si>
  <si>
    <t>Pasir Bogak Area</t>
  </si>
  <si>
    <t>MY00143</t>
  </si>
  <si>
    <t>Kinabatangan: Lower Floodplain</t>
  </si>
  <si>
    <t>MY00154</t>
  </si>
  <si>
    <t>Pantai Port Dickson</t>
  </si>
  <si>
    <t>MY00156</t>
  </si>
  <si>
    <t>N. Sembilan</t>
  </si>
  <si>
    <t>Pantai Kg.Portugis</t>
  </si>
  <si>
    <t>MY00157</t>
  </si>
  <si>
    <t>Selayang (Off Jalan Kepong)</t>
  </si>
  <si>
    <t>MY00159</t>
  </si>
  <si>
    <t>Kuala Lumpur</t>
  </si>
  <si>
    <t>Kahang Km 62</t>
  </si>
  <si>
    <t>MY00161</t>
  </si>
  <si>
    <t>Kuala Mersing</t>
  </si>
  <si>
    <t>MY00162</t>
  </si>
  <si>
    <t>Kuala Sungai Baru</t>
  </si>
  <si>
    <t>MY00163</t>
  </si>
  <si>
    <t>Masjid Tanah</t>
  </si>
  <si>
    <t>MY00164</t>
  </si>
  <si>
    <t>Titi Tinggi</t>
  </si>
  <si>
    <t>MY00165</t>
  </si>
  <si>
    <t>Tanjung Tumbuk</t>
  </si>
  <si>
    <t>MY00166</t>
  </si>
  <si>
    <t>Likas Mudflat</t>
  </si>
  <si>
    <t>MY00168</t>
  </si>
  <si>
    <t>Padang Serai Km 4</t>
  </si>
  <si>
    <t>MY00035</t>
  </si>
  <si>
    <t>MY00241</t>
  </si>
  <si>
    <t>Km3 Jl Kg Wai Kuala Perlis</t>
  </si>
  <si>
    <t>MY00240</t>
  </si>
  <si>
    <t>Loagan Bunut Lakes</t>
  </si>
  <si>
    <t>MY00239</t>
  </si>
  <si>
    <t>Sunway Mining Pools</t>
  </si>
  <si>
    <t>MY00238</t>
  </si>
  <si>
    <t>Sungai Chodan</t>
  </si>
  <si>
    <t>MY00170</t>
  </si>
  <si>
    <t>Kota Bahru</t>
  </si>
  <si>
    <t>MY00171</t>
  </si>
  <si>
    <t>Rungkup: Bagan Datuk Coast</t>
  </si>
  <si>
    <t>MY00237</t>
  </si>
  <si>
    <t>Kampung Bukit Changgang</t>
  </si>
  <si>
    <t>MY00236</t>
  </si>
  <si>
    <t>Telok Gong</t>
  </si>
  <si>
    <t>MY00235</t>
  </si>
  <si>
    <t>MY00234</t>
  </si>
  <si>
    <t>MY00233</t>
  </si>
  <si>
    <t>MY00232</t>
  </si>
  <si>
    <t>MY00231</t>
  </si>
  <si>
    <t>MY00209</t>
  </si>
  <si>
    <t>Bruit- Kuala Igan (Muara Lassa -Kuala Igan)</t>
  </si>
  <si>
    <t>MY00230</t>
  </si>
  <si>
    <t>Northern Bruit (Pulau Patok-Bruit NP)</t>
  </si>
  <si>
    <t>MY00229</t>
  </si>
  <si>
    <t>Pulau Tioman: Pantai Tekek &amp; Pulau Ringgis</t>
  </si>
  <si>
    <t>MY00228</t>
  </si>
  <si>
    <t>MY00225</t>
  </si>
  <si>
    <t>MY00224</t>
  </si>
  <si>
    <t>Tok Pinang. K. Perlis</t>
  </si>
  <si>
    <t>MY00227</t>
  </si>
  <si>
    <t>Sintok</t>
  </si>
  <si>
    <t>MY00226</t>
  </si>
  <si>
    <t>MY00222</t>
  </si>
  <si>
    <t>MY00223</t>
  </si>
  <si>
    <t>Batu Lintang - Kota Kuala Muda</t>
  </si>
  <si>
    <t>MY00221</t>
  </si>
  <si>
    <t>Tanjung Karang Ricefield</t>
  </si>
  <si>
    <t>MY00219</t>
  </si>
  <si>
    <t>Berjuntai Mining Pools</t>
  </si>
  <si>
    <t>MY00218</t>
  </si>
  <si>
    <t>MY00217</t>
  </si>
  <si>
    <t>MY00216</t>
  </si>
  <si>
    <t>Kg. Tanjung Medang</t>
  </si>
  <si>
    <t>MY00215</t>
  </si>
  <si>
    <t>PULAU LANGKAWI: Typha Wetland at Lankawi Airport</t>
  </si>
  <si>
    <t>MY00214</t>
  </si>
  <si>
    <t>MY00220</t>
  </si>
  <si>
    <t>MY00213</t>
  </si>
  <si>
    <t>Twin Lakes. Bandar Tasik Selatan</t>
  </si>
  <si>
    <t>MY00172</t>
  </si>
  <si>
    <t>MY00184</t>
  </si>
  <si>
    <t>Paya Indah Wetlands Sanctuary</t>
  </si>
  <si>
    <t>MY00185</t>
  </si>
  <si>
    <t>Air Kuning Dam (Bukit Cherakah Forest R)</t>
  </si>
  <si>
    <t>MY00212</t>
  </si>
  <si>
    <t>MY00211</t>
  </si>
  <si>
    <t>MY00210</t>
  </si>
  <si>
    <t>Laka Paddy Field</t>
  </si>
  <si>
    <t>MY00208</t>
  </si>
  <si>
    <t>Asun</t>
  </si>
  <si>
    <t>MY00207</t>
  </si>
  <si>
    <t>Kelana Jaya Lakes</t>
  </si>
  <si>
    <t>MY00205</t>
  </si>
  <si>
    <t>MY00206</t>
  </si>
  <si>
    <t>Kuala Perlis-Kuala Sanglang Coast</t>
  </si>
  <si>
    <t>MY00204</t>
  </si>
  <si>
    <t>Sejingkat Ashponds</t>
  </si>
  <si>
    <t>MY00116</t>
  </si>
  <si>
    <t>Wang Pinang</t>
  </si>
  <si>
    <t>MY00203</t>
  </si>
  <si>
    <t>Sungai  Batu Mining Pools</t>
  </si>
  <si>
    <t>MY00202</t>
  </si>
  <si>
    <t>Pekan Pahang</t>
  </si>
  <si>
    <t>MY00201</t>
  </si>
  <si>
    <t>Krian Ricefields/Simpang Empat</t>
  </si>
  <si>
    <t>MY00187</t>
  </si>
  <si>
    <t>Sekinchan Ricefields</t>
  </si>
  <si>
    <t>MY00189</t>
  </si>
  <si>
    <t>Pinji Estate/Pinji Ponds</t>
  </si>
  <si>
    <t>MY00200</t>
  </si>
  <si>
    <t>Yong Peng Heronry</t>
  </si>
  <si>
    <t>MY00190</t>
  </si>
  <si>
    <t>Bandar Tasek Puteri</t>
  </si>
  <si>
    <t>MY00199</t>
  </si>
  <si>
    <t>Rantau Panjang Ex-Mining Ponds</t>
  </si>
  <si>
    <t>MY00197</t>
  </si>
  <si>
    <t>Pantai Hall (Sewerage Ponds)</t>
  </si>
  <si>
    <t>MY00196</t>
  </si>
  <si>
    <t>Putrajaya Wetlands</t>
  </si>
  <si>
    <t>MY00195</t>
  </si>
  <si>
    <t>Putrajaya</t>
  </si>
  <si>
    <t>SW JOHOR COAST: SUNGAI BALANG ricefield</t>
  </si>
  <si>
    <t>MY00198</t>
  </si>
  <si>
    <t>Sungai Galing River Bank</t>
  </si>
  <si>
    <t>MY00194</t>
  </si>
  <si>
    <t>Daro (Batang Lassa)</t>
  </si>
  <si>
    <t>MY00152</t>
  </si>
  <si>
    <t>Telok Iskandar</t>
  </si>
  <si>
    <t>MY00150</t>
  </si>
  <si>
    <t>Kota Belud/Tempasuk Plains</t>
  </si>
  <si>
    <t>MY00153</t>
  </si>
  <si>
    <t>Rantau</t>
  </si>
  <si>
    <t>MY00149</t>
  </si>
  <si>
    <t>MY00148</t>
  </si>
  <si>
    <t>Taman Desa Oxidation Pond</t>
  </si>
  <si>
    <t>MY00191</t>
  </si>
  <si>
    <t>Malim Nawar Ex-Mining Pools</t>
  </si>
  <si>
    <t>MY00192</t>
  </si>
  <si>
    <t>Jelatik Mangroves</t>
  </si>
  <si>
    <t>MY00147</t>
  </si>
  <si>
    <t>Likas Lagoon</t>
  </si>
  <si>
    <t>MY00146</t>
  </si>
  <si>
    <t>Genting Kelang Ex-Mining Pool</t>
  </si>
  <si>
    <t>MY00145</t>
  </si>
  <si>
    <t>Kuala Kedah</t>
  </si>
  <si>
    <t>MY00022</t>
  </si>
  <si>
    <t>Jl Lencong Barat. Sg Kedah Alor Setar</t>
  </si>
  <si>
    <t>MY00021</t>
  </si>
  <si>
    <t>Alor Janggus</t>
  </si>
  <si>
    <t>MY00020</t>
  </si>
  <si>
    <t>Gopeng Mining Pools</t>
  </si>
  <si>
    <t>MY00019</t>
  </si>
  <si>
    <t>Miri Peatswamp (Padang Kerbau)</t>
  </si>
  <si>
    <t>MY00018</t>
  </si>
  <si>
    <t>Bandar Hilir</t>
  </si>
  <si>
    <t>MY00016</t>
  </si>
  <si>
    <t>Kuala Kedah-Kuala Sungai Kangkong Coast</t>
  </si>
  <si>
    <t>MY00015</t>
  </si>
  <si>
    <t>Tangga Batu</t>
  </si>
  <si>
    <t>MY00014</t>
  </si>
  <si>
    <t>Sungai Pungor</t>
  </si>
  <si>
    <t>MY00129</t>
  </si>
  <si>
    <t>Bagan Samak</t>
  </si>
  <si>
    <t>MY00131</t>
  </si>
  <si>
    <t>SW JOHOR COAST: SUNGAI SULOH KECIL / Sungai Ayam</t>
  </si>
  <si>
    <t>MY00124</t>
  </si>
  <si>
    <t>Pasir Panjang</t>
  </si>
  <si>
    <t>MY00123</t>
  </si>
  <si>
    <t>MY00122</t>
  </si>
  <si>
    <t>Kuching Airport/Racecourse</t>
  </si>
  <si>
    <t>MY00121</t>
  </si>
  <si>
    <t>Muara Tebas - Kuala Samerahan</t>
  </si>
  <si>
    <t>MY00118</t>
  </si>
  <si>
    <t>Kuala Samarahan- Kuala Sadong (ASAJAYA-PENDAM)</t>
  </si>
  <si>
    <t>MY00117</t>
  </si>
  <si>
    <t>Sw Johor Coast: Tanjung Sepenting</t>
  </si>
  <si>
    <t>MY00120</t>
  </si>
  <si>
    <t>Santin</t>
  </si>
  <si>
    <t>MY00119</t>
  </si>
  <si>
    <t>Permatang Damar Laut</t>
  </si>
  <si>
    <t>MY00115</t>
  </si>
  <si>
    <t>SUNGAI UDANG - Acheh</t>
  </si>
  <si>
    <t>MY00113</t>
  </si>
  <si>
    <t>Batu Kawan - Bukit Tambin</t>
  </si>
  <si>
    <t>MY00114</t>
  </si>
  <si>
    <t>Kusza Lake</t>
  </si>
  <si>
    <t>MY00032</t>
  </si>
  <si>
    <t>Batu Layar</t>
  </si>
  <si>
    <t>MY00049</t>
  </si>
  <si>
    <t>SW JOHOR COAST: KUKUP village</t>
  </si>
  <si>
    <t>MY00029</t>
  </si>
  <si>
    <t>MIRI COAST: Tg Lonbang-Lutong</t>
  </si>
  <si>
    <t>MY00017</t>
  </si>
  <si>
    <t>Kuala Baram Lagoon (North)</t>
  </si>
  <si>
    <t>MY00269</t>
  </si>
  <si>
    <t>Kuala Baram Lagoon (South)</t>
  </si>
  <si>
    <t>MY00268</t>
  </si>
  <si>
    <t>Bumbung Lima</t>
  </si>
  <si>
    <t>MY00193</t>
  </si>
  <si>
    <t>Damai Beach</t>
  </si>
  <si>
    <t>MY00265</t>
  </si>
  <si>
    <t>Pantai Remis</t>
  </si>
  <si>
    <t>MY00289</t>
  </si>
  <si>
    <t>MY00248</t>
  </si>
  <si>
    <t>Rungkup: Sungai Tiang</t>
  </si>
  <si>
    <t>MY00250</t>
  </si>
  <si>
    <t>Jln. Baru, Parit Hj Kallang, Bagan Serai</t>
  </si>
  <si>
    <t>MY00255</t>
  </si>
  <si>
    <t>Tasek Bukit Besi</t>
  </si>
  <si>
    <t>MY00278</t>
  </si>
  <si>
    <t>Ladang Tebu. Cuping Perlis</t>
  </si>
  <si>
    <t>MY00136</t>
  </si>
  <si>
    <t>Terengganu River</t>
  </si>
  <si>
    <t>MY00260</t>
  </si>
  <si>
    <t>Kamunting (South)</t>
  </si>
  <si>
    <t>MY00258</t>
  </si>
  <si>
    <t>Kepala Batas</t>
  </si>
  <si>
    <t>MY00027</t>
  </si>
  <si>
    <t>Kuala Sanglang</t>
  </si>
  <si>
    <t>MY00025</t>
  </si>
  <si>
    <t>MY00023</t>
  </si>
  <si>
    <t>Kuala Sedaka</t>
  </si>
  <si>
    <t>MY00062</t>
  </si>
  <si>
    <t>Bagan Lalang</t>
  </si>
  <si>
    <t>MY00101</t>
  </si>
  <si>
    <t>Bako Secondary School</t>
  </si>
  <si>
    <t>MY00264</t>
  </si>
  <si>
    <t>Old Miri River</t>
  </si>
  <si>
    <t>MY00267</t>
  </si>
  <si>
    <t>Kampung Alit</t>
  </si>
  <si>
    <t>MY00266</t>
  </si>
  <si>
    <t>PULAU LANGKAWI: Cenang River Breakwater</t>
  </si>
  <si>
    <t>MY00303</t>
  </si>
  <si>
    <t>Langkawi/Kedah</t>
  </si>
  <si>
    <t>Sg Tujuh, Kuala Baram</t>
  </si>
  <si>
    <t>MY00304</t>
  </si>
  <si>
    <t>Pantai Tg. Labuh</t>
  </si>
  <si>
    <t>MY00127</t>
  </si>
  <si>
    <t>Parit Terus</t>
  </si>
  <si>
    <t>MY00128</t>
  </si>
  <si>
    <t>Parit Hylam (Tambak Batu)</t>
  </si>
  <si>
    <t>MY00125</t>
  </si>
  <si>
    <t>Kenyir Lake/Dam</t>
  </si>
  <si>
    <t>MY00126</t>
  </si>
  <si>
    <t>Pulau Kukup National Park</t>
  </si>
  <si>
    <t>MY00262</t>
  </si>
  <si>
    <t>Bukit Koman</t>
  </si>
  <si>
    <t>MY00261</t>
  </si>
  <si>
    <t>Kuala Parit Kedongdong</t>
  </si>
  <si>
    <t>MY00081</t>
  </si>
  <si>
    <t>Kuala Sala</t>
  </si>
  <si>
    <t>MY00056</t>
  </si>
  <si>
    <t>Kuala Pendang</t>
  </si>
  <si>
    <t>MY00057</t>
  </si>
  <si>
    <t>Sungai Tanum. Taman Negara</t>
  </si>
  <si>
    <t>MY00141</t>
  </si>
  <si>
    <t>Yan Besar</t>
  </si>
  <si>
    <t>MY00058</t>
  </si>
  <si>
    <t>Sungai Lebam</t>
  </si>
  <si>
    <t>MY00047</t>
  </si>
  <si>
    <t>Subang Jaya (Ex-Mining Pools)</t>
  </si>
  <si>
    <t>MY00144</t>
  </si>
  <si>
    <t>Tg Belungkor</t>
  </si>
  <si>
    <t>MY00046</t>
  </si>
  <si>
    <t>Sri Aman Ricefields</t>
  </si>
  <si>
    <t>MY00169</t>
  </si>
  <si>
    <t>Batang Tiga Ricefields</t>
  </si>
  <si>
    <t>MY00188</t>
  </si>
  <si>
    <t>North Central Selangor Coast</t>
  </si>
  <si>
    <t>MY00305</t>
  </si>
  <si>
    <t>Bagan Nakhoda Omar</t>
  </si>
  <si>
    <t>MY00005</t>
  </si>
  <si>
    <t>Gong Badak Wetland</t>
  </si>
  <si>
    <t>MY00031</t>
  </si>
  <si>
    <t>Teluk Ramunia</t>
  </si>
  <si>
    <t>MY00082</t>
  </si>
  <si>
    <t>Kuala Muda</t>
  </si>
  <si>
    <t>MY00077</t>
  </si>
  <si>
    <t>Kg. Sungai Sala</t>
  </si>
  <si>
    <t>MY00059</t>
  </si>
  <si>
    <t>Kuala Daun</t>
  </si>
  <si>
    <t>MY00063</t>
  </si>
  <si>
    <t>Bako-Muara Tebas (East coast of Bako NP)</t>
  </si>
  <si>
    <t>MY00089</t>
  </si>
  <si>
    <t>Kuala Kupur - Kuala Saribas (Maludam NP)</t>
  </si>
  <si>
    <t>MY00090</t>
  </si>
  <si>
    <t>Kuala Saribas - Kuala Kabong</t>
  </si>
  <si>
    <t>MY00091</t>
  </si>
  <si>
    <t>Tanjung Gemoh</t>
  </si>
  <si>
    <t>MY00092</t>
  </si>
  <si>
    <t>Santubong Bay</t>
  </si>
  <si>
    <t>MY00085</t>
  </si>
  <si>
    <t>Kuala Juru - Sungai Sembilang</t>
  </si>
  <si>
    <t>MY00036</t>
  </si>
  <si>
    <t>MY00037</t>
  </si>
  <si>
    <t>SEDILI / Jasons Bay (Sedili Besar -KG Sri Gading)</t>
  </si>
  <si>
    <t>MY00098</t>
  </si>
  <si>
    <t>SEDILI / Jasons Bay (Sedili Kecil-Army Camp)</t>
  </si>
  <si>
    <t>MY00099</t>
  </si>
  <si>
    <t>Kuala Kabong - Kuala Rajang</t>
  </si>
  <si>
    <t>MY00100</t>
  </si>
  <si>
    <t>Sarikei to Kg. Bruit</t>
  </si>
  <si>
    <t>MY00108</t>
  </si>
  <si>
    <t>Kuala Ibai estuary</t>
  </si>
  <si>
    <t>MY00110</t>
  </si>
  <si>
    <t>Kuala Sadong - Kuala Kupur</t>
  </si>
  <si>
    <t>MY00132</t>
  </si>
  <si>
    <t>Gelugor Coastal Area</t>
  </si>
  <si>
    <t>MY00050</t>
  </si>
  <si>
    <t>Kuala Rajang - Kuala Belawai</t>
  </si>
  <si>
    <t>MY00140</t>
  </si>
  <si>
    <t>Southwest Bruit</t>
  </si>
  <si>
    <t>MY00155</t>
  </si>
  <si>
    <t>Kuala Belawai - Kuala Paloh</t>
  </si>
  <si>
    <t>MY00158</t>
  </si>
  <si>
    <t>Tanjung Sekakap</t>
  </si>
  <si>
    <t>MY00160</t>
  </si>
  <si>
    <t>Hutan Paya Laut Matang</t>
  </si>
  <si>
    <t>MY00256</t>
  </si>
  <si>
    <t>Rasa Ex-Mining Ponds</t>
  </si>
  <si>
    <t>MY00175</t>
  </si>
  <si>
    <t>Tanjung Sepat</t>
  </si>
  <si>
    <t>MY00183</t>
  </si>
  <si>
    <t>MY00242</t>
  </si>
  <si>
    <t>MY00243</t>
  </si>
  <si>
    <t>PULAU LANGKAWI: location unknown</t>
  </si>
  <si>
    <t>MY00244</t>
  </si>
  <si>
    <t>PULAU LANGKAWI: Padang matsirat Rice Field &amp; river mouth</t>
  </si>
  <si>
    <t>MY00245</t>
  </si>
  <si>
    <t>Taman Tasik Cempaka</t>
  </si>
  <si>
    <t>MY00246</t>
  </si>
  <si>
    <t>MY00247</t>
  </si>
  <si>
    <t>PULAU LANGKAWI: Pasir Tengkorok beach to Datai Bay coast</t>
  </si>
  <si>
    <t>MY00249</t>
  </si>
  <si>
    <t>PULAU LANGKAWI: Kubang Badak mangroves,coast,grassland</t>
  </si>
  <si>
    <t>MY00254</t>
  </si>
  <si>
    <t>Taman Tasik Taiping</t>
  </si>
  <si>
    <t>MY00259</t>
  </si>
  <si>
    <t>Kuching Wetland National Park</t>
  </si>
  <si>
    <t>MY00263</t>
  </si>
  <si>
    <t>Kg Masjid (prawn farms), Kuala Baram</t>
  </si>
  <si>
    <t>MY00270</t>
  </si>
  <si>
    <t>Kg Masjid (proper), Kuala Baram</t>
  </si>
  <si>
    <t>MY00271</t>
  </si>
  <si>
    <t>Miri Marina</t>
  </si>
  <si>
    <t>MY00272</t>
  </si>
  <si>
    <t>Kuala Baram peatswamp (Vegetable farm)</t>
  </si>
  <si>
    <t>MY00273</t>
  </si>
  <si>
    <t>Sg Miri</t>
  </si>
  <si>
    <t>MY00274</t>
  </si>
  <si>
    <t>G-Kart Lakes, Pujut 7, Miri</t>
  </si>
  <si>
    <t>MY00275</t>
  </si>
  <si>
    <t>Kelias Penisular / Western-Lumbok-Menumbok Coast</t>
  </si>
  <si>
    <t>MY00276</t>
  </si>
  <si>
    <t>Tumpat Lagoon</t>
  </si>
  <si>
    <t>MY00277</t>
  </si>
  <si>
    <t>Kelantan</t>
  </si>
  <si>
    <t>Kampung Parit Penghulu Benting</t>
  </si>
  <si>
    <t>MY00279</t>
  </si>
  <si>
    <t>Kampung Teluk Rimba, Muar</t>
  </si>
  <si>
    <t>MY00280</t>
  </si>
  <si>
    <t>Pantai Acheh-Sungai Burung</t>
  </si>
  <si>
    <t>MY00281</t>
  </si>
  <si>
    <t>Pulau Pinang</t>
  </si>
  <si>
    <t>Taman Melaka Raya</t>
  </si>
  <si>
    <t>MY00282</t>
  </si>
  <si>
    <t>Tiara Melaka Golf &amp; Country Club</t>
  </si>
  <si>
    <t>MY00283</t>
  </si>
  <si>
    <t>Buntal-JW Pond</t>
  </si>
  <si>
    <t>MY00284</t>
  </si>
  <si>
    <t>Pulau Bawai, Kuala Baram</t>
  </si>
  <si>
    <t>MY00286</t>
  </si>
  <si>
    <t>MY00290</t>
  </si>
  <si>
    <t>Sw Johor Coast: Tanjung Piai</t>
  </si>
  <si>
    <t>MY00173</t>
  </si>
  <si>
    <t>Plaza Dwitasik. Bandar Seri Permatsuri</t>
  </si>
  <si>
    <t>MY00174</t>
  </si>
  <si>
    <t>Mak Mandin</t>
  </si>
  <si>
    <t>MY00176</t>
  </si>
  <si>
    <t>Mantanani Island</t>
  </si>
  <si>
    <t>MY00181</t>
  </si>
  <si>
    <t>Taman Mawar</t>
  </si>
  <si>
    <t>MY00186</t>
  </si>
  <si>
    <t>Kg. Padang. Kota Kuala Muda</t>
  </si>
  <si>
    <t>MY00182</t>
  </si>
  <si>
    <t>Gurney Drive/Tg Tokong</t>
  </si>
  <si>
    <t>MY00038</t>
  </si>
  <si>
    <t>Batu Maung (Batu Uban/Free Trade Zone)</t>
  </si>
  <si>
    <t>MY00051</t>
  </si>
  <si>
    <t>Tunjang/Air Hitam</t>
  </si>
  <si>
    <t>MY00060</t>
  </si>
  <si>
    <t>Kuala Kangkong</t>
  </si>
  <si>
    <t>MY00061</t>
  </si>
  <si>
    <t>Kuala Udang</t>
  </si>
  <si>
    <t>MY00064</t>
  </si>
  <si>
    <t>Semengok Fisheries Centre</t>
  </si>
  <si>
    <t>MY00068</t>
  </si>
  <si>
    <t>Tanjung Dawai</t>
  </si>
  <si>
    <t>MY00069</t>
  </si>
  <si>
    <t>Pantai Cenang ricefields</t>
  </si>
  <si>
    <t>MY00285</t>
  </si>
  <si>
    <t>Chikus</t>
  </si>
  <si>
    <t>MY00007</t>
  </si>
  <si>
    <t>Tanjung Pengelih Penggereng</t>
  </si>
  <si>
    <t>MY00043</t>
  </si>
  <si>
    <t>Tanjung Langsat</t>
  </si>
  <si>
    <t>MY00044</t>
  </si>
  <si>
    <t>Tanjung Kg. Punggai</t>
  </si>
  <si>
    <t>MY00048</t>
  </si>
  <si>
    <t>SW JOHOR COAST: Teluk Kerang</t>
  </si>
  <si>
    <t>MY00040</t>
  </si>
  <si>
    <t>Balok Beach</t>
  </si>
  <si>
    <t>MY00013</t>
  </si>
  <si>
    <t>Wang Tepus</t>
  </si>
  <si>
    <t>MY00012</t>
  </si>
  <si>
    <t>Tanah Merah</t>
  </si>
  <si>
    <t>MY00011</t>
  </si>
  <si>
    <t>Kg. Naga Kubang Pasu</t>
  </si>
  <si>
    <t>MY00010</t>
  </si>
  <si>
    <t>Chui Chak Paddyfield</t>
  </si>
  <si>
    <t>MY00008</t>
  </si>
  <si>
    <t>Sungai Santi &amp; Sabena</t>
  </si>
  <si>
    <t>MY00045</t>
  </si>
  <si>
    <t>Lok Batik</t>
  </si>
  <si>
    <t>MY00299</t>
  </si>
  <si>
    <t>Kg Mengkabong</t>
  </si>
  <si>
    <t>MY00298</t>
  </si>
  <si>
    <t>Kg. Jerlun/ Kg.Jeruju</t>
  </si>
  <si>
    <t>MY00006</t>
  </si>
  <si>
    <t>Kinta Nature Park/Batu Gajah</t>
  </si>
  <si>
    <t>MY00004</t>
  </si>
  <si>
    <t>Lok Kawi</t>
  </si>
  <si>
    <t>MY00300</t>
  </si>
  <si>
    <t>Sg. Lada Wetlands</t>
  </si>
  <si>
    <t>MY00296</t>
  </si>
  <si>
    <t>Nagalang Shore</t>
  </si>
  <si>
    <t>MY00295</t>
  </si>
  <si>
    <t>Kg. Haji Kudong. Kota</t>
  </si>
  <si>
    <t>MY00002</t>
  </si>
  <si>
    <t>Sg Balak</t>
  </si>
  <si>
    <t>MY00301</t>
  </si>
  <si>
    <t>Matang Forest (Hutan Simpan Paya Laut Matang)</t>
  </si>
  <si>
    <t>MY00291</t>
  </si>
  <si>
    <t>Palawan</t>
  </si>
  <si>
    <t>MY00001</t>
  </si>
  <si>
    <t>Batu Laut</t>
  </si>
  <si>
    <t>MY00003</t>
  </si>
  <si>
    <t>PULAU LANGKAWI: RICEFIELD NORTH OF Pelangi beach hotel</t>
  </si>
  <si>
    <t>MY00009</t>
  </si>
  <si>
    <t>Tempasuk Plain (grassland)</t>
  </si>
  <si>
    <t>MY00292</t>
  </si>
  <si>
    <t>Kuala Parit Rambah</t>
  </si>
  <si>
    <t>MY00033</t>
  </si>
  <si>
    <t>Tempasuk Plain (paddyfield)</t>
  </si>
  <si>
    <t>MY00293</t>
  </si>
  <si>
    <t>Sungai Batu</t>
  </si>
  <si>
    <t>MY00039</t>
  </si>
  <si>
    <t>Etheremadivatu Island</t>
  </si>
  <si>
    <t>Maldives</t>
  </si>
  <si>
    <t>MV00001</t>
  </si>
  <si>
    <t>Filitheyo Island</t>
  </si>
  <si>
    <t>MV00002</t>
  </si>
  <si>
    <t>Khar Us Nuur National park</t>
  </si>
  <si>
    <t>Mongolia</t>
  </si>
  <si>
    <t>MN00001</t>
  </si>
  <si>
    <t>Khovd Provinde</t>
  </si>
  <si>
    <t>Ulaanbaatar waste water pond</t>
  </si>
  <si>
    <t>MN00002</t>
  </si>
  <si>
    <t>Tuv Province</t>
  </si>
  <si>
    <t>MNG-AWC-SiteE1: Khyorkhon river water at Dadal Soum</t>
  </si>
  <si>
    <t>MN00003</t>
  </si>
  <si>
    <t>Khentii Province</t>
  </si>
  <si>
    <t>Toung Gwa</t>
  </si>
  <si>
    <t>Myanmar</t>
  </si>
  <si>
    <t>MM00234</t>
  </si>
  <si>
    <t>Yangon</t>
  </si>
  <si>
    <t>Dawei River: Dawei Section</t>
  </si>
  <si>
    <t>MM00233</t>
  </si>
  <si>
    <t>Tanin Tharyi</t>
  </si>
  <si>
    <t>Ka Lain Aung Lake</t>
  </si>
  <si>
    <t>MM00232</t>
  </si>
  <si>
    <t>Maung Magan Beach</t>
  </si>
  <si>
    <t>MM00231</t>
  </si>
  <si>
    <t>Toe Island</t>
  </si>
  <si>
    <t>MM00229</t>
  </si>
  <si>
    <t>Dawei River: Nan Kye Section</t>
  </si>
  <si>
    <t>MM00228</t>
  </si>
  <si>
    <t>Dawei River: Yephu Section</t>
  </si>
  <si>
    <t>MM00227</t>
  </si>
  <si>
    <t>Taping Riv., Mole Riv, &amp; Part Ayeyarwady,Nne Bhamo</t>
  </si>
  <si>
    <t>MM00195</t>
  </si>
  <si>
    <t>Kachin</t>
  </si>
  <si>
    <t>Riviers Around Tanai(Tanai Hka, Chindwin, Tabyi H)</t>
  </si>
  <si>
    <t>MM00194</t>
  </si>
  <si>
    <t>Yelegale, Tarmalo, Aungheite</t>
  </si>
  <si>
    <t>MM00193</t>
  </si>
  <si>
    <t>Ayeyarwady</t>
  </si>
  <si>
    <t>Chindwin R.: Kalewa - Hkamti And To The North</t>
  </si>
  <si>
    <t>MM00186</t>
  </si>
  <si>
    <t>Sagaing</t>
  </si>
  <si>
    <t>Irrawaddy R.: Tha Beik Kyin To Sin Gu (Kyaukmyaung-Singu)</t>
  </si>
  <si>
    <t>MM00185</t>
  </si>
  <si>
    <t>Charle Htake</t>
  </si>
  <si>
    <t>MM00197</t>
  </si>
  <si>
    <t>Bomahtar</t>
  </si>
  <si>
    <t>MM00196</t>
  </si>
  <si>
    <t>Ya-Hi Kwin Dam</t>
  </si>
  <si>
    <t>MM00011</t>
  </si>
  <si>
    <t>Rakhine</t>
  </si>
  <si>
    <t>Meepya</t>
  </si>
  <si>
    <t>MM00010</t>
  </si>
  <si>
    <t>Kabo Weir</t>
  </si>
  <si>
    <t>MM00127</t>
  </si>
  <si>
    <t>U To</t>
  </si>
  <si>
    <t>MM00154</t>
  </si>
  <si>
    <t>Byaing Kyun Island</t>
  </si>
  <si>
    <t>MM00009</t>
  </si>
  <si>
    <t>IRRAWADDY DELTA: Pyindaye Reserve Forest</t>
  </si>
  <si>
    <t>MM00035</t>
  </si>
  <si>
    <t>Lawe Tan Dam</t>
  </si>
  <si>
    <t>MM00230</t>
  </si>
  <si>
    <t>Shan</t>
  </si>
  <si>
    <t>NGAPYAWKYUM, MAZALI, Maletto, Hlaing Thar</t>
  </si>
  <si>
    <t>MM00192</t>
  </si>
  <si>
    <t>Taung Pu Lu</t>
  </si>
  <si>
    <t>MM00049</t>
  </si>
  <si>
    <t>Mandalay</t>
  </si>
  <si>
    <t>Chaungmagyi Lake</t>
  </si>
  <si>
    <t>MM00050</t>
  </si>
  <si>
    <t>Ket Ku In</t>
  </si>
  <si>
    <t>MM00051</t>
  </si>
  <si>
    <t>Nyaung Pin Te Village</t>
  </si>
  <si>
    <t>MM00052</t>
  </si>
  <si>
    <t>Irrawaddy R.: Nyaung U-Bagan (Pagan)</t>
  </si>
  <si>
    <t>MM00053</t>
  </si>
  <si>
    <t>Lawkananda Wildlife Sanctuary</t>
  </si>
  <si>
    <t>MM00054</t>
  </si>
  <si>
    <t>Sedawgyi Reservoir</t>
  </si>
  <si>
    <t>MM00055</t>
  </si>
  <si>
    <t>Irrawaddy R.: Pakokku-Nyaung U</t>
  </si>
  <si>
    <t>MM00056</t>
  </si>
  <si>
    <t>Pauk Inn</t>
  </si>
  <si>
    <t>MM00057</t>
  </si>
  <si>
    <t>Alaung Si Thu</t>
  </si>
  <si>
    <t>MM00058</t>
  </si>
  <si>
    <t>Myittha Lakes: Yit Lake</t>
  </si>
  <si>
    <t>MM00059</t>
  </si>
  <si>
    <t>Khat Lan Dam (Khetlan Dam)</t>
  </si>
  <si>
    <t>MM00060</t>
  </si>
  <si>
    <t>Kin Da Reservior</t>
  </si>
  <si>
    <t>MM00062</t>
  </si>
  <si>
    <t>Irrawaddy R.: Bagan Downstream</t>
  </si>
  <si>
    <t>MM00063</t>
  </si>
  <si>
    <t>Kye Ni Kan</t>
  </si>
  <si>
    <t>MM00064</t>
  </si>
  <si>
    <t>Yesin (Yezin) Reservoir</t>
  </si>
  <si>
    <t>MM00065</t>
  </si>
  <si>
    <t>Ngalaik Reservior (Nga Like Dam)</t>
  </si>
  <si>
    <t>MM00066</t>
  </si>
  <si>
    <t>Irrawaddy R.: Magwe-Myede</t>
  </si>
  <si>
    <t>MM00067</t>
  </si>
  <si>
    <t>Magway</t>
  </si>
  <si>
    <t>Inya Kan</t>
  </si>
  <si>
    <t>MM00068</t>
  </si>
  <si>
    <t>Taung Taman Lake</t>
  </si>
  <si>
    <t>MM00069</t>
  </si>
  <si>
    <t>Kaung Hmu Daw Inn</t>
  </si>
  <si>
    <t>MM00070</t>
  </si>
  <si>
    <t>Ye Khar Lake</t>
  </si>
  <si>
    <t>MM00071</t>
  </si>
  <si>
    <t>Htein Inn</t>
  </si>
  <si>
    <t>MM00072</t>
  </si>
  <si>
    <t>Yemyetkyi Inn</t>
  </si>
  <si>
    <t>MM00073</t>
  </si>
  <si>
    <t>Letpadan</t>
  </si>
  <si>
    <t>MM00074</t>
  </si>
  <si>
    <t>Bago</t>
  </si>
  <si>
    <t>Paleik Inn</t>
  </si>
  <si>
    <t>MM00075</t>
  </si>
  <si>
    <t>Irrawaddy R.: Mandalay-Pakokku</t>
  </si>
  <si>
    <t>MM00076</t>
  </si>
  <si>
    <t>Kyar Twinn Lake</t>
  </si>
  <si>
    <t>MM00077</t>
  </si>
  <si>
    <t>Taung Pyone</t>
  </si>
  <si>
    <t>MM00078</t>
  </si>
  <si>
    <t>Taung Kan</t>
  </si>
  <si>
    <t>MM00079</t>
  </si>
  <si>
    <t>Padan Lake</t>
  </si>
  <si>
    <t>MM00080</t>
  </si>
  <si>
    <t>Neyaungpya Lake</t>
  </si>
  <si>
    <t>MM00081</t>
  </si>
  <si>
    <t>Wethitikan Lake Wildlife Sanctuary</t>
  </si>
  <si>
    <t>MM00082</t>
  </si>
  <si>
    <t>Letme</t>
  </si>
  <si>
    <t>MM00083</t>
  </si>
  <si>
    <t>Pa Du Inn (Badu Inn)</t>
  </si>
  <si>
    <t>MM00084</t>
  </si>
  <si>
    <t>Sittang Golf Club Lake (Near Sittang Paper Mill)</t>
  </si>
  <si>
    <t>MM00085</t>
  </si>
  <si>
    <t>Mon</t>
  </si>
  <si>
    <t>Kan-Thar-Yar  (Kandawgyi ) Lake</t>
  </si>
  <si>
    <t>MM00086</t>
  </si>
  <si>
    <t>Kayin</t>
  </si>
  <si>
    <t>Tamalo Inn (Lake) (Orchid Farm)</t>
  </si>
  <si>
    <t>MM00087</t>
  </si>
  <si>
    <t>Mondai Dam</t>
  </si>
  <si>
    <t>MM00088</t>
  </si>
  <si>
    <t>Nam Lah. Nam Yah Rivers (Around Putao)</t>
  </si>
  <si>
    <t>MM00089</t>
  </si>
  <si>
    <t>Ahlone In Lake</t>
  </si>
  <si>
    <t>MM00090</t>
  </si>
  <si>
    <t>Komeywa Inn</t>
  </si>
  <si>
    <t>MM00091</t>
  </si>
  <si>
    <t>Htantaw Lake</t>
  </si>
  <si>
    <t>MM00092</t>
  </si>
  <si>
    <t>Swegu Taung In Lake</t>
  </si>
  <si>
    <t>MM00093</t>
  </si>
  <si>
    <t>Insein Maung Lake</t>
  </si>
  <si>
    <t>MM00094</t>
  </si>
  <si>
    <t>Lat Pan Pya Dam</t>
  </si>
  <si>
    <t>MM00095</t>
  </si>
  <si>
    <t>Sittang River (Theinzayat - Kaywe)</t>
  </si>
  <si>
    <t>MM00096</t>
  </si>
  <si>
    <t>Kyeoh Lake</t>
  </si>
  <si>
    <t>MM00097</t>
  </si>
  <si>
    <t>Kan Ma Inn (Lake)</t>
  </si>
  <si>
    <t>MM00098</t>
  </si>
  <si>
    <t>Baw Ni Dam</t>
  </si>
  <si>
    <t>MM00100</t>
  </si>
  <si>
    <t>Taung Na Win Dam</t>
  </si>
  <si>
    <t>MM00101</t>
  </si>
  <si>
    <t>Taung Pin Le Dam</t>
  </si>
  <si>
    <t>MM00102</t>
  </si>
  <si>
    <t>Myauk Pin Le</t>
  </si>
  <si>
    <t>MM00103</t>
  </si>
  <si>
    <t>Man Stream</t>
  </si>
  <si>
    <t>MM00104</t>
  </si>
  <si>
    <t>Shauk Taw Yoe Lake</t>
  </si>
  <si>
    <t>MM00105</t>
  </si>
  <si>
    <t>Khaung Khon Inn Lake</t>
  </si>
  <si>
    <t>MM00106</t>
  </si>
  <si>
    <t>Inwa Lake</t>
  </si>
  <si>
    <t>MM00107</t>
  </si>
  <si>
    <t>Khat Tha Inn (Lake)</t>
  </si>
  <si>
    <t>MM00108</t>
  </si>
  <si>
    <t>Nam Sam Chaung (Near Ayeyarwady)</t>
  </si>
  <si>
    <t>MM00109</t>
  </si>
  <si>
    <t>Indawgyi Lake</t>
  </si>
  <si>
    <t>MM00110</t>
  </si>
  <si>
    <t>Irrawaddy R: Myitkyina - Pammate - Sinbo</t>
  </si>
  <si>
    <t>MM00111</t>
  </si>
  <si>
    <t>Mayinle Lake (Tamanthi)</t>
  </si>
  <si>
    <t>MM00112</t>
  </si>
  <si>
    <t>Chindwin R.: Myitha-Homalin-Kawya-Htamanthi</t>
  </si>
  <si>
    <t>MM00113</t>
  </si>
  <si>
    <t>Mogaung R: Mogaung (N &amp; S) -Samo</t>
  </si>
  <si>
    <t>MM00114</t>
  </si>
  <si>
    <t>Myitkyina Along The Airport To South</t>
  </si>
  <si>
    <t>MM00115</t>
  </si>
  <si>
    <t>Nan Ezu (Eisu) Stream (Htamanthi Wildlife Sanc)</t>
  </si>
  <si>
    <t>MM00116</t>
  </si>
  <si>
    <t>Kyaut Ka Lut Lake</t>
  </si>
  <si>
    <t>MM00117</t>
  </si>
  <si>
    <t>Nga Yant In Lake</t>
  </si>
  <si>
    <t>MM00118</t>
  </si>
  <si>
    <t>Beikthano Lake</t>
  </si>
  <si>
    <t>MM00119</t>
  </si>
  <si>
    <t>Irrawaddy R: Shwe Gu - Kyat Ta Kaung</t>
  </si>
  <si>
    <t>MM00120</t>
  </si>
  <si>
    <t>Myittha Lakes: Myinzin (Kan) Lake</t>
  </si>
  <si>
    <t>MM00121</t>
  </si>
  <si>
    <t>Myittha Lakes: Yewai Lake</t>
  </si>
  <si>
    <t>MM00122</t>
  </si>
  <si>
    <t>North (Myaut) Na Win Dam</t>
  </si>
  <si>
    <t>MM00123</t>
  </si>
  <si>
    <t>Wae Laung Dam</t>
  </si>
  <si>
    <t>MM00126</t>
  </si>
  <si>
    <t>Thapanseik Dam</t>
  </si>
  <si>
    <t>MM00128</t>
  </si>
  <si>
    <t>Naung Maw Lake</t>
  </si>
  <si>
    <t>MM00129</t>
  </si>
  <si>
    <t>Alae Kyun Lake</t>
  </si>
  <si>
    <t>MM00130</t>
  </si>
  <si>
    <t>The Pi Creek</t>
  </si>
  <si>
    <t>MM00131</t>
  </si>
  <si>
    <t>Ta Nai</t>
  </si>
  <si>
    <t>MM00132</t>
  </si>
  <si>
    <t>Bam Bwe Gone</t>
  </si>
  <si>
    <t>MM00133</t>
  </si>
  <si>
    <t>Maha Nandar Lake</t>
  </si>
  <si>
    <t>MM00134</t>
  </si>
  <si>
    <t>Kamar Aung River</t>
  </si>
  <si>
    <t>MM00135</t>
  </si>
  <si>
    <t>Wetkathay Lake</t>
  </si>
  <si>
    <t>MM00136</t>
  </si>
  <si>
    <t>Yangon River</t>
  </si>
  <si>
    <t>MM00137</t>
  </si>
  <si>
    <t>Laykyi Lake</t>
  </si>
  <si>
    <t>MM00138</t>
  </si>
  <si>
    <t>Pan Tawa Lake</t>
  </si>
  <si>
    <t>MM00140</t>
  </si>
  <si>
    <t>Kan Thit Gyi Lake</t>
  </si>
  <si>
    <t>MM00141</t>
  </si>
  <si>
    <t>Sat Lake</t>
  </si>
  <si>
    <t>MM00142</t>
  </si>
  <si>
    <t>Da Nawt</t>
  </si>
  <si>
    <t>MM00152</t>
  </si>
  <si>
    <t>Yaimaw (Waimaw)</t>
  </si>
  <si>
    <t>MM00153</t>
  </si>
  <si>
    <t>Mobye Dam (Monpai Lake)</t>
  </si>
  <si>
    <t>MM00027</t>
  </si>
  <si>
    <t>Sittwe Beach</t>
  </si>
  <si>
    <t>MM00221</t>
  </si>
  <si>
    <t>Tanai River</t>
  </si>
  <si>
    <t>MM00222</t>
  </si>
  <si>
    <t>Tarong Stream</t>
  </si>
  <si>
    <t>MM00223</t>
  </si>
  <si>
    <t>Tawang Stream</t>
  </si>
  <si>
    <t>MM00224</t>
  </si>
  <si>
    <t>Gyo Phyu</t>
  </si>
  <si>
    <t>MM00155</t>
  </si>
  <si>
    <t>Ayeyarwaddy River (Between Htigyain &amp; Kathar)</t>
  </si>
  <si>
    <t>MM00225</t>
  </si>
  <si>
    <t>Ayeyarwaddy River (Between Tapaikkyin &amp; Htigyain)</t>
  </si>
  <si>
    <t>MM00226</t>
  </si>
  <si>
    <t>Ma Kwey (Akwayt) Tayar</t>
  </si>
  <si>
    <t>MM00248</t>
  </si>
  <si>
    <t>Ta Nyin</t>
  </si>
  <si>
    <t>MM00253</t>
  </si>
  <si>
    <t>Nga Moe Yeik</t>
  </si>
  <si>
    <t>MM00156</t>
  </si>
  <si>
    <t>Let Khoke Kone</t>
  </si>
  <si>
    <t>MM00025</t>
  </si>
  <si>
    <t>Sama Lake</t>
  </si>
  <si>
    <t>MM00217</t>
  </si>
  <si>
    <t>Hti-Gyaing</t>
  </si>
  <si>
    <t>MM00182</t>
  </si>
  <si>
    <t>Kye Inn (Within Chatthin Nature Reserve)</t>
  </si>
  <si>
    <t>MM00183</t>
  </si>
  <si>
    <t>Ku Le Kan</t>
  </si>
  <si>
    <t>MM00184</t>
  </si>
  <si>
    <t>Ma Gyi Ngu</t>
  </si>
  <si>
    <t>MM00008</t>
  </si>
  <si>
    <t>Sagar Kan (Connected To Inle Kan)</t>
  </si>
  <si>
    <t>MM00026</t>
  </si>
  <si>
    <t>Sa O Lake</t>
  </si>
  <si>
    <t>MM00215</t>
  </si>
  <si>
    <t>Irrawaddy Delta: Kaing Thaung Island</t>
  </si>
  <si>
    <t>MM00001</t>
  </si>
  <si>
    <t>Inle (Inlay) Lake Wildlife Sanctuary</t>
  </si>
  <si>
    <t>MM00002</t>
  </si>
  <si>
    <t>Sakse Stream</t>
  </si>
  <si>
    <t>MM00216</t>
  </si>
  <si>
    <t>Pyaung Pya Reservoir</t>
  </si>
  <si>
    <t>MM00061</t>
  </si>
  <si>
    <t>Irrawaddy Delta: Gayet Gyi Island (Khat-Tar Island)</t>
  </si>
  <si>
    <t>MM00005</t>
  </si>
  <si>
    <t>Kimda Dam</t>
  </si>
  <si>
    <t>MM00157</t>
  </si>
  <si>
    <t>Mayin Lake</t>
  </si>
  <si>
    <t>MM00158</t>
  </si>
  <si>
    <t>Kauk Taung Lake</t>
  </si>
  <si>
    <t>MM00159</t>
  </si>
  <si>
    <t>Nan Pacon River</t>
  </si>
  <si>
    <t>MM00160</t>
  </si>
  <si>
    <t>Nan Phi Lin River</t>
  </si>
  <si>
    <t>MM00161</t>
  </si>
  <si>
    <t>Sin Gaung Chaung</t>
  </si>
  <si>
    <t>MM00220</t>
  </si>
  <si>
    <t>Shinlonga Wetland</t>
  </si>
  <si>
    <t>MM00219</t>
  </si>
  <si>
    <t>Irrawaddy R.: Sinbyukyun-Minbu (59 Miles)</t>
  </si>
  <si>
    <t>MM00006</t>
  </si>
  <si>
    <t>IRRAWADDY DELTA: Pyinsalu Island</t>
  </si>
  <si>
    <t>MM00015</t>
  </si>
  <si>
    <t>Boak Pyin</t>
  </si>
  <si>
    <t>MM00237</t>
  </si>
  <si>
    <t>Sittuang River</t>
  </si>
  <si>
    <t>MM00007</t>
  </si>
  <si>
    <t>Laypin Lake</t>
  </si>
  <si>
    <t>MM00012</t>
  </si>
  <si>
    <t>Irrawaddy Delta: Kadonkani Reserve Forest</t>
  </si>
  <si>
    <t>MM00013</t>
  </si>
  <si>
    <t>Yahaing Kwin Lake</t>
  </si>
  <si>
    <t>MM00016</t>
  </si>
  <si>
    <t>Moyingyi Wetland Sanctuary</t>
  </si>
  <si>
    <t>MM00017</t>
  </si>
  <si>
    <t>Satthwa Stream</t>
  </si>
  <si>
    <t>MM00018</t>
  </si>
  <si>
    <t>Motar Lay</t>
  </si>
  <si>
    <t>MM00124</t>
  </si>
  <si>
    <t>Thitson Reservoir</t>
  </si>
  <si>
    <t>MM00019</t>
  </si>
  <si>
    <t>Dawei River</t>
  </si>
  <si>
    <t>MM00238</t>
  </si>
  <si>
    <t>Lampi Marine National Park</t>
  </si>
  <si>
    <t>MM00236</t>
  </si>
  <si>
    <t>IRRAWADDY DELTA: Pyinalan Reserve Forest</t>
  </si>
  <si>
    <t>MM00014</t>
  </si>
  <si>
    <t>Ayeyarwaddy River at Nyaung Done Section</t>
  </si>
  <si>
    <t>MM00245</t>
  </si>
  <si>
    <t>Ka Toe Chaung</t>
  </si>
  <si>
    <t>MM00020</t>
  </si>
  <si>
    <t>Kyein Lake</t>
  </si>
  <si>
    <t>MM00125</t>
  </si>
  <si>
    <t>Tabuhla Dam</t>
  </si>
  <si>
    <t>MM00099</t>
  </si>
  <si>
    <t>Ayeyarwaddy River at Ya Nan Chaung Section</t>
  </si>
  <si>
    <t>MM00246</t>
  </si>
  <si>
    <t>Kawthaung</t>
  </si>
  <si>
    <t>MM00235</t>
  </si>
  <si>
    <t>Indaw R: Changgwa - Kahtangyaung</t>
  </si>
  <si>
    <t>MM00162</t>
  </si>
  <si>
    <t>Nan Byu Creek</t>
  </si>
  <si>
    <t>MM00163</t>
  </si>
  <si>
    <t>Chindwin R.: Between Min Gin And Monywa</t>
  </si>
  <si>
    <t>MM00165</t>
  </si>
  <si>
    <t>Sahmaw</t>
  </si>
  <si>
    <t>MM00166</t>
  </si>
  <si>
    <t>Kyi Lake</t>
  </si>
  <si>
    <t>MM00168</t>
  </si>
  <si>
    <t>Ngapyat Lake</t>
  </si>
  <si>
    <t>MM00169</t>
  </si>
  <si>
    <t>Obotaung And Alon Lake</t>
  </si>
  <si>
    <t>MM00170</t>
  </si>
  <si>
    <t>Kanthayar (Kandawgyi) Lake</t>
  </si>
  <si>
    <t>MM00171</t>
  </si>
  <si>
    <t>Thar Pyar Lake</t>
  </si>
  <si>
    <t>MM00172</t>
  </si>
  <si>
    <t>Soun Ye Lake</t>
  </si>
  <si>
    <t>MM00173</t>
  </si>
  <si>
    <t>Tha Byu Inn</t>
  </si>
  <si>
    <t>MM00174</t>
  </si>
  <si>
    <t>La Mon Creek</t>
  </si>
  <si>
    <t>MM00175</t>
  </si>
  <si>
    <t>Indaw R: Shwetaung - Chaungwa</t>
  </si>
  <si>
    <t>MM00176</t>
  </si>
  <si>
    <t>Myittha River</t>
  </si>
  <si>
    <t>MM00177</t>
  </si>
  <si>
    <t>Pet Let In Lake</t>
  </si>
  <si>
    <t>MM00178</t>
  </si>
  <si>
    <t>Katha</t>
  </si>
  <si>
    <t>MM00179</t>
  </si>
  <si>
    <t>Indawlay Lake</t>
  </si>
  <si>
    <t>MM00180</t>
  </si>
  <si>
    <t>Irrawaddy R: Bhamo - Lake Near Shwegu</t>
  </si>
  <si>
    <t>MM00181</t>
  </si>
  <si>
    <t>Banaw</t>
  </si>
  <si>
    <t>MM00247</t>
  </si>
  <si>
    <t>Shan Inn</t>
  </si>
  <si>
    <t>MM00251</t>
  </si>
  <si>
    <t>Yazagyo Dam</t>
  </si>
  <si>
    <t>MM00254</t>
  </si>
  <si>
    <t>Ooe Saryay</t>
  </si>
  <si>
    <t>MM00249</t>
  </si>
  <si>
    <t>Rih Lake</t>
  </si>
  <si>
    <t>MM00250</t>
  </si>
  <si>
    <t>Shapyay Inn</t>
  </si>
  <si>
    <t>MM00252</t>
  </si>
  <si>
    <t>Gulf of Mottama</t>
  </si>
  <si>
    <t>MM00255</t>
  </si>
  <si>
    <t>Ayeyarwaddy River between Singu and Htigian</t>
  </si>
  <si>
    <t>MM00240</t>
  </si>
  <si>
    <t>Kyaung Phyu Inn</t>
  </si>
  <si>
    <t>MM00242</t>
  </si>
  <si>
    <t>Ayeyarwaddy River between Kathar and Shwegu</t>
  </si>
  <si>
    <t>MM00241</t>
  </si>
  <si>
    <t>Nyaung Yang Lake</t>
  </si>
  <si>
    <t>MM00213</t>
  </si>
  <si>
    <t>IRRAWADDY DELTA: Kyakankwin Pyauk Reserve Forest</t>
  </si>
  <si>
    <t>MM00003</t>
  </si>
  <si>
    <t>Sanip Stream</t>
  </si>
  <si>
    <t>MM00218</t>
  </si>
  <si>
    <t>Deep Seaport</t>
  </si>
  <si>
    <t>MM00239</t>
  </si>
  <si>
    <t>Wunbee Inn</t>
  </si>
  <si>
    <t>MM00243</t>
  </si>
  <si>
    <t>IRRAWADDY R.: KYAT TA - TAGAUNG - THA BEIK KYIN (170 km)</t>
  </si>
  <si>
    <t>MM00187</t>
  </si>
  <si>
    <t>Nadi Kan</t>
  </si>
  <si>
    <t>MM00046</t>
  </si>
  <si>
    <t>Inya Lake</t>
  </si>
  <si>
    <t>MM00028</t>
  </si>
  <si>
    <t>Me Aung Kan</t>
  </si>
  <si>
    <t>MM00029</t>
  </si>
  <si>
    <t>Bogalay Lake</t>
  </si>
  <si>
    <t>MM00030</t>
  </si>
  <si>
    <t>Irrawaddy R.: Minbu-Magwe</t>
  </si>
  <si>
    <t>MM00031</t>
  </si>
  <si>
    <t>Irrawaddy Delta: Meinmahla Kyun Wildlife Sanctuary</t>
  </si>
  <si>
    <t>MM00032</t>
  </si>
  <si>
    <t>Bobakone Swamp</t>
  </si>
  <si>
    <t>MM00033</t>
  </si>
  <si>
    <t>Hlawga Wildlife Park (Hlawga Reservoir &amp; Lake)</t>
  </si>
  <si>
    <t>MM00034</t>
  </si>
  <si>
    <t>Inma-Gyi (Vishnu) Lake</t>
  </si>
  <si>
    <t>MM00036</t>
  </si>
  <si>
    <t>Phugyi Reservoir</t>
  </si>
  <si>
    <t>MM00037</t>
  </si>
  <si>
    <t>Aingma Dam</t>
  </si>
  <si>
    <t>MM00038</t>
  </si>
  <si>
    <t>IRRAWADDY DELTA: KADONLAY (Gadonegalay)ISLAND</t>
  </si>
  <si>
    <t>MM00004</t>
  </si>
  <si>
    <t>Kyeintali Stream</t>
  </si>
  <si>
    <t>MM00039</t>
  </si>
  <si>
    <t>Nat Kan</t>
  </si>
  <si>
    <t>MM00211</t>
  </si>
  <si>
    <t>Nant Thar Island</t>
  </si>
  <si>
    <t>MM00210</t>
  </si>
  <si>
    <t>Namyung</t>
  </si>
  <si>
    <t>MM00209</t>
  </si>
  <si>
    <t>Myit U</t>
  </si>
  <si>
    <t>MM00208</t>
  </si>
  <si>
    <t>Mawnin Stream</t>
  </si>
  <si>
    <t>MM00207</t>
  </si>
  <si>
    <t>Ohnthi Thaung</t>
  </si>
  <si>
    <t>MM00214</t>
  </si>
  <si>
    <t>Labutta</t>
  </si>
  <si>
    <t>MM00021</t>
  </si>
  <si>
    <t>Shweyaungtaw Lake</t>
  </si>
  <si>
    <t>MM00022</t>
  </si>
  <si>
    <t>Thante</t>
  </si>
  <si>
    <t>MM00023</t>
  </si>
  <si>
    <t>Ngapali Beach</t>
  </si>
  <si>
    <t>MM00212</t>
  </si>
  <si>
    <t>Kya Inn</t>
  </si>
  <si>
    <t>MM00040</t>
  </si>
  <si>
    <t>Irrawaddy R.: Singu-Mandalay</t>
  </si>
  <si>
    <t>MM00041</t>
  </si>
  <si>
    <t>Pyu Lake</t>
  </si>
  <si>
    <t>MM00244</t>
  </si>
  <si>
    <t>Irrawaddy R.: Paya Sinte Padaung Kuithe Tonbo</t>
  </si>
  <si>
    <t>MM00042</t>
  </si>
  <si>
    <t>Kyet Mauk Taung Dam</t>
  </si>
  <si>
    <t>MM00043</t>
  </si>
  <si>
    <t>Mandalay/Magway</t>
  </si>
  <si>
    <t>Yin Daw Lake</t>
  </si>
  <si>
    <t>MM00044</t>
  </si>
  <si>
    <t>Heho Kan</t>
  </si>
  <si>
    <t>MM00045</t>
  </si>
  <si>
    <t>Wun Chaung Reservoir</t>
  </si>
  <si>
    <t>MM00047</t>
  </si>
  <si>
    <t>Mauk Mauk</t>
  </si>
  <si>
    <t>MM00206</t>
  </si>
  <si>
    <t>Lauk Lai Stream</t>
  </si>
  <si>
    <t>MM00205</t>
  </si>
  <si>
    <t>Kyun Wai</t>
  </si>
  <si>
    <t>MM00204</t>
  </si>
  <si>
    <t>BYEE LAKE (Naung Kwin Inn)</t>
  </si>
  <si>
    <t>MM00164</t>
  </si>
  <si>
    <t>Kyauk Ganan</t>
  </si>
  <si>
    <t>MM00203</t>
  </si>
  <si>
    <t>Maletto Lake (Inn)</t>
  </si>
  <si>
    <t>MM00024</t>
  </si>
  <si>
    <t>Htaung Pyaung Htake</t>
  </si>
  <si>
    <t>MM00202</t>
  </si>
  <si>
    <t>Htaung Pyaung</t>
  </si>
  <si>
    <t>MM00201</t>
  </si>
  <si>
    <t>Hlamaungga Lake</t>
  </si>
  <si>
    <t>MM00200</t>
  </si>
  <si>
    <t>Hkam Lung</t>
  </si>
  <si>
    <t>MM00199</t>
  </si>
  <si>
    <t>Hinkaw Lake</t>
  </si>
  <si>
    <t>MM00198</t>
  </si>
  <si>
    <t>Methwe Chaung</t>
  </si>
  <si>
    <t>MM00151</t>
  </si>
  <si>
    <t>Tharmai Lake</t>
  </si>
  <si>
    <t>MM00150</t>
  </si>
  <si>
    <t>Zar Mani Inn</t>
  </si>
  <si>
    <t>MM00147</t>
  </si>
  <si>
    <t>Minhla-Nyaung Yan Lake</t>
  </si>
  <si>
    <t>MM00048</t>
  </si>
  <si>
    <t>Mahata Khalla</t>
  </si>
  <si>
    <t>Nepal</t>
  </si>
  <si>
    <t>NP00130</t>
  </si>
  <si>
    <t>Mahakali</t>
  </si>
  <si>
    <t>Parasi</t>
  </si>
  <si>
    <t>NP00017</t>
  </si>
  <si>
    <t>Wr: Lumbini</t>
  </si>
  <si>
    <t>Dano River</t>
  </si>
  <si>
    <t>NP00046</t>
  </si>
  <si>
    <t>Lumbini</t>
  </si>
  <si>
    <t>NP00004</t>
  </si>
  <si>
    <t>Sacred Pond</t>
  </si>
  <si>
    <t>NP00122</t>
  </si>
  <si>
    <t>Rupandehi</t>
  </si>
  <si>
    <t>Bishajari Tal</t>
  </si>
  <si>
    <t>NP00093</t>
  </si>
  <si>
    <t>Narayani</t>
  </si>
  <si>
    <t>Amaltari to Tribeni Barrage</t>
  </si>
  <si>
    <t>NP00032</t>
  </si>
  <si>
    <t>Cr: Narayani</t>
  </si>
  <si>
    <t>RAPTI RIVER AND KARRA RIVER at HETAUDA (INCLUDE IOF)</t>
  </si>
  <si>
    <t>NP00030</t>
  </si>
  <si>
    <t>Friendship Bridge</t>
  </si>
  <si>
    <t>NP00054</t>
  </si>
  <si>
    <t>Rapti River, Kasara Ghat to Gola Ghat</t>
  </si>
  <si>
    <t>NP00102</t>
  </si>
  <si>
    <t>Rapti River, Khagendramalli to Sauraha</t>
  </si>
  <si>
    <t>NP00103</t>
  </si>
  <si>
    <t>Karnali River-Western Channel--33k (Daulatpur Ghat)</t>
  </si>
  <si>
    <t>NP00115</t>
  </si>
  <si>
    <t>Semrahawa, Budhi Nakhrod, Sun Pokhari, Baisahawa, Nakhrod, Pubi Ojhuwa, Chatiya Bukuwa</t>
  </si>
  <si>
    <t>NP00104</t>
  </si>
  <si>
    <t>Seti</t>
  </si>
  <si>
    <t>Sigrauli to Amaltari--southern channel</t>
  </si>
  <si>
    <t>NP00107</t>
  </si>
  <si>
    <t>Patana Tal/Garud Lake</t>
  </si>
  <si>
    <t>NP00119</t>
  </si>
  <si>
    <t>Chaudhar River</t>
  </si>
  <si>
    <t>NP00124</t>
  </si>
  <si>
    <t>Karnali-Geruwa-Hattisar--25k</t>
  </si>
  <si>
    <t>NP00116</t>
  </si>
  <si>
    <t>Taudaha &amp; Bagmati</t>
  </si>
  <si>
    <t>NP00108</t>
  </si>
  <si>
    <t>Jabdi to Rajabas, Koshi river East Section</t>
  </si>
  <si>
    <t>NP00114</t>
  </si>
  <si>
    <t>Narayani River, Siswar Ghat, Divya Nagar to Gola Ghat</t>
  </si>
  <si>
    <t>NP00118</t>
  </si>
  <si>
    <t>Pathari to Kamalpur</t>
  </si>
  <si>
    <t>NP00120</t>
  </si>
  <si>
    <t>Budhi Rapti-Baghmara to Elephant Breeding Centre</t>
  </si>
  <si>
    <t>NP00094</t>
  </si>
  <si>
    <t>RUPENDEHI (Tinau river and Dan river)</t>
  </si>
  <si>
    <t>NP00012</t>
  </si>
  <si>
    <t>POKHARA VALLEY LAKES combined</t>
  </si>
  <si>
    <t>NP00010</t>
  </si>
  <si>
    <t>Wr: Gandaki</t>
  </si>
  <si>
    <t>Devi Tal</t>
  </si>
  <si>
    <t>NP00112</t>
  </si>
  <si>
    <t>KARNALI RIVER:(flood plainCHISAPANI-KOTHIAGHAT) BARDIA NP</t>
  </si>
  <si>
    <t>NP00001</t>
  </si>
  <si>
    <t>Mwr: Bheri</t>
  </si>
  <si>
    <t>Wetlands near Beldandi</t>
  </si>
  <si>
    <t>NP00121</t>
  </si>
  <si>
    <t>Tedi, Tengnahuwa, Parsihiniya, Bandrahuwa, Tin Chatiya</t>
  </si>
  <si>
    <t>NP00109</t>
  </si>
  <si>
    <t>Baba Tal</t>
  </si>
  <si>
    <t>NP00123</t>
  </si>
  <si>
    <t>Western Channel</t>
  </si>
  <si>
    <t>NP00110</t>
  </si>
  <si>
    <t>Sigrauli to Amaltari</t>
  </si>
  <si>
    <t>NP00033</t>
  </si>
  <si>
    <t>Narayani River, Eastern Channel</t>
  </si>
  <si>
    <t>NP00117</t>
  </si>
  <si>
    <t>Suparitar to Hadikanda (Heatunda)</t>
  </si>
  <si>
    <t>NP00127</t>
  </si>
  <si>
    <t>Tamor Lake</t>
  </si>
  <si>
    <t>NP00128</t>
  </si>
  <si>
    <t>Eastern Channel</t>
  </si>
  <si>
    <t>NP00034</t>
  </si>
  <si>
    <t>Banabasa India Mahakali River</t>
  </si>
  <si>
    <t>NP00035</t>
  </si>
  <si>
    <t>Rani Tal</t>
  </si>
  <si>
    <t>NP00079</t>
  </si>
  <si>
    <t>Basantpur Majgoun Nala</t>
  </si>
  <si>
    <t>NP00036</t>
  </si>
  <si>
    <t>Bhantabari to Titrigaachhi</t>
  </si>
  <si>
    <t>NP00039</t>
  </si>
  <si>
    <t>Bijaypur River (Kaseri to Bijaypur Bridge)</t>
  </si>
  <si>
    <t>NP00040</t>
  </si>
  <si>
    <t>Liglegai Rapti river</t>
  </si>
  <si>
    <t>NP00068</t>
  </si>
  <si>
    <t>Mahakali River</t>
  </si>
  <si>
    <t>NP00069</t>
  </si>
  <si>
    <t>Chiraiha</t>
  </si>
  <si>
    <t>NP00095</t>
  </si>
  <si>
    <t>Beeshazari (Hazzari Tal. Hagani Lake)And Assosiate Lakes</t>
  </si>
  <si>
    <t>NP00007</t>
  </si>
  <si>
    <t>Kamal Pokhari</t>
  </si>
  <si>
    <t>NP00061</t>
  </si>
  <si>
    <t>Kaski</t>
  </si>
  <si>
    <t>Kamal Tal</t>
  </si>
  <si>
    <t>NP00063</t>
  </si>
  <si>
    <t>Betana Wetlands</t>
  </si>
  <si>
    <t>NP00028</t>
  </si>
  <si>
    <t>Er: Koshi</t>
  </si>
  <si>
    <t>Khaste Tal</t>
  </si>
  <si>
    <t>NP00064</t>
  </si>
  <si>
    <t>Kolkatla, Gumgum Hum, Gahirawa Tal</t>
  </si>
  <si>
    <t>NP00066</t>
  </si>
  <si>
    <t>Koshi Tappu Wildlife Reserve: Koshi River Barrage</t>
  </si>
  <si>
    <t>NP00029</t>
  </si>
  <si>
    <t>Lami Tal, Chitwan NP</t>
  </si>
  <si>
    <t>NP00067</t>
  </si>
  <si>
    <t>Rapti River (Patana to Sauraha)</t>
  </si>
  <si>
    <t>NP00080</t>
  </si>
  <si>
    <t>Chitwan National Park (Narayani,Rapti,Reu Rivers &amp; Lakes)</t>
  </si>
  <si>
    <t>NP00031</t>
  </si>
  <si>
    <t>Rapti River: Chitrasari Bridge to Rapti Ghat</t>
  </si>
  <si>
    <t>NP00132</t>
  </si>
  <si>
    <t>13RD to Rajabas</t>
  </si>
  <si>
    <t>NP00111</t>
  </si>
  <si>
    <t>Rapti River At Nepalgunj</t>
  </si>
  <si>
    <t>NP00018</t>
  </si>
  <si>
    <t>Mwr: Rapti</t>
  </si>
  <si>
    <t>Rapti River: Gaidaha to Sauraha Ghat</t>
  </si>
  <si>
    <t>NP00134</t>
  </si>
  <si>
    <t>Maidi Tal</t>
  </si>
  <si>
    <t>NP00070</t>
  </si>
  <si>
    <t>Patana Tal and Rapti River</t>
  </si>
  <si>
    <t>NP00071</t>
  </si>
  <si>
    <t>Prakashpur to Bhantabari</t>
  </si>
  <si>
    <t>NP00072</t>
  </si>
  <si>
    <t>Koshi</t>
  </si>
  <si>
    <t>Prakashpur to Koshi Barrage</t>
  </si>
  <si>
    <t>NP00073</t>
  </si>
  <si>
    <t>Trishuli River Near Malekhu Bazaar</t>
  </si>
  <si>
    <t>NP00019</t>
  </si>
  <si>
    <t>Cr: Bagmati</t>
  </si>
  <si>
    <t>Bagmati River Near Kathmandu</t>
  </si>
  <si>
    <t>NP00008</t>
  </si>
  <si>
    <t>Gaidahawa Lake</t>
  </si>
  <si>
    <t>NP00005</t>
  </si>
  <si>
    <t>Arun Valley (Np)</t>
  </si>
  <si>
    <t>NP00020</t>
  </si>
  <si>
    <t>Rara National Park: Rara Lake</t>
  </si>
  <si>
    <t>NP00009</t>
  </si>
  <si>
    <t>Mwr: Karnali</t>
  </si>
  <si>
    <t>Rapti River (Rapti Ghat Sauraha to Kasara Bridge)</t>
  </si>
  <si>
    <t>NP00081</t>
  </si>
  <si>
    <t>Rapti River, Dang District</t>
  </si>
  <si>
    <t>NP00082</t>
  </si>
  <si>
    <t>Rapti</t>
  </si>
  <si>
    <t>Nakhrodi Lake</t>
  </si>
  <si>
    <t>NP00011</t>
  </si>
  <si>
    <t>Fwr: Seti</t>
  </si>
  <si>
    <t>Shankarbeli Baklauri Sunsari Dharan Forest</t>
  </si>
  <si>
    <t>NP00105</t>
  </si>
  <si>
    <t>Sigrauli to Amaltari--northern channel</t>
  </si>
  <si>
    <t>NP00106</t>
  </si>
  <si>
    <t>Rupa Tal</t>
  </si>
  <si>
    <t>NP00084</t>
  </si>
  <si>
    <t>Begnas Tal</t>
  </si>
  <si>
    <t>NP00037</t>
  </si>
  <si>
    <t>Chataraghat to Prakashpur</t>
  </si>
  <si>
    <t>NP00041</t>
  </si>
  <si>
    <t>Bhagalpur Tal</t>
  </si>
  <si>
    <t>NP00038</t>
  </si>
  <si>
    <t>Chataraghat to Rajabas</t>
  </si>
  <si>
    <t>NP00042</t>
  </si>
  <si>
    <t>Sacred Pond &amp; Friendship Bridge</t>
  </si>
  <si>
    <t>NP00085</t>
  </si>
  <si>
    <t>LBG to Jagdishpur Lake (Farmland)</t>
  </si>
  <si>
    <t>NP00135</t>
  </si>
  <si>
    <t>Prakashpur to Kushaha</t>
  </si>
  <si>
    <t>NP00074</t>
  </si>
  <si>
    <t>Tamal Tal, Chitwan NP</t>
  </si>
  <si>
    <t>NP00087</t>
  </si>
  <si>
    <t>Tara Tal</t>
  </si>
  <si>
    <t>NP00088</t>
  </si>
  <si>
    <t>Tarahara, Dharan Forest</t>
  </si>
  <si>
    <t>NP00089</t>
  </si>
  <si>
    <t>Telar</t>
  </si>
  <si>
    <t>NP00090</t>
  </si>
  <si>
    <t>Ghodaghodi Lake</t>
  </si>
  <si>
    <t>NP00013</t>
  </si>
  <si>
    <t>Tinau River</t>
  </si>
  <si>
    <t>NP00091</t>
  </si>
  <si>
    <t>Garud Lake</t>
  </si>
  <si>
    <t>NP00096</t>
  </si>
  <si>
    <t>Jagatpur Lake, CNP</t>
  </si>
  <si>
    <t>NP00097</t>
  </si>
  <si>
    <t>Kasara</t>
  </si>
  <si>
    <t>Chisant, Rangeli, Morang</t>
  </si>
  <si>
    <t>NP00043</t>
  </si>
  <si>
    <t>KBO to Shukrabare (Mahendranagar), small channel of Koshi River</t>
  </si>
  <si>
    <t>NP00098</t>
  </si>
  <si>
    <t>Chisapain to Kothiaghat</t>
  </si>
  <si>
    <t>NP00044</t>
  </si>
  <si>
    <t>Bheri</t>
  </si>
  <si>
    <t>Prakashpur to Haripur Post</t>
  </si>
  <si>
    <t>NP00099</t>
  </si>
  <si>
    <t>Dhungre Khola from Janakauli Bridge to Rapti Ghat Sauraha</t>
  </si>
  <si>
    <t>NP00048</t>
  </si>
  <si>
    <t>Rajabas to Koshi Barrage</t>
  </si>
  <si>
    <t>NP00100</t>
  </si>
  <si>
    <t>Rapti River (Hetauda to Manahari River)</t>
  </si>
  <si>
    <t>NP00101</t>
  </si>
  <si>
    <t>Badhaiya Lake Nr Gularia</t>
  </si>
  <si>
    <t>NP00014</t>
  </si>
  <si>
    <t>Sikari Tal</t>
  </si>
  <si>
    <t>NP00125</t>
  </si>
  <si>
    <t>Narayani River: Dhoban To Triveni</t>
  </si>
  <si>
    <t>NP00021</t>
  </si>
  <si>
    <t>Kamala River</t>
  </si>
  <si>
    <t>NP00023</t>
  </si>
  <si>
    <t>Er: Sagarmatha</t>
  </si>
  <si>
    <t>Radhapur wetland</t>
  </si>
  <si>
    <t>NP00129</t>
  </si>
  <si>
    <t>Pakria</t>
  </si>
  <si>
    <t>NP00024</t>
  </si>
  <si>
    <t>Cr: Janakpur</t>
  </si>
  <si>
    <t>Sukla Phanta Grassland Ponds</t>
  </si>
  <si>
    <t>NP00126</t>
  </si>
  <si>
    <t>Rapti River: Chitrasari to EBC</t>
  </si>
  <si>
    <t>NP00133</t>
  </si>
  <si>
    <t>Dipang Tal</t>
  </si>
  <si>
    <t>NP00049</t>
  </si>
  <si>
    <t>Koshi Tappu Wildlife Reserve: Kamalpur Lake</t>
  </si>
  <si>
    <t>NP00025</t>
  </si>
  <si>
    <t>Fisher Development center (Bhandara)</t>
  </si>
  <si>
    <t>NP00131</t>
  </si>
  <si>
    <t>Fewa Tal</t>
  </si>
  <si>
    <t>NP00051</t>
  </si>
  <si>
    <t>Fish Ponds</t>
  </si>
  <si>
    <t>NP00052</t>
  </si>
  <si>
    <t>Triveni (Gandak) Barrage</t>
  </si>
  <si>
    <t>NP00002</t>
  </si>
  <si>
    <t>Taudaha</t>
  </si>
  <si>
    <t>NP00003</t>
  </si>
  <si>
    <t>Gajedi (Danapur ) VDC 3</t>
  </si>
  <si>
    <t>NP00055</t>
  </si>
  <si>
    <t>Ghatgai to Narayani Dobhan</t>
  </si>
  <si>
    <t>NP00056</t>
  </si>
  <si>
    <t>Gundi Tal</t>
  </si>
  <si>
    <t>NP00058</t>
  </si>
  <si>
    <t>Mai River (Lower Mai Valley)</t>
  </si>
  <si>
    <t>NP00026</t>
  </si>
  <si>
    <t>Er: Mechi</t>
  </si>
  <si>
    <t>Urlabari Iba</t>
  </si>
  <si>
    <t>NP00027</t>
  </si>
  <si>
    <t>Jagadishpur Reservoir (Banganga Reservoir)</t>
  </si>
  <si>
    <t>NP00015</t>
  </si>
  <si>
    <t>Dibya Nagar, Farmland</t>
  </si>
  <si>
    <t>NP00113</t>
  </si>
  <si>
    <t>Karnali River: Rajapur To Chisapani</t>
  </si>
  <si>
    <t>NP00016</t>
  </si>
  <si>
    <t>Puraina Tal</t>
  </si>
  <si>
    <t>NP00075</t>
  </si>
  <si>
    <t>Rajabas to near Jamuwa Canal</t>
  </si>
  <si>
    <t>NP00077</t>
  </si>
  <si>
    <t>Rajabas to Titrigaachhi Kushaha</t>
  </si>
  <si>
    <t>NP00078</t>
  </si>
  <si>
    <t>Karkala (Anekere.Sigadi Tank;Ayyappa S.M. Tank) 10</t>
  </si>
  <si>
    <t>NP00006</t>
  </si>
  <si>
    <t>Jamuwa-Koshi Barrage and Kankali Mandir</t>
  </si>
  <si>
    <t>NP00059</t>
  </si>
  <si>
    <t>Rapti River, Kasara Bridge to Dhurba Post</t>
  </si>
  <si>
    <t>NP00083</t>
  </si>
  <si>
    <t>Kalikitch Tal</t>
  </si>
  <si>
    <t>NP00060</t>
  </si>
  <si>
    <t>Barju Tal</t>
  </si>
  <si>
    <t>NP00092</t>
  </si>
  <si>
    <t>Sunsari</t>
  </si>
  <si>
    <t>Omokoroa - Reserve</t>
  </si>
  <si>
    <t>NZ00301</t>
  </si>
  <si>
    <t>Bay Of Plenty</t>
  </si>
  <si>
    <t>Omokoroa golf course</t>
  </si>
  <si>
    <t>NZ00641</t>
  </si>
  <si>
    <t>Omokoroa Point - Tinopai Lodge</t>
  </si>
  <si>
    <t>NZ00302</t>
  </si>
  <si>
    <t>Onahau - Patons</t>
  </si>
  <si>
    <t>NZ00642</t>
  </si>
  <si>
    <t>Nelson</t>
  </si>
  <si>
    <t>Onehunga - Upper Harbour</t>
  </si>
  <si>
    <t>NZ00643</t>
  </si>
  <si>
    <t>Auckland &amp; South Auckland</t>
  </si>
  <si>
    <t>Oneriri</t>
  </si>
  <si>
    <t>NZ00645</t>
  </si>
  <si>
    <t>Northland</t>
  </si>
  <si>
    <t>Ongare Point</t>
  </si>
  <si>
    <t>NZ00294</t>
  </si>
  <si>
    <t>Oparau River &amp; Ellis Point</t>
  </si>
  <si>
    <t>NZ00646</t>
  </si>
  <si>
    <t>Waikato</t>
  </si>
  <si>
    <t>Opeope Rocks &amp; Shoreline</t>
  </si>
  <si>
    <t>NZ00647</t>
  </si>
  <si>
    <t>Opihi RM</t>
  </si>
  <si>
    <t>NZ00995</t>
  </si>
  <si>
    <t>Canterbury</t>
  </si>
  <si>
    <t>Oporua Floodway</t>
  </si>
  <si>
    <t>NZ00648</t>
  </si>
  <si>
    <t>Wairarapa</t>
  </si>
  <si>
    <t>Opoutere Sandspit</t>
  </si>
  <si>
    <t>NZ00649</t>
  </si>
  <si>
    <t>South Auckland</t>
  </si>
  <si>
    <t>Opureora spit</t>
  </si>
  <si>
    <t>NZ00650</t>
  </si>
  <si>
    <t>Orongo</t>
  </si>
  <si>
    <t>NZ00651</t>
  </si>
  <si>
    <t>Orowaiti Estaury - North end by rocks</t>
  </si>
  <si>
    <t>NZ00652</t>
  </si>
  <si>
    <t>West Coast</t>
  </si>
  <si>
    <t>Orowaiti Estuary  at river bend along Orowaiti Rd</t>
  </si>
  <si>
    <t>NZ00996</t>
  </si>
  <si>
    <t>Orowaiti Estuary - Site 1</t>
  </si>
  <si>
    <t>NZ00653</t>
  </si>
  <si>
    <t>Orowaiti Estuary - Site 2</t>
  </si>
  <si>
    <t>NZ00654</t>
  </si>
  <si>
    <t>Orowaiti Estuary - Site 3</t>
  </si>
  <si>
    <t>NZ00655</t>
  </si>
  <si>
    <t>Orowaiti Estuary - Site 4</t>
  </si>
  <si>
    <t>NZ00656</t>
  </si>
  <si>
    <t>Orowaiti Estuary northern side Orowaiti Bridge</t>
  </si>
  <si>
    <t>NZ00997</t>
  </si>
  <si>
    <t>Orowaiti Estuary Snodgrass Rd (north)</t>
  </si>
  <si>
    <t>NZ00998</t>
  </si>
  <si>
    <t>Orowaiti River &amp; Beach</t>
  </si>
  <si>
    <t>NZ00657</t>
  </si>
  <si>
    <t>Orowaiti Rivermouth</t>
  </si>
  <si>
    <t>NZ00658</t>
  </si>
  <si>
    <t>Osbornes</t>
  </si>
  <si>
    <t>NZ00659</t>
  </si>
  <si>
    <t>Otago Harbour East</t>
  </si>
  <si>
    <t>NZ00660</t>
  </si>
  <si>
    <t>Otago</t>
  </si>
  <si>
    <t>Otago Harbour West</t>
  </si>
  <si>
    <t>NZ00661</t>
  </si>
  <si>
    <t>Otumahana Estuary</t>
  </si>
  <si>
    <t>NZ00662</t>
  </si>
  <si>
    <t>Oxidation Ponds</t>
  </si>
  <si>
    <t>NZ00663</t>
  </si>
  <si>
    <t>Oyster Island</t>
  </si>
  <si>
    <t>NZ00664</t>
  </si>
  <si>
    <t>Oyster Point</t>
  </si>
  <si>
    <t>NZ00665</t>
  </si>
  <si>
    <t>Auckland</t>
  </si>
  <si>
    <t>NZ00999</t>
  </si>
  <si>
    <t>Paddocks Lower Queen St Waimea Estuary</t>
  </si>
  <si>
    <t>NZ01000</t>
  </si>
  <si>
    <t>Paddocks near Shellbank</t>
  </si>
  <si>
    <t>NZ01001</t>
  </si>
  <si>
    <t>Pahi - Whakapirau</t>
  </si>
  <si>
    <t>NZ00666</t>
  </si>
  <si>
    <t>Panelbeaters Roof - 15th Ave</t>
  </si>
  <si>
    <t>NZ00288</t>
  </si>
  <si>
    <t>Panepane Point</t>
  </si>
  <si>
    <t>NZ01002</t>
  </si>
  <si>
    <t>Panepane Point - Matakana Island</t>
  </si>
  <si>
    <t>NZ00667</t>
  </si>
  <si>
    <t>Papakanui Spit</t>
  </si>
  <si>
    <t>NZ00668</t>
  </si>
  <si>
    <t>Papakanui Spit - Bombing Range</t>
  </si>
  <si>
    <t>NZ00669</t>
  </si>
  <si>
    <t>Papakanui Spit - Wallers Island</t>
  </si>
  <si>
    <t>NZ00670</t>
  </si>
  <si>
    <t>Papatowai</t>
  </si>
  <si>
    <t>NZ00671</t>
  </si>
  <si>
    <t>Southland</t>
  </si>
  <si>
    <t>Parakai - Parkhurst</t>
  </si>
  <si>
    <t>NZ00672</t>
  </si>
  <si>
    <t>Pararaha Point</t>
  </si>
  <si>
    <t>NZ00673</t>
  </si>
  <si>
    <t>Parawai - Thames</t>
  </si>
  <si>
    <t>NZ00674</t>
  </si>
  <si>
    <t>Parengarenga - Inner beach</t>
  </si>
  <si>
    <t>NZ01006</t>
  </si>
  <si>
    <t>Far North</t>
  </si>
  <si>
    <t>Parengarenga - Outer beach &amp; dunes</t>
  </si>
  <si>
    <t>NZ01007</t>
  </si>
  <si>
    <t>Parengarenga - Te Pua Rd</t>
  </si>
  <si>
    <t>NZ01008</t>
  </si>
  <si>
    <t>Park Rd Katikati</t>
  </si>
  <si>
    <t>NZ01009</t>
  </si>
  <si>
    <t>Parkhurst</t>
  </si>
  <si>
    <t>NZ01010</t>
  </si>
  <si>
    <t>Paua</t>
  </si>
  <si>
    <t>NZ00675</t>
  </si>
  <si>
    <t>Paua - Harbour</t>
  </si>
  <si>
    <t>NZ00676</t>
  </si>
  <si>
    <t>Paua - Mudflats</t>
  </si>
  <si>
    <t>NZ00677</t>
  </si>
  <si>
    <t>Paua - Paddocks</t>
  </si>
  <si>
    <t>NZ00678</t>
  </si>
  <si>
    <t>Pauanui</t>
  </si>
  <si>
    <t>NZ00679</t>
  </si>
  <si>
    <t>Pauanui Sandspit &amp; Tairua Harbour</t>
  </si>
  <si>
    <t>NZ00680</t>
  </si>
  <si>
    <t>Piako</t>
  </si>
  <si>
    <t>NZ00681</t>
  </si>
  <si>
    <t>Pilot Bay - Mt Maunganui</t>
  </si>
  <si>
    <t>NZ00275</t>
  </si>
  <si>
    <t>Pitua Rd Spit</t>
  </si>
  <si>
    <t>NZ00682</t>
  </si>
  <si>
    <t>Pollen Island</t>
  </si>
  <si>
    <t>NZ00683</t>
  </si>
  <si>
    <t>Pollok Spit</t>
  </si>
  <si>
    <t>NZ00684</t>
  </si>
  <si>
    <t>Ponganui Estuary &amp; F&amp;B Reserve</t>
  </si>
  <si>
    <t>NZ00685</t>
  </si>
  <si>
    <t>Port Albert</t>
  </si>
  <si>
    <t>NZ00686</t>
  </si>
  <si>
    <t>Port Reclaim</t>
  </si>
  <si>
    <t>NZ00687</t>
  </si>
  <si>
    <t>Port Waikato</t>
  </si>
  <si>
    <t>NZ00688</t>
  </si>
  <si>
    <t>Port Whangarei</t>
  </si>
  <si>
    <t>NZ00689</t>
  </si>
  <si>
    <t>NZ00690</t>
  </si>
  <si>
    <t>Prestidges Island</t>
  </si>
  <si>
    <t>NZ00297</t>
  </si>
  <si>
    <t>Pukehina</t>
  </si>
  <si>
    <t>NZ00693</t>
  </si>
  <si>
    <t>Pukehina Spit</t>
  </si>
  <si>
    <t>NZ00694</t>
  </si>
  <si>
    <t>Pumphouse - Embankment Rd</t>
  </si>
  <si>
    <t>NZ00695</t>
  </si>
  <si>
    <t>Hawkes Bay</t>
  </si>
  <si>
    <t>Puponga</t>
  </si>
  <si>
    <t>NZ00696</t>
  </si>
  <si>
    <t>Puponga Inlet</t>
  </si>
  <si>
    <t>NZ00697</t>
  </si>
  <si>
    <t>Purakanui Inlet</t>
  </si>
  <si>
    <t>NZ00698</t>
  </si>
  <si>
    <t>Rabbit Is. (Hunter Brown &amp; Greenslade Park)</t>
  </si>
  <si>
    <t>NZ01015</t>
  </si>
  <si>
    <t>Rabbit Is. centre (Redwood Rd - RI Bridge)</t>
  </si>
  <si>
    <t>NZ01016</t>
  </si>
  <si>
    <t>Rabbit Island - Centre</t>
  </si>
  <si>
    <t>NZ00699</t>
  </si>
  <si>
    <t>Rabbit Island - East</t>
  </si>
  <si>
    <t>NZ00700</t>
  </si>
  <si>
    <t>Rabbit Island - West</t>
  </si>
  <si>
    <t>NZ00701</t>
  </si>
  <si>
    <t>Rabbit Island East</t>
  </si>
  <si>
    <t>NZ01017</t>
  </si>
  <si>
    <t>Rakaia RM</t>
  </si>
  <si>
    <t>NZ01018</t>
  </si>
  <si>
    <t>Rakopi - Westhaven Inlet</t>
  </si>
  <si>
    <t>NZ00702</t>
  </si>
  <si>
    <t>Rakopi - Westhaven Inlet &amp; White Pine Ck</t>
  </si>
  <si>
    <t>NZ00703</t>
  </si>
  <si>
    <t>Rangataua Bay - Baypark paddocks</t>
  </si>
  <si>
    <t>NZ00291</t>
  </si>
  <si>
    <t>Rangiwaea Island</t>
  </si>
  <si>
    <t>NZ00269</t>
  </si>
  <si>
    <t>Rat Island</t>
  </si>
  <si>
    <t>NZ00706</t>
  </si>
  <si>
    <t>Rat Island - Shelly Beach</t>
  </si>
  <si>
    <t>NZ00707</t>
  </si>
  <si>
    <t>NZ00708</t>
  </si>
  <si>
    <t>Refining Company land</t>
  </si>
  <si>
    <t>NZ00709</t>
  </si>
  <si>
    <t>Remainder Kaitorete Spit</t>
  </si>
  <si>
    <t>NZ01021</t>
  </si>
  <si>
    <t>Rennies Bay</t>
  </si>
  <si>
    <t>NZ00710</t>
  </si>
  <si>
    <t>River Mouth - Bell St</t>
  </si>
  <si>
    <t>NZ00712</t>
  </si>
  <si>
    <t>Riverton Beach</t>
  </si>
  <si>
    <t>NZ00713</t>
  </si>
  <si>
    <t>Riwaka - Motueka Rivermouth</t>
  </si>
  <si>
    <t>NZ00714</t>
  </si>
  <si>
    <t>Riwaka  Rivermouth</t>
  </si>
  <si>
    <t>NZ00715</t>
  </si>
  <si>
    <t>Riwaka Paddocks</t>
  </si>
  <si>
    <t>NZ00716</t>
  </si>
  <si>
    <t>Riwaka Wharf</t>
  </si>
  <si>
    <t>NZ00718</t>
  </si>
  <si>
    <t>Rough Island</t>
  </si>
  <si>
    <t>NZ00719</t>
  </si>
  <si>
    <t>Rough island - Hunter Brown</t>
  </si>
  <si>
    <t>NZ00720</t>
  </si>
  <si>
    <t>Rough Island Hammond Pt</t>
  </si>
  <si>
    <t>NZ01025</t>
  </si>
  <si>
    <t>Ruatuna Rd - Sanbank</t>
  </si>
  <si>
    <t>NZ00721</t>
  </si>
  <si>
    <t>Ruawai</t>
  </si>
  <si>
    <t>NZ00722</t>
  </si>
  <si>
    <t>Ruby Bay Beach</t>
  </si>
  <si>
    <t>NZ00723</t>
  </si>
  <si>
    <t>Rushbrooks Road</t>
  </si>
  <si>
    <t>NZ00724</t>
  </si>
  <si>
    <t>Rutherford Quay</t>
  </si>
  <si>
    <t>NZ00725</t>
  </si>
  <si>
    <t>Sand Island</t>
  </si>
  <si>
    <t>NZ01029</t>
  </si>
  <si>
    <t>Sand Islet</t>
  </si>
  <si>
    <t>NZ01030</t>
  </si>
  <si>
    <t>Sandspit</t>
  </si>
  <si>
    <t>NZ01031</t>
  </si>
  <si>
    <t>Sandy Point</t>
  </si>
  <si>
    <t>NZ00726</t>
  </si>
  <si>
    <t>Seagrove</t>
  </si>
  <si>
    <t>NZ00727</t>
  </si>
  <si>
    <t>Selwyn</t>
  </si>
  <si>
    <t>NZ00728</t>
  </si>
  <si>
    <t>NZ00729</t>
  </si>
  <si>
    <t>Selwyn Huts Lagoon</t>
  </si>
  <si>
    <t>NZ00730</t>
  </si>
  <si>
    <t>Selwyn Huts to Irwell RM</t>
  </si>
  <si>
    <t>NZ01032</t>
  </si>
  <si>
    <t>Selwyn River - Taumutu</t>
  </si>
  <si>
    <t>NZ00731</t>
  </si>
  <si>
    <t>Selwyn Rivermouth</t>
  </si>
  <si>
    <t>NZ00732</t>
  </si>
  <si>
    <t>Shellbank</t>
  </si>
  <si>
    <t>NZ00733</t>
  </si>
  <si>
    <t>Shelly Beach</t>
  </si>
  <si>
    <t>NZ00734</t>
  </si>
  <si>
    <t>Shelly Beach - Rat Island</t>
  </si>
  <si>
    <t>NZ01034</t>
  </si>
  <si>
    <t>Shoal Bay</t>
  </si>
  <si>
    <t>NZ00735</t>
  </si>
  <si>
    <t>Shoal Bay - East</t>
  </si>
  <si>
    <t>NZ00736</t>
  </si>
  <si>
    <t>Shoal Bay - Hauraki Shellbanks</t>
  </si>
  <si>
    <t>NZ01035</t>
  </si>
  <si>
    <t>Shoal Bay - Motorway Shellbanks</t>
  </si>
  <si>
    <t>NZ01036</t>
  </si>
  <si>
    <t>Shoal Bay - Warehouse Grass</t>
  </si>
  <si>
    <t>NZ01037</t>
  </si>
  <si>
    <t>Shoal Bay - West</t>
  </si>
  <si>
    <t>NZ00737</t>
  </si>
  <si>
    <t>Swan Lake</t>
  </si>
  <si>
    <t>NZ00755</t>
  </si>
  <si>
    <t>Tahunamanu Island</t>
  </si>
  <si>
    <t>NZ00756</t>
  </si>
  <si>
    <t>Tahunamanu Island &amp; Sandbar</t>
  </si>
  <si>
    <t>NZ01047</t>
  </si>
  <si>
    <t>Taingahae - Kellys Bay</t>
  </si>
  <si>
    <t>NZ00757</t>
  </si>
  <si>
    <t>Taipa Bay</t>
  </si>
  <si>
    <t>NZ00758</t>
  </si>
  <si>
    <t>Tairua - River paddocks</t>
  </si>
  <si>
    <t>NZ01048</t>
  </si>
  <si>
    <t>Takahiwai - Portland</t>
  </si>
  <si>
    <t>NZ00759</t>
  </si>
  <si>
    <t>Takaka Airport</t>
  </si>
  <si>
    <t>NZ00760</t>
  </si>
  <si>
    <t>Tanners Point to Matakana</t>
  </si>
  <si>
    <t>NZ01049</t>
  </si>
  <si>
    <t>Tapora North - Waikiri Creek</t>
  </si>
  <si>
    <t>NZ01050</t>
  </si>
  <si>
    <t>Tapora Paddocks</t>
  </si>
  <si>
    <t>NZ01051</t>
  </si>
  <si>
    <t>Tapora School</t>
  </si>
  <si>
    <t>NZ00761</t>
  </si>
  <si>
    <t>Taramaire</t>
  </si>
  <si>
    <t>NZ00762</t>
  </si>
  <si>
    <t>Taranaki Creek Paddocks</t>
  </si>
  <si>
    <t>NZ00763</t>
  </si>
  <si>
    <t>Mangawhai - Southern Refuge, Harbour edges</t>
  </si>
  <si>
    <t>NZ01117</t>
  </si>
  <si>
    <t>Ngamotu &amp; Whakamahi</t>
  </si>
  <si>
    <t>NZ01121</t>
  </si>
  <si>
    <t>Gisborne/Wairoa</t>
  </si>
  <si>
    <t>Te Atatu - Mudflats</t>
  </si>
  <si>
    <t>NZ00773</t>
  </si>
  <si>
    <t>Te Atatu - North end walking track</t>
  </si>
  <si>
    <t>NZ00774</t>
  </si>
  <si>
    <t>Te Atatu - Spinnaker Strand</t>
  </si>
  <si>
    <t>NZ00775</t>
  </si>
  <si>
    <t>Te Hapua</t>
  </si>
  <si>
    <t>NZ00776</t>
  </si>
  <si>
    <t>Te Matuku</t>
  </si>
  <si>
    <t>NZ00777</t>
  </si>
  <si>
    <t>Te Maunga Rd - Rangatau Bay</t>
  </si>
  <si>
    <t>NZ00287</t>
  </si>
  <si>
    <t>Te Motu Island</t>
  </si>
  <si>
    <t>NZ00778</t>
  </si>
  <si>
    <t>Awarua South - Head of Bay</t>
  </si>
  <si>
    <t>NZ00887</t>
  </si>
  <si>
    <t>Awarua Bay - South</t>
  </si>
  <si>
    <t>NZ00331</t>
  </si>
  <si>
    <t>Awarua Bay - North</t>
  </si>
  <si>
    <t>NZ00330</t>
  </si>
  <si>
    <t>Awarua Bay - NE Corner</t>
  </si>
  <si>
    <t>NZ00329</t>
  </si>
  <si>
    <t>Awarua Bay - Head of Bay</t>
  </si>
  <si>
    <t>NZ00328</t>
  </si>
  <si>
    <t>Awarua Bay - Cow Island</t>
  </si>
  <si>
    <t>NZ00326</t>
  </si>
  <si>
    <t>Awarua - Head of Bay</t>
  </si>
  <si>
    <t>NZ00883</t>
  </si>
  <si>
    <t>Auckland Airport</t>
  </si>
  <si>
    <t>NZ00325</t>
  </si>
  <si>
    <t>Athenree Motor Camp</t>
  </si>
  <si>
    <t>NZ00293</t>
  </si>
  <si>
    <t>Ataahua - Seabridge Rd</t>
  </si>
  <si>
    <t>NZ00324</t>
  </si>
  <si>
    <t>Ataahua - Motukarara Flats</t>
  </si>
  <si>
    <t>NZ00323</t>
  </si>
  <si>
    <t>Ataahua - Kaituna</t>
  </si>
  <si>
    <t>NZ00322</t>
  </si>
  <si>
    <t>Ataahua - Halswell Rivermouth</t>
  </si>
  <si>
    <t>NZ00321</t>
  </si>
  <si>
    <t>Ataahua</t>
  </si>
  <si>
    <t>NZ00320</t>
  </si>
  <si>
    <t>Ashley Estuary &amp; Saltwater Creek</t>
  </si>
  <si>
    <t>NZ00054</t>
  </si>
  <si>
    <t>Araparere</t>
  </si>
  <si>
    <t>NZ00875</t>
  </si>
  <si>
    <t>Apararera - South</t>
  </si>
  <si>
    <t>NZ00318</t>
  </si>
  <si>
    <t>Apararera - North</t>
  </si>
  <si>
    <t>NZ00317</t>
  </si>
  <si>
    <t>Aotea Lagoon</t>
  </si>
  <si>
    <t>NZ00316</t>
  </si>
  <si>
    <t>Anzac Bay</t>
  </si>
  <si>
    <t>NZ00314</t>
  </si>
  <si>
    <t>Ambury Park Farm</t>
  </si>
  <si>
    <t>NZ00313</t>
  </si>
  <si>
    <t>Amberley Swamp</t>
  </si>
  <si>
    <t>NZ00310</t>
  </si>
  <si>
    <t>Airport</t>
  </si>
  <si>
    <t>NZ00873</t>
  </si>
  <si>
    <t>Airfield &amp; Estuary</t>
  </si>
  <si>
    <t>NZ00309</t>
  </si>
  <si>
    <t>Airfield</t>
  </si>
  <si>
    <t>NZ00308</t>
  </si>
  <si>
    <t>Ahuriri Lagoon</t>
  </si>
  <si>
    <t>NZ00307</t>
  </si>
  <si>
    <t>Ahiaruhe Shellbank</t>
  </si>
  <si>
    <t>NZ00306</t>
  </si>
  <si>
    <t>NZ00305</t>
  </si>
  <si>
    <t>NZ00304</t>
  </si>
  <si>
    <t>15th Ave roof &amp; Rat island</t>
  </si>
  <si>
    <t>NZ00277</t>
  </si>
  <si>
    <t>Yarrs Bay</t>
  </si>
  <si>
    <t>NZ01103</t>
  </si>
  <si>
    <t>Yates Dam</t>
  </si>
  <si>
    <t>NZ00861</t>
  </si>
  <si>
    <t>Yarrs Flat</t>
  </si>
  <si>
    <t>NZ00860</t>
  </si>
  <si>
    <t>Whatipu</t>
  </si>
  <si>
    <t>NZ00005</t>
  </si>
  <si>
    <t>Whangarei Harbour</t>
  </si>
  <si>
    <t>NZ00253</t>
  </si>
  <si>
    <t>Whangaparaoa</t>
  </si>
  <si>
    <t>NZ00037</t>
  </si>
  <si>
    <t>Whanganui North Head</t>
  </si>
  <si>
    <t>NZ00169</t>
  </si>
  <si>
    <t>Whangaehu Rivermouth</t>
  </si>
  <si>
    <t>NZ00207</t>
  </si>
  <si>
    <t>Manawatu-Wanganui</t>
  </si>
  <si>
    <t>Whananaki</t>
  </si>
  <si>
    <t>NZ00262</t>
  </si>
  <si>
    <t>Whakatane ESTUARY</t>
  </si>
  <si>
    <t>NZ00038</t>
  </si>
  <si>
    <t>Westport Airport</t>
  </si>
  <si>
    <t>NZ00127</t>
  </si>
  <si>
    <t>Westhaven Inlet</t>
  </si>
  <si>
    <t>NZ00189</t>
  </si>
  <si>
    <t>West Coast beaches</t>
  </si>
  <si>
    <t>NZ00009</t>
  </si>
  <si>
    <t>Wellington Harbour</t>
  </si>
  <si>
    <t>NZ00242</t>
  </si>
  <si>
    <t>Wellington</t>
  </si>
  <si>
    <t>Washdyke Lagoon</t>
  </si>
  <si>
    <t>NZ00008</t>
  </si>
  <si>
    <t>Waiwera ESTUARY</t>
  </si>
  <si>
    <t>NZ00001</t>
  </si>
  <si>
    <t>Waituna Lagoon</t>
  </si>
  <si>
    <t>NZ00237</t>
  </si>
  <si>
    <t>Waitotara Rivermouth</t>
  </si>
  <si>
    <t>NZ00216</t>
  </si>
  <si>
    <t>Ohiwa Island</t>
  </si>
  <si>
    <t>NZ01123</t>
  </si>
  <si>
    <t>Waitemata Harbour</t>
  </si>
  <si>
    <t>NZ00013</t>
  </si>
  <si>
    <t>Te Motu Sandbank &amp; Island</t>
  </si>
  <si>
    <t>NZ00780</t>
  </si>
  <si>
    <t>Te Teko Island &amp; Upper Harbour</t>
  </si>
  <si>
    <t>NZ00781</t>
  </si>
  <si>
    <t>Tern Island</t>
  </si>
  <si>
    <t>NZ00782</t>
  </si>
  <si>
    <t>Tern Island - (Whangakopikopiko)</t>
  </si>
  <si>
    <t>NZ00783</t>
  </si>
  <si>
    <t>Thames</t>
  </si>
  <si>
    <t>NZ01057</t>
  </si>
  <si>
    <t>Thames - Combined</t>
  </si>
  <si>
    <t>NZ00784</t>
  </si>
  <si>
    <t>Thames - Waihou River &amp; Shellbank</t>
  </si>
  <si>
    <t>NZ00785</t>
  </si>
  <si>
    <t>The Horseshoe Wetland - Waitangi</t>
  </si>
  <si>
    <t>NZ00786</t>
  </si>
  <si>
    <t>Timberyard Point</t>
  </si>
  <si>
    <t>NZ00787</t>
  </si>
  <si>
    <t>Tinopai</t>
  </si>
  <si>
    <t>NZ00789</t>
  </si>
  <si>
    <t>Tinopai lodge + Cooney res</t>
  </si>
  <si>
    <t>NZ00790</t>
  </si>
  <si>
    <t>Tinopai sand bar</t>
  </si>
  <si>
    <t>NZ00791</t>
  </si>
  <si>
    <t>Tip of Kaitorete Spit</t>
  </si>
  <si>
    <t>NZ00792</t>
  </si>
  <si>
    <t>Tip of Spit</t>
  </si>
  <si>
    <t>NZ00793</t>
  </si>
  <si>
    <t>Tokerau Beach</t>
  </si>
  <si>
    <t>NZ00794</t>
  </si>
  <si>
    <t>Top of Spit</t>
  </si>
  <si>
    <t>NZ00795</t>
  </si>
  <si>
    <t>Top of Spit - Lighthouse</t>
  </si>
  <si>
    <t>NZ00796</t>
  </si>
  <si>
    <t>Top Pump - House</t>
  </si>
  <si>
    <t>NZ00797</t>
  </si>
  <si>
    <t>Totara Av Shellbank</t>
  </si>
  <si>
    <t>NZ01063</t>
  </si>
  <si>
    <t>Totara Ave - Sand Bar</t>
  </si>
  <si>
    <t>NZ01065</t>
  </si>
  <si>
    <t>Totara Avenue and coastal sandbar</t>
  </si>
  <si>
    <t>NZ01066</t>
  </si>
  <si>
    <t>Triangle Flat</t>
  </si>
  <si>
    <t>NZ00799</t>
  </si>
  <si>
    <t>Triangle Flat &amp; Inside Spit</t>
  </si>
  <si>
    <t>NZ00800</t>
  </si>
  <si>
    <t>Tuamanui</t>
  </si>
  <si>
    <t>NZ01069</t>
  </si>
  <si>
    <t>Tuapiro Estuary</t>
  </si>
  <si>
    <t>NZ01070</t>
  </si>
  <si>
    <t>Tuapiro Estuary &amp; Spit</t>
  </si>
  <si>
    <t>NZ01071</t>
  </si>
  <si>
    <t>Tuapiro Estuary Athenree Wetland</t>
  </si>
  <si>
    <t>NZ01072</t>
  </si>
  <si>
    <t>Tunanui Stream Mouth</t>
  </si>
  <si>
    <t>NZ00801</t>
  </si>
  <si>
    <t>Tupare Lagoon</t>
  </si>
  <si>
    <t>NZ00802</t>
  </si>
  <si>
    <t>Tupare Wetland</t>
  </si>
  <si>
    <t>NZ01075</t>
  </si>
  <si>
    <t>Turfrey Rd - Watchman Rd</t>
  </si>
  <si>
    <t>NZ00803</t>
  </si>
  <si>
    <t>Umupuia</t>
  </si>
  <si>
    <t>NZ00804</t>
  </si>
  <si>
    <t>Unahi Road</t>
  </si>
  <si>
    <t>NZ00805</t>
  </si>
  <si>
    <t>Unnamed Island</t>
  </si>
  <si>
    <t>NZ00806</t>
  </si>
  <si>
    <t>Upper Harbour</t>
  </si>
  <si>
    <t>NZ00807</t>
  </si>
  <si>
    <t>Upper LII Pools</t>
  </si>
  <si>
    <t>NZ00808</t>
  </si>
  <si>
    <t>Ure/Waima River Mouth</t>
  </si>
  <si>
    <t>NZ00809</t>
  </si>
  <si>
    <t>Marlborough</t>
  </si>
  <si>
    <t>Uretara Island Sandbank</t>
  </si>
  <si>
    <t>NZ00811</t>
  </si>
  <si>
    <t>Uretara Stream  - Katikati</t>
  </si>
  <si>
    <t>NZ00295</t>
  </si>
  <si>
    <t>Uretara Wetland Park Rd</t>
  </si>
  <si>
    <t>NZ00812</t>
  </si>
  <si>
    <t>Urquharts</t>
  </si>
  <si>
    <t>NZ00813</t>
  </si>
  <si>
    <t>Various banks around Te Puna</t>
  </si>
  <si>
    <t>NZ01078</t>
  </si>
  <si>
    <t>Waihi Beach</t>
  </si>
  <si>
    <t>NZ00814</t>
  </si>
  <si>
    <t>Chatham Islands</t>
  </si>
  <si>
    <t>Waihi Harbour islands</t>
  </si>
  <si>
    <t>NZ01079</t>
  </si>
  <si>
    <t>Waihou River - Shellbanks</t>
  </si>
  <si>
    <t>NZ01080</t>
  </si>
  <si>
    <t>Waikaraka</t>
  </si>
  <si>
    <t>NZ00815</t>
  </si>
  <si>
    <t>Waikaraka Estuary Spit</t>
  </si>
  <si>
    <t>NZ00268</t>
  </si>
  <si>
    <t>Waikaraka Estuary Spit &amp; Pitua Rd</t>
  </si>
  <si>
    <t>NZ00817</t>
  </si>
  <si>
    <t>Waikawa Estuary</t>
  </si>
  <si>
    <t>NZ01082</t>
  </si>
  <si>
    <t>Waikawau Bay</t>
  </si>
  <si>
    <t>NZ00818</t>
  </si>
  <si>
    <t>Waikiri Creek</t>
  </si>
  <si>
    <t>NZ01083</t>
  </si>
  <si>
    <t>Waikiri Creek - Tapora</t>
  </si>
  <si>
    <t>NZ01084</t>
  </si>
  <si>
    <t>Waikiri Creek - Tapora North</t>
  </si>
  <si>
    <t>NZ00819</t>
  </si>
  <si>
    <t>Waimakariri &amp; Brooklands Lagoon</t>
  </si>
  <si>
    <t>NZ00820</t>
  </si>
  <si>
    <t>Waimakariri Bridges</t>
  </si>
  <si>
    <t>NZ00821</t>
  </si>
  <si>
    <t>Waimangaroa Estuary</t>
  </si>
  <si>
    <t>NZ00822</t>
  </si>
  <si>
    <t>NZ00823</t>
  </si>
  <si>
    <t>Waimea Inlet - Sand Island</t>
  </si>
  <si>
    <t>NZ01085</t>
  </si>
  <si>
    <t>Waimea West - Ruby Bay</t>
  </si>
  <si>
    <t>NZ00824</t>
  </si>
  <si>
    <t>Wainui</t>
  </si>
  <si>
    <t>NZ01086</t>
  </si>
  <si>
    <t>Wainui Stream Mouth</t>
  </si>
  <si>
    <t>NZ00825</t>
  </si>
  <si>
    <t>Waipu</t>
  </si>
  <si>
    <t>NZ01089</t>
  </si>
  <si>
    <t>Waipu Bay - Maheka Point</t>
  </si>
  <si>
    <t>NZ00282</t>
  </si>
  <si>
    <t>Waipu Bay - Matapihi</t>
  </si>
  <si>
    <t>NZ00283</t>
  </si>
  <si>
    <t>Wairau Bar</t>
  </si>
  <si>
    <t>NZ00827</t>
  </si>
  <si>
    <t>Wairoa River Mouth</t>
  </si>
  <si>
    <t>NZ00292</t>
  </si>
  <si>
    <t>Waitakaruru</t>
  </si>
  <si>
    <t>NZ00828</t>
  </si>
  <si>
    <t>Waitangi - Clive combined</t>
  </si>
  <si>
    <t>NZ00829</t>
  </si>
  <si>
    <t>Waitangi - Tukituki</t>
  </si>
  <si>
    <t>NZ00830</t>
  </si>
  <si>
    <t>Waitangi Beach West</t>
  </si>
  <si>
    <t>NZ00831</t>
  </si>
  <si>
    <t>Waitangi Estuary</t>
  </si>
  <si>
    <t>NZ00832</t>
  </si>
  <si>
    <t>Waitangi Railway Wetland</t>
  </si>
  <si>
    <t>NZ00833</t>
  </si>
  <si>
    <t>Waituna Estuary</t>
  </si>
  <si>
    <t>NZ00834</t>
  </si>
  <si>
    <t>Waiuku</t>
  </si>
  <si>
    <t>NZ00835</t>
  </si>
  <si>
    <t>Waiwhara Bay</t>
  </si>
  <si>
    <t>NZ00836</t>
  </si>
  <si>
    <t>Wakanui Beach</t>
  </si>
  <si>
    <t>NZ00837</t>
  </si>
  <si>
    <t>Walker Island</t>
  </si>
  <si>
    <t>NZ00839</t>
  </si>
  <si>
    <t>Walker Island - from Highway 16</t>
  </si>
  <si>
    <t>NZ01090</t>
  </si>
  <si>
    <t>Wallace Road &amp; Paddocks</t>
  </si>
  <si>
    <t>NZ00840</t>
  </si>
  <si>
    <t>Waioneke</t>
  </si>
  <si>
    <t>NZ00826</t>
  </si>
  <si>
    <t>Wanganui Rivermouth</t>
  </si>
  <si>
    <t>NZ00218</t>
  </si>
  <si>
    <t>Warrington Beach</t>
  </si>
  <si>
    <t>NZ00841</t>
  </si>
  <si>
    <t>Watchman Rd - Pumphouse</t>
  </si>
  <si>
    <t>NZ00842</t>
  </si>
  <si>
    <t>Welcome Bay</t>
  </si>
  <si>
    <t>NZ01093</t>
  </si>
  <si>
    <t>West Bund, Central Pan</t>
  </si>
  <si>
    <t>NZ01094</t>
  </si>
  <si>
    <t>Westport - Buller Rivermouth</t>
  </si>
  <si>
    <t>NZ00844</t>
  </si>
  <si>
    <t>Westshore Lagoon &amp; Landcorp Marsh</t>
  </si>
  <si>
    <t>NZ00845</t>
  </si>
  <si>
    <t>Whakapirau-Pahi</t>
  </si>
  <si>
    <t>NZ01096</t>
  </si>
  <si>
    <t>Whakatiwai - Kaiaua</t>
  </si>
  <si>
    <t>NZ00846</t>
  </si>
  <si>
    <t>Whangaahei Bay - Colville</t>
  </si>
  <si>
    <t>NZ00847</t>
  </si>
  <si>
    <t>Whangamata Beach</t>
  </si>
  <si>
    <t>NZ00848</t>
  </si>
  <si>
    <t>Whangapoua Harbour - Matarangi Jetty</t>
  </si>
  <si>
    <t>NZ01097</t>
  </si>
  <si>
    <t>Whangapoua Harbour - Near jetty</t>
  </si>
  <si>
    <t>NZ01098</t>
  </si>
  <si>
    <t>Whangapoua Harbour - Pull over area on road</t>
  </si>
  <si>
    <t>NZ01099</t>
  </si>
  <si>
    <t>Whangarei Airport</t>
  </si>
  <si>
    <t>NZ00849</t>
  </si>
  <si>
    <t>Whangateau Harbour - Fields and Camp</t>
  </si>
  <si>
    <t>NZ01100</t>
  </si>
  <si>
    <t>Mangawhai - Old Island, NW Shoreline</t>
  </si>
  <si>
    <t>NZ01126</t>
  </si>
  <si>
    <t>Opihi Rivermouth - Milford Lagoon</t>
  </si>
  <si>
    <t>NZ01128</t>
  </si>
  <si>
    <t>Oyster farm</t>
  </si>
  <si>
    <t>NZ01129</t>
  </si>
  <si>
    <t>Parakai - Greens Rd</t>
  </si>
  <si>
    <t>NZ01130</t>
  </si>
  <si>
    <t>Mangawhai - Southern Area and East Beach</t>
  </si>
  <si>
    <t>NZ01136</t>
  </si>
  <si>
    <t>Te Atatu - Harbourview Beach Reserve</t>
  </si>
  <si>
    <t>NZ01139</t>
  </si>
  <si>
    <t>Pakawau paddocks</t>
  </si>
  <si>
    <t>NZ01145</t>
  </si>
  <si>
    <t>Ohiwa Shellbanks</t>
  </si>
  <si>
    <t>NZ01125</t>
  </si>
  <si>
    <t>Ohope Wharf</t>
  </si>
  <si>
    <t>NZ00989</t>
  </si>
  <si>
    <t>Parkhurst - Evans Rd</t>
  </si>
  <si>
    <t>NZ01131</t>
  </si>
  <si>
    <t>Parkhurst - South Head Road</t>
  </si>
  <si>
    <t>NZ01132</t>
  </si>
  <si>
    <t>Spoonbill Rock</t>
  </si>
  <si>
    <t>NZ01137</t>
  </si>
  <si>
    <t>Sandy Bay Road</t>
  </si>
  <si>
    <t>NZ01133</t>
  </si>
  <si>
    <t>Te Atatu - Main Wader Roost</t>
  </si>
  <si>
    <t>NZ01140</t>
  </si>
  <si>
    <t>Parengarenga - Shellbank and Spit Shore</t>
  </si>
  <si>
    <t>NZ01134</t>
  </si>
  <si>
    <t>Shoal Bay - Sandy Bay Road</t>
  </si>
  <si>
    <t>NZ01135</t>
  </si>
  <si>
    <t>Te Atatu - Beach Road Shellbank</t>
  </si>
  <si>
    <t>NZ01138</t>
  </si>
  <si>
    <t>Waioneke to Wallers Farm</t>
  </si>
  <si>
    <t>NZ01141</t>
  </si>
  <si>
    <t>Werowhero Lagoon</t>
  </si>
  <si>
    <t>NZ01143</t>
  </si>
  <si>
    <t>Whakaki Lagoon</t>
  </si>
  <si>
    <t>NZ01144</t>
  </si>
  <si>
    <t>Whangateau Harbour - Shell Island</t>
  </si>
  <si>
    <t>NZ01101</t>
  </si>
  <si>
    <t>Wharakaho Beach</t>
  </si>
  <si>
    <t>NZ00850</t>
  </si>
  <si>
    <t>Whareatea Rivermouth</t>
  </si>
  <si>
    <t>NZ00851</t>
  </si>
  <si>
    <t>Wharere Ponds</t>
  </si>
  <si>
    <t>NZ00852</t>
  </si>
  <si>
    <t>Wharf &amp; Bridal Creek</t>
  </si>
  <si>
    <t>NZ00853</t>
  </si>
  <si>
    <t>Whatamonga Bay</t>
  </si>
  <si>
    <t>NZ00854</t>
  </si>
  <si>
    <t>Whitford</t>
  </si>
  <si>
    <t>NZ01102</t>
  </si>
  <si>
    <t>Whitianga</t>
  </si>
  <si>
    <t>NZ00855</t>
  </si>
  <si>
    <t>Whitianga - Buffalo Beach inc Ohuka</t>
  </si>
  <si>
    <t>NZ00856</t>
  </si>
  <si>
    <t>Whitianga - Town side</t>
  </si>
  <si>
    <t>NZ00857</t>
  </si>
  <si>
    <t>Yarrs</t>
  </si>
  <si>
    <t>NZ00858</t>
  </si>
  <si>
    <t>NZ00859</t>
  </si>
  <si>
    <t>Waitangi - East Clive</t>
  </si>
  <si>
    <t>NZ00210</t>
  </si>
  <si>
    <t>West Shore</t>
  </si>
  <si>
    <t>NZ00843</t>
  </si>
  <si>
    <t>Waitaha River</t>
  </si>
  <si>
    <t>NZ00126</t>
  </si>
  <si>
    <t>Wairoa ESTUARY / Mataitai</t>
  </si>
  <si>
    <t>NZ00018</t>
  </si>
  <si>
    <t>Wairoa ESTUARY</t>
  </si>
  <si>
    <t>NZ00016</t>
  </si>
  <si>
    <t>East Cape</t>
  </si>
  <si>
    <t>Wairau Lagoon</t>
  </si>
  <si>
    <t>NZ00221</t>
  </si>
  <si>
    <t>Waipu Estuary</t>
  </si>
  <si>
    <t>NZ00251</t>
  </si>
  <si>
    <t>Waipawa River</t>
  </si>
  <si>
    <t>NZ00134</t>
  </si>
  <si>
    <t>Waipara Rivermouth</t>
  </si>
  <si>
    <t>NZ00012</t>
  </si>
  <si>
    <t>Waiotahi ESTUARY</t>
  </si>
  <si>
    <t>NZ00041</t>
  </si>
  <si>
    <t>Waioeka Estuary - Opotiki</t>
  </si>
  <si>
    <t>NZ00006</t>
  </si>
  <si>
    <t>Wainui Sandspit</t>
  </si>
  <si>
    <t>NZ00197</t>
  </si>
  <si>
    <t>Waimea ESTUARY</t>
  </si>
  <si>
    <t>NZ00206</t>
  </si>
  <si>
    <t>Waimatuku</t>
  </si>
  <si>
    <t>NZ00236</t>
  </si>
  <si>
    <t>Awarua - Smelter Grounds</t>
  </si>
  <si>
    <t>NZ01104</t>
  </si>
  <si>
    <t>Bird bay</t>
  </si>
  <si>
    <t>NZ01105</t>
  </si>
  <si>
    <t>Channel Bank</t>
  </si>
  <si>
    <t>NZ01106</t>
  </si>
  <si>
    <t>Grove Arm</t>
  </si>
  <si>
    <t>NZ01108</t>
  </si>
  <si>
    <t>Horseshoe Island</t>
  </si>
  <si>
    <t>NZ01110</t>
  </si>
  <si>
    <t>North Auckland</t>
  </si>
  <si>
    <t>NZ01111</t>
  </si>
  <si>
    <t>Kaituna River Mouth</t>
  </si>
  <si>
    <t>NZ01113</t>
  </si>
  <si>
    <t>Lower Lake Road Flats/Paddocks</t>
  </si>
  <si>
    <t>NZ01114</t>
  </si>
  <si>
    <t>Mangawhai - Old Island, East Beach</t>
  </si>
  <si>
    <t>NZ01115</t>
  </si>
  <si>
    <t>Mangawhai - Southern Refuge</t>
  </si>
  <si>
    <t>NZ01116</t>
  </si>
  <si>
    <t>Ngataringa Bay - Birkley Rd Shellbank</t>
  </si>
  <si>
    <t>NZ01122</t>
  </si>
  <si>
    <t>Mapua, Grossis Point and Ruby Bay</t>
  </si>
  <si>
    <t>NZ01118</t>
  </si>
  <si>
    <t>Maungowhio Lagoon</t>
  </si>
  <si>
    <t>NZ01119</t>
  </si>
  <si>
    <t>Motueka Shellbank</t>
  </si>
  <si>
    <t>NZ01120</t>
  </si>
  <si>
    <t>Ohiwa Sand Island</t>
  </si>
  <si>
    <t>NZ01124</t>
  </si>
  <si>
    <t>Omaha Causeway</t>
  </si>
  <si>
    <t>NZ01127</t>
  </si>
  <si>
    <t>Waipaoa Rivermouth</t>
  </si>
  <si>
    <t>NZ01142</t>
  </si>
  <si>
    <t>Waikawa Harbour</t>
  </si>
  <si>
    <t>NZ00168</t>
  </si>
  <si>
    <t>Waikato Rivermouth</t>
  </si>
  <si>
    <t>NZ00019</t>
  </si>
  <si>
    <t>Tupare</t>
  </si>
  <si>
    <t>NZ01074</t>
  </si>
  <si>
    <t>Waikanae</t>
  </si>
  <si>
    <t>NZ00140</t>
  </si>
  <si>
    <t>Waiheke Island</t>
  </si>
  <si>
    <t>NZ00020</t>
  </si>
  <si>
    <t>Waiaua ESTUARY</t>
  </si>
  <si>
    <t>NZ00040</t>
  </si>
  <si>
    <t>Waiatoto Rivermouth</t>
  </si>
  <si>
    <t>NZ00125</t>
  </si>
  <si>
    <t>Wade River / Stillwater</t>
  </si>
  <si>
    <t>NZ00113</t>
  </si>
  <si>
    <t>Ure Rivermouth</t>
  </si>
  <si>
    <t>NZ00220</t>
  </si>
  <si>
    <t>Turakina Rivermouth</t>
  </si>
  <si>
    <t>NZ00225</t>
  </si>
  <si>
    <t>Tukituki Estuary</t>
  </si>
  <si>
    <t>NZ00208</t>
  </si>
  <si>
    <t>Travis Wetland</t>
  </si>
  <si>
    <t>NZ00049</t>
  </si>
  <si>
    <t>Totara Rivermouth</t>
  </si>
  <si>
    <t>NZ00115</t>
  </si>
  <si>
    <t>Totara Avenue</t>
  </si>
  <si>
    <t>NZ00195</t>
  </si>
  <si>
    <t>Toko/Akatore Mouth</t>
  </si>
  <si>
    <t>NZ00227</t>
  </si>
  <si>
    <t>Te Arai Canal</t>
  </si>
  <si>
    <t>NZ00093</t>
  </si>
  <si>
    <t>Tauranga Harbour</t>
  </si>
  <si>
    <t>NZ00043</t>
  </si>
  <si>
    <t>Tauranga Bay</t>
  </si>
  <si>
    <t>NZ00123</t>
  </si>
  <si>
    <t>Taupata</t>
  </si>
  <si>
    <t>NZ00158</t>
  </si>
  <si>
    <t>Tasman bay</t>
  </si>
  <si>
    <t>NZ00194</t>
  </si>
  <si>
    <t>Taramakau Rivermouth</t>
  </si>
  <si>
    <t>NZ00132</t>
  </si>
  <si>
    <t>Tapotupotu/Spirits</t>
  </si>
  <si>
    <t>NZ00250</t>
  </si>
  <si>
    <t>Tamaki ESTUARY</t>
  </si>
  <si>
    <t>NZ00095</t>
  </si>
  <si>
    <t>Takahiwai</t>
  </si>
  <si>
    <t>NZ00249</t>
  </si>
  <si>
    <t>Tairua Harbour</t>
  </si>
  <si>
    <t>NZ00094</t>
  </si>
  <si>
    <t>Tahuna</t>
  </si>
  <si>
    <t>NZ00157</t>
  </si>
  <si>
    <t>Tahanga</t>
  </si>
  <si>
    <t>NZ00248</t>
  </si>
  <si>
    <t>Tahakopa Bay</t>
  </si>
  <si>
    <t>NZ00167</t>
  </si>
  <si>
    <t>Spider Lagoon</t>
  </si>
  <si>
    <t>NZ00172</t>
  </si>
  <si>
    <t>South Otago</t>
  </si>
  <si>
    <t>NZ00257</t>
  </si>
  <si>
    <t>NZ00156</t>
  </si>
  <si>
    <t>Ruakaka Estuary</t>
  </si>
  <si>
    <t>NZ00247</t>
  </si>
  <si>
    <t>NZ00193</t>
  </si>
  <si>
    <t>Riverton ESTUARY</t>
  </si>
  <si>
    <t>NZ00226</t>
  </si>
  <si>
    <t>90 Mile Twilight / 90 Mile Beach</t>
  </si>
  <si>
    <t>NZ00199</t>
  </si>
  <si>
    <t>Ahuriri Estuary</t>
  </si>
  <si>
    <t>NZ00021</t>
  </si>
  <si>
    <t>Akaroa Harbour</t>
  </si>
  <si>
    <t>NZ00053</t>
  </si>
  <si>
    <t>Anakiwa - Grove</t>
  </si>
  <si>
    <t>NZ00176</t>
  </si>
  <si>
    <t>Aotea Harbour</t>
  </si>
  <si>
    <t>NZ00239</t>
  </si>
  <si>
    <t>Aramoana</t>
  </si>
  <si>
    <t>NZ00244</t>
  </si>
  <si>
    <t>Arawata Rivermouth</t>
  </si>
  <si>
    <t>NZ00151</t>
  </si>
  <si>
    <t>Ashburton Rivermouth</t>
  </si>
  <si>
    <t>NZ00114</t>
  </si>
  <si>
    <t>Ashworths Pits</t>
  </si>
  <si>
    <t>NZ00036</t>
  </si>
  <si>
    <t>Avon-Heathcote Estuary</t>
  </si>
  <si>
    <t>NZ00059</t>
  </si>
  <si>
    <t>Awaroa Inlet</t>
  </si>
  <si>
    <t>NZ00222</t>
  </si>
  <si>
    <t>Awarua Bay</t>
  </si>
  <si>
    <t>NZ00230</t>
  </si>
  <si>
    <t>Barrytown</t>
  </si>
  <si>
    <t>NZ00142</t>
  </si>
  <si>
    <t>NZ00179</t>
  </si>
  <si>
    <t>Blaketown Lagoon</t>
  </si>
  <si>
    <t>NZ00133</t>
  </si>
  <si>
    <t>Blueskin Bay - Warrington</t>
  </si>
  <si>
    <t>NZ00255</t>
  </si>
  <si>
    <t>Bluff Harbour</t>
  </si>
  <si>
    <t>NZ00231</t>
  </si>
  <si>
    <t>Bowentown Shellbanks</t>
  </si>
  <si>
    <t>NZ00129</t>
  </si>
  <si>
    <t>Break CK Lagoon</t>
  </si>
  <si>
    <t>NZ00144</t>
  </si>
  <si>
    <t>Brooklands Lagoon</t>
  </si>
  <si>
    <t>NZ00050</t>
  </si>
  <si>
    <t>Brooklands Lagoon - Kaiapoi Sewage Works</t>
  </si>
  <si>
    <t>NZ00051</t>
  </si>
  <si>
    <t>Buller Rivermouth</t>
  </si>
  <si>
    <t>NZ00145</t>
  </si>
  <si>
    <t>Cape Campbell</t>
  </si>
  <si>
    <t>NZ00175</t>
  </si>
  <si>
    <t>Catlins Lake</t>
  </si>
  <si>
    <t>NZ00256</t>
  </si>
  <si>
    <t>Collingwood Beach</t>
  </si>
  <si>
    <t>NZ00170</t>
  </si>
  <si>
    <t>Colville Harbour</t>
  </si>
  <si>
    <t>NZ00086</t>
  </si>
  <si>
    <t>Conway Rivermouth</t>
  </si>
  <si>
    <t>NZ00025</t>
  </si>
  <si>
    <t>Coopers Lagoon</t>
  </si>
  <si>
    <t>NZ00026</t>
  </si>
  <si>
    <t>Coromandel Harbour</t>
  </si>
  <si>
    <t>NZ00096</t>
  </si>
  <si>
    <t>Delaware Bay</t>
  </si>
  <si>
    <t>NZ00223</t>
  </si>
  <si>
    <t>Dunedin City / Sports Ground</t>
  </si>
  <si>
    <t>NZ00252</t>
  </si>
  <si>
    <t>Farewell Spit</t>
  </si>
  <si>
    <t>NZ00198</t>
  </si>
  <si>
    <t>Firth of Thames</t>
  </si>
  <si>
    <t>NZ00024</t>
  </si>
  <si>
    <t>Fortrose Estuary</t>
  </si>
  <si>
    <t>NZ00232</t>
  </si>
  <si>
    <t>Havelock Estuary</t>
  </si>
  <si>
    <t>NZ00177</t>
  </si>
  <si>
    <t>Herbertville</t>
  </si>
  <si>
    <t>NZ00187</t>
  </si>
  <si>
    <t>Herekino</t>
  </si>
  <si>
    <t>NZ00201</t>
  </si>
  <si>
    <t>Hicks Bay</t>
  </si>
  <si>
    <t>NZ00022</t>
  </si>
  <si>
    <t>Hinds Rivermouth</t>
  </si>
  <si>
    <t>NZ00030</t>
  </si>
  <si>
    <t>Hokianga Harbour</t>
  </si>
  <si>
    <t>NZ00202</t>
  </si>
  <si>
    <t>Hokio Stm</t>
  </si>
  <si>
    <t>NZ00088</t>
  </si>
  <si>
    <t>Hokitika Rivermouth</t>
  </si>
  <si>
    <t>NZ00075</t>
  </si>
  <si>
    <t>Raraura - Great Exhibition Bay</t>
  </si>
  <si>
    <t>NZ00200</t>
  </si>
  <si>
    <t>Inside Spit Mullet - Lighthouse</t>
  </si>
  <si>
    <t>NZ00421</t>
  </si>
  <si>
    <t>Kaikoura Peninsula: Armers Beach</t>
  </si>
  <si>
    <t>NZ00072</t>
  </si>
  <si>
    <t>Kapiti Is</t>
  </si>
  <si>
    <t>NZ00131</t>
  </si>
  <si>
    <t>Rangitikei Rivermouth</t>
  </si>
  <si>
    <t>NZ00214</t>
  </si>
  <si>
    <t>Kohaihai Rivermouth</t>
  </si>
  <si>
    <t>NZ00147</t>
  </si>
  <si>
    <t>Kongahu ESTUARY</t>
  </si>
  <si>
    <t>NZ00148</t>
  </si>
  <si>
    <t>Korito - Whakaki</t>
  </si>
  <si>
    <t>NZ00017</t>
  </si>
  <si>
    <t>Gisborne / Wairoa</t>
  </si>
  <si>
    <t>Kowai Rivermouth</t>
  </si>
  <si>
    <t>NZ00031</t>
  </si>
  <si>
    <t>Kowhai Beach</t>
  </si>
  <si>
    <t>NZ00173</t>
  </si>
  <si>
    <t>Lake Ellesmere</t>
  </si>
  <si>
    <t>NZ00052</t>
  </si>
  <si>
    <t>Lake Elterwater</t>
  </si>
  <si>
    <t>NZ00067</t>
  </si>
  <si>
    <t>Lake Forsyth</t>
  </si>
  <si>
    <t>NZ00044</t>
  </si>
  <si>
    <t>Lake Grassmere</t>
  </si>
  <si>
    <t>NZ00084</t>
  </si>
  <si>
    <t>Lake Hatuma</t>
  </si>
  <si>
    <t>NZ00205</t>
  </si>
  <si>
    <t>Lake Poerua</t>
  </si>
  <si>
    <t>NZ00149</t>
  </si>
  <si>
    <t>Lake Poukawa</t>
  </si>
  <si>
    <t>NZ00090</t>
  </si>
  <si>
    <t>Lyttelton Harbour</t>
  </si>
  <si>
    <t>NZ00023</t>
  </si>
  <si>
    <t>Mahia - Mangawhiro</t>
  </si>
  <si>
    <t>NZ00011</t>
  </si>
  <si>
    <t>Mahitahi Rivermouth</t>
  </si>
  <si>
    <t>NZ00143</t>
  </si>
  <si>
    <t>Maketu - Little Waihi / Little Waihi &amp; Pukehima Spit</t>
  </si>
  <si>
    <t>NZ00002</t>
  </si>
  <si>
    <t>Manakaiaua Rivermouth</t>
  </si>
  <si>
    <t>NZ00141</t>
  </si>
  <si>
    <t>Rangitata Rivermouth</t>
  </si>
  <si>
    <t>NZ00010</t>
  </si>
  <si>
    <t>Rangitaiki Estuary - Thornton</t>
  </si>
  <si>
    <t>NZ00027</t>
  </si>
  <si>
    <t>Rangaunu Harbour</t>
  </si>
  <si>
    <t>NZ00246</t>
  </si>
  <si>
    <t>Te Motu Sandbank</t>
  </si>
  <si>
    <t>NZ00779</t>
  </si>
  <si>
    <t>Rakopi</t>
  </si>
  <si>
    <t>NZ00155</t>
  </si>
  <si>
    <t>Rakaia Rivermouth</t>
  </si>
  <si>
    <t>NZ00171</t>
  </si>
  <si>
    <t>Poerua River</t>
  </si>
  <si>
    <t>NZ00120</t>
  </si>
  <si>
    <t>Pigeon Bay</t>
  </si>
  <si>
    <t>NZ00078</t>
  </si>
  <si>
    <t>Petone Beach</t>
  </si>
  <si>
    <t>NZ00139</t>
  </si>
  <si>
    <t>Pencarrow</t>
  </si>
  <si>
    <t>NZ00138</t>
  </si>
  <si>
    <t>Pauatahanui</t>
  </si>
  <si>
    <t>NZ00137</t>
  </si>
  <si>
    <t>Pataua-Taiharuru</t>
  </si>
  <si>
    <t>NZ00245</t>
  </si>
  <si>
    <t>Parengarenga Harbour</t>
  </si>
  <si>
    <t>NZ00224</t>
  </si>
  <si>
    <t>Parapara</t>
  </si>
  <si>
    <t>NZ00153</t>
  </si>
  <si>
    <t>Papanui Inlet</t>
  </si>
  <si>
    <t>NZ00254</t>
  </si>
  <si>
    <t>Pakawau</t>
  </si>
  <si>
    <t>NZ00192</t>
  </si>
  <si>
    <t>Orowaiti Estuary</t>
  </si>
  <si>
    <t>NZ00066</t>
  </si>
  <si>
    <t>Orewa Estuary</t>
  </si>
  <si>
    <t>NZ00263</t>
  </si>
  <si>
    <t>Orari Rivermouth</t>
  </si>
  <si>
    <t>NZ00122</t>
  </si>
  <si>
    <t>Oraka-Mahia</t>
  </si>
  <si>
    <t>NZ00015</t>
  </si>
  <si>
    <t>Opihi Rivermouth</t>
  </si>
  <si>
    <t>NZ00035</t>
  </si>
  <si>
    <t>Oparara Estuary</t>
  </si>
  <si>
    <t>NZ00063</t>
  </si>
  <si>
    <t>Onekaka</t>
  </si>
  <si>
    <t>NZ00178</t>
  </si>
  <si>
    <t>Onahau</t>
  </si>
  <si>
    <t>NZ00180</t>
  </si>
  <si>
    <t>Omaha Spit</t>
  </si>
  <si>
    <t>NZ00007</t>
  </si>
  <si>
    <t>Old Neck</t>
  </si>
  <si>
    <t>NZ00229</t>
  </si>
  <si>
    <t>Stewart Island</t>
  </si>
  <si>
    <t>Okuru Estuary</t>
  </si>
  <si>
    <t>NZ00101</t>
  </si>
  <si>
    <t>Te Maunga - Sewage Works</t>
  </si>
  <si>
    <t>NZ00286</t>
  </si>
  <si>
    <t>Te Maunga - Causeway Sandbank</t>
  </si>
  <si>
    <t>NZ00285</t>
  </si>
  <si>
    <t>Te Atatu - Horse Paddocks</t>
  </si>
  <si>
    <t>NZ00772</t>
  </si>
  <si>
    <t>Te Arai Canal - Black Swamp Rd</t>
  </si>
  <si>
    <t>NZ00771</t>
  </si>
  <si>
    <t>Tauranga Harbour - Forestry Wharf</t>
  </si>
  <si>
    <t>NZ01053</t>
  </si>
  <si>
    <t>Tauranga Airport</t>
  </si>
  <si>
    <t>NZ00281</t>
  </si>
  <si>
    <t>Tauranga - Millers Road Ponds</t>
  </si>
  <si>
    <t>NZ00289</t>
  </si>
  <si>
    <t>Taupata Creek</t>
  </si>
  <si>
    <t>NZ01052</t>
  </si>
  <si>
    <t>Taumutu Environs</t>
  </si>
  <si>
    <t>NZ00768</t>
  </si>
  <si>
    <t>Taumutu</t>
  </si>
  <si>
    <t>NZ00767</t>
  </si>
  <si>
    <t>Tauhoa Shellbanks</t>
  </si>
  <si>
    <t>NZ00766</t>
  </si>
  <si>
    <t>Tauhoa - From Lemon Tree Bay</t>
  </si>
  <si>
    <t>NZ00765</t>
  </si>
  <si>
    <t>Tauhoa</t>
  </si>
  <si>
    <t>NZ00764</t>
  </si>
  <si>
    <t>Sulphur Point - Sand Quarry</t>
  </si>
  <si>
    <t>NZ00278</t>
  </si>
  <si>
    <t>Sulphur Point - Sand Pile</t>
  </si>
  <si>
    <t>NZ01045</t>
  </si>
  <si>
    <t>Sulphur Point - Cargo Shed</t>
  </si>
  <si>
    <t>NZ00754</t>
  </si>
  <si>
    <t>Sulphur Point</t>
  </si>
  <si>
    <t>NZ00276</t>
  </si>
  <si>
    <t>Sulphur - Panepane</t>
  </si>
  <si>
    <t>NZ00752</t>
  </si>
  <si>
    <t>Stockyard - Mullet, inside</t>
  </si>
  <si>
    <t>NZ00751</t>
  </si>
  <si>
    <t>Stockyard - Little Island</t>
  </si>
  <si>
    <t>NZ00750</t>
  </si>
  <si>
    <t>Stockyard</t>
  </si>
  <si>
    <t>NZ00749</t>
  </si>
  <si>
    <t>Stillwater</t>
  </si>
  <si>
    <t>NZ00748</t>
  </si>
  <si>
    <t>Spit-Beach</t>
  </si>
  <si>
    <t>NZ00747</t>
  </si>
  <si>
    <t>Spit Lagoon</t>
  </si>
  <si>
    <t>NZ00746</t>
  </si>
  <si>
    <t>Spit End - Lighthouse</t>
  </si>
  <si>
    <t>NZ00743</t>
  </si>
  <si>
    <t>Spit Base - Swan Lake</t>
  </si>
  <si>
    <t>NZ00742</t>
  </si>
  <si>
    <t>Spit &amp; Pools</t>
  </si>
  <si>
    <t>NZ00741</t>
  </si>
  <si>
    <t>Southern Refuge, Nth Golf Course</t>
  </si>
  <si>
    <t>NZ01042</t>
  </si>
  <si>
    <t>Southern Marsh</t>
  </si>
  <si>
    <t>NZ00740</t>
  </si>
  <si>
    <t>South Tern Island</t>
  </si>
  <si>
    <t>NZ01041</t>
  </si>
  <si>
    <t>Snells Beach Nth End - (Whisper Cove)</t>
  </si>
  <si>
    <t>NZ00739</t>
  </si>
  <si>
    <t>Skull Creek</t>
  </si>
  <si>
    <t>NZ00738</t>
  </si>
  <si>
    <t>Site 2: Estuary northern end</t>
  </si>
  <si>
    <t>NZ01039</t>
  </si>
  <si>
    <t>Site 1: Estuary northern, on sand dune</t>
  </si>
  <si>
    <t>NZ01038</t>
  </si>
  <si>
    <t>Puhinui</t>
  </si>
  <si>
    <t>NZ00692</t>
  </si>
  <si>
    <t>NZ00608</t>
  </si>
  <si>
    <t>Maraetotara</t>
  </si>
  <si>
    <t>NZ00969</t>
  </si>
  <si>
    <t>Marae - Boat Ramp - Surf Club - Spit</t>
  </si>
  <si>
    <t>NZ00968</t>
  </si>
  <si>
    <t>Mapua, including Grossis Point</t>
  </si>
  <si>
    <t>NZ00570</t>
  </si>
  <si>
    <t>Mapua - Ruby Bay</t>
  </si>
  <si>
    <t>NZ00569</t>
  </si>
  <si>
    <t>Mangawhai - Spit</t>
  </si>
  <si>
    <t>NZ00548</t>
  </si>
  <si>
    <t>Mangawhai - South Refuge - Gully - Dredge</t>
  </si>
  <si>
    <t>NZ00547</t>
  </si>
  <si>
    <t>Mangawhai - South Bund - Middle -  Spit</t>
  </si>
  <si>
    <t>NZ00546</t>
  </si>
  <si>
    <t>Mangawhai - South Beach, Middens etc.</t>
  </si>
  <si>
    <t>NZ00957</t>
  </si>
  <si>
    <t>Mangawhai - South Beach</t>
  </si>
  <si>
    <t>NZ00545</t>
  </si>
  <si>
    <t>Mangawhai - South</t>
  </si>
  <si>
    <t>NZ00544</t>
  </si>
  <si>
    <t>Mangawhai - Sandspit</t>
  </si>
  <si>
    <t>NZ00543</t>
  </si>
  <si>
    <t>Mangawhai - Sand Island</t>
  </si>
  <si>
    <t>NZ00542</t>
  </si>
  <si>
    <t>Mangawhai - Old Island</t>
  </si>
  <si>
    <t>NZ00541</t>
  </si>
  <si>
    <t>Mangawhai - Old Is - North Bund</t>
  </si>
  <si>
    <t>NZ00540</t>
  </si>
  <si>
    <t>NZ00478</t>
  </si>
  <si>
    <t>Lake Grassmere - Lighthouse Rd</t>
  </si>
  <si>
    <t>NZ00477</t>
  </si>
  <si>
    <t>Lake Grassmere - East Side</t>
  </si>
  <si>
    <t>NZ00476</t>
  </si>
  <si>
    <t>Lagoon, Scrapes, &amp; Landcorp Marsh</t>
  </si>
  <si>
    <t>NZ00475</t>
  </si>
  <si>
    <t>Deer Paddock</t>
  </si>
  <si>
    <t>NZ00369</t>
  </si>
  <si>
    <t>Okains bay</t>
  </si>
  <si>
    <t>NZ00098</t>
  </si>
  <si>
    <t>Ohiwa Harbour</t>
  </si>
  <si>
    <t>NZ00029</t>
  </si>
  <si>
    <t>Ohau River</t>
  </si>
  <si>
    <t>NZ00213</t>
  </si>
  <si>
    <t>Ohau ESTUARY / Waikawa ESTUARY</t>
  </si>
  <si>
    <t>NZ00135</t>
  </si>
  <si>
    <t>North Otago</t>
  </si>
  <si>
    <t>NZ00160</t>
  </si>
  <si>
    <t>Ngunguru</t>
  </si>
  <si>
    <t>NZ00196</t>
  </si>
  <si>
    <t>New River Lagoon</t>
  </si>
  <si>
    <t>NZ00119</t>
  </si>
  <si>
    <t>New River Estuary</t>
  </si>
  <si>
    <t>NZ00166</t>
  </si>
  <si>
    <t>Awhitu Peninsula</t>
  </si>
  <si>
    <t>NZ00332</t>
  </si>
  <si>
    <t>Motueka ESTUARY</t>
  </si>
  <si>
    <t>NZ00191</t>
  </si>
  <si>
    <t>Motu Estuary - Houpoto</t>
  </si>
  <si>
    <t>NZ00034</t>
  </si>
  <si>
    <t>Monkey Island</t>
  </si>
  <si>
    <t>NZ00109</t>
  </si>
  <si>
    <t>Monaco</t>
  </si>
  <si>
    <t>NZ00186</t>
  </si>
  <si>
    <t>Momorangi - Ngakuta</t>
  </si>
  <si>
    <t>NZ00188</t>
  </si>
  <si>
    <t>Mokomoko Inlet</t>
  </si>
  <si>
    <t>NZ00165</t>
  </si>
  <si>
    <t>Mohikinui Rivermouth</t>
  </si>
  <si>
    <t>NZ00118</t>
  </si>
  <si>
    <t>Mikonui Rivermouth</t>
  </si>
  <si>
    <t>NZ00117</t>
  </si>
  <si>
    <t>Mataura Bay</t>
  </si>
  <si>
    <t>NZ00234</t>
  </si>
  <si>
    <t>Matata - Tarawera</t>
  </si>
  <si>
    <t>NZ00042</t>
  </si>
  <si>
    <t>Raglan Harbour</t>
  </si>
  <si>
    <t>NZ00241</t>
  </si>
  <si>
    <t>Rabbit Island</t>
  </si>
  <si>
    <t>NZ00154</t>
  </si>
  <si>
    <t>Punakaiki Rivermouth</t>
  </si>
  <si>
    <t>NZ00121</t>
  </si>
  <si>
    <t>Poutawa Stream</t>
  </si>
  <si>
    <t>NZ00128</t>
  </si>
  <si>
    <t>Pourerere Beach</t>
  </si>
  <si>
    <t>NZ00174</t>
  </si>
  <si>
    <t>Pounawea - Catlin R. Estuary</t>
  </si>
  <si>
    <t>NZ00163</t>
  </si>
  <si>
    <t>Port Levy</t>
  </si>
  <si>
    <t>NZ00039</t>
  </si>
  <si>
    <t>Pororari Lagoon</t>
  </si>
  <si>
    <t>NZ00068</t>
  </si>
  <si>
    <t>Porangahau Estuary</t>
  </si>
  <si>
    <t>NZ00261</t>
  </si>
  <si>
    <t>Otipua Wetland</t>
  </si>
  <si>
    <t>NZ00150</t>
  </si>
  <si>
    <t>Otamarakau</t>
  </si>
  <si>
    <t>NZ00028</t>
  </si>
  <si>
    <t>Otaki River / Waitohu Stm</t>
  </si>
  <si>
    <t>NZ00136</t>
  </si>
  <si>
    <t>Otago Harbour</t>
  </si>
  <si>
    <t>NZ00258</t>
  </si>
  <si>
    <t>Okura</t>
  </si>
  <si>
    <t>NZ00092</t>
  </si>
  <si>
    <t>Okarito Lagoon</t>
  </si>
  <si>
    <t>NZ00077</t>
  </si>
  <si>
    <t>Okari Estuary</t>
  </si>
  <si>
    <t>NZ00065</t>
  </si>
  <si>
    <t>Nelson Haven</t>
  </si>
  <si>
    <t>NZ00215</t>
  </si>
  <si>
    <t>Nelson Airport</t>
  </si>
  <si>
    <t>NZ00152</t>
  </si>
  <si>
    <t>Muriwai Lagoon</t>
  </si>
  <si>
    <t>NZ00014</t>
  </si>
  <si>
    <t>Moutere Estuary</t>
  </si>
  <si>
    <t>NZ00161</t>
  </si>
  <si>
    <t>Matarangi Spit</t>
  </si>
  <si>
    <t>NZ00211</t>
  </si>
  <si>
    <t>Matahui Point</t>
  </si>
  <si>
    <t>NZ00130</t>
  </si>
  <si>
    <t>Marahau</t>
  </si>
  <si>
    <t>NZ00190</t>
  </si>
  <si>
    <t>Maori Point</t>
  </si>
  <si>
    <t>NZ00116</t>
  </si>
  <si>
    <t>Manukau Harbour</t>
  </si>
  <si>
    <t>NZ00060</t>
  </si>
  <si>
    <t>Manuka Island</t>
  </si>
  <si>
    <t>NZ00185</t>
  </si>
  <si>
    <t>Mangonui Harbour</t>
  </si>
  <si>
    <t>NZ00233</t>
  </si>
  <si>
    <t>Nelson Motorway</t>
  </si>
  <si>
    <t>NZ00162</t>
  </si>
  <si>
    <t>Mangawhai - Beach &amp; Spit</t>
  </si>
  <si>
    <t>NZ00091</t>
  </si>
  <si>
    <t>Manawatu Estuary</t>
  </si>
  <si>
    <t>NZ00212</t>
  </si>
  <si>
    <t>Little Wanganui Estuary</t>
  </si>
  <si>
    <t>NZ00064</t>
  </si>
  <si>
    <t>Le Bons Bay</t>
  </si>
  <si>
    <t>NZ00099</t>
  </si>
  <si>
    <t>Lake Wairarapa</t>
  </si>
  <si>
    <t>NZ00238</t>
  </si>
  <si>
    <t>Lake Ryan</t>
  </si>
  <si>
    <t>NZ00124</t>
  </si>
  <si>
    <t>Ki-Wainono</t>
  </si>
  <si>
    <t>NZ00033</t>
  </si>
  <si>
    <t>Kina Inlet</t>
  </si>
  <si>
    <t>NZ00184</t>
  </si>
  <si>
    <t>Kawhia Harbour</t>
  </si>
  <si>
    <t>NZ00240</t>
  </si>
  <si>
    <t>Karitane</t>
  </si>
  <si>
    <t>NZ00259</t>
  </si>
  <si>
    <t>Karikari Beach</t>
  </si>
  <si>
    <t>NZ00204</t>
  </si>
  <si>
    <t>Karamea Estuary</t>
  </si>
  <si>
    <t>NZ00209</t>
  </si>
  <si>
    <t>Kaituna Cut + Maketu</t>
  </si>
  <si>
    <t>NZ00003</t>
  </si>
  <si>
    <t>Kaipara Harbour</t>
  </si>
  <si>
    <t>NZ00080</t>
  </si>
  <si>
    <t>Kaikoura Peninsula: South Bay</t>
  </si>
  <si>
    <t>NZ00073</t>
  </si>
  <si>
    <t>Kaikoura Peninsula</t>
  </si>
  <si>
    <t>NZ00219</t>
  </si>
  <si>
    <t>Kaikorai Estuary</t>
  </si>
  <si>
    <t>NZ00235</t>
  </si>
  <si>
    <t>Invercargill Estuary</t>
  </si>
  <si>
    <t>NZ00243</t>
  </si>
  <si>
    <t>Hurunui Rivermouth</t>
  </si>
  <si>
    <t>NZ00112</t>
  </si>
  <si>
    <t>Houhora Harbour</t>
  </si>
  <si>
    <t>NZ00203</t>
  </si>
  <si>
    <t>Hoteo Farm</t>
  </si>
  <si>
    <t>NZ00414</t>
  </si>
  <si>
    <t>Hoopers Inlet</t>
  </si>
  <si>
    <t>NZ00260</t>
  </si>
  <si>
    <t>Hammond Point</t>
  </si>
  <si>
    <t>NZ00183</t>
  </si>
  <si>
    <t>Haldane Estuary</t>
  </si>
  <si>
    <t>NZ00164</t>
  </si>
  <si>
    <t>Haast Rivermouth</t>
  </si>
  <si>
    <t>NZ00111</t>
  </si>
  <si>
    <t>Grossis Point - Mapua Foreshore</t>
  </si>
  <si>
    <t>NZ00182</t>
  </si>
  <si>
    <t>Greymouth Lagoons</t>
  </si>
  <si>
    <t>NZ00062</t>
  </si>
  <si>
    <t>Greymouth Airfield</t>
  </si>
  <si>
    <t>NZ00146</t>
  </si>
  <si>
    <t>Golden Bay</t>
  </si>
  <si>
    <t>NZ00217</t>
  </si>
  <si>
    <t>Freshwater mudflats</t>
  </si>
  <si>
    <t>NZ00228</t>
  </si>
  <si>
    <t>Freezing Works</t>
  </si>
  <si>
    <t>NZ00181</t>
  </si>
  <si>
    <t>Cobden Lagoon</t>
  </si>
  <si>
    <t>NZ00070</t>
  </si>
  <si>
    <t>Clutha Rivermouth</t>
  </si>
  <si>
    <t>NZ00097</t>
  </si>
  <si>
    <t>Clifton Rd - Whitford</t>
  </si>
  <si>
    <t>NZ00004</t>
  </si>
  <si>
    <t>Curtis Point</t>
  </si>
  <si>
    <t>NZ01107</t>
  </si>
  <si>
    <t>Head of Estuary</t>
  </si>
  <si>
    <t>NZ01109</t>
  </si>
  <si>
    <t>Banana - Mullet Ocean side</t>
  </si>
  <si>
    <t>NZ00333</t>
  </si>
  <si>
    <t>Banana Pan - Mullet</t>
  </si>
  <si>
    <t>NZ00334</t>
  </si>
  <si>
    <t>Batley - Tanoa</t>
  </si>
  <si>
    <t>NZ00335</t>
  </si>
  <si>
    <t>Bayswater Marina</t>
  </si>
  <si>
    <t>NZ00890</t>
  </si>
  <si>
    <t>Bayview Marshes</t>
  </si>
  <si>
    <t>NZ00336</t>
  </si>
  <si>
    <t>Burma Road - McLeods</t>
  </si>
  <si>
    <t>NZ00352</t>
  </si>
  <si>
    <t>Bells - Kidds</t>
  </si>
  <si>
    <t>NZ00337</t>
  </si>
  <si>
    <t>Best Island</t>
  </si>
  <si>
    <t>NZ00338</t>
  </si>
  <si>
    <t>Between the Bridges</t>
  </si>
  <si>
    <t>NZ00339</t>
  </si>
  <si>
    <t>Big Sand Island - Tapora - Middle</t>
  </si>
  <si>
    <t>NZ00340</t>
  </si>
  <si>
    <t>Big Sand Island - Tapora - North</t>
  </si>
  <si>
    <t>NZ00341</t>
  </si>
  <si>
    <t>Big Sand Island - Tapora South</t>
  </si>
  <si>
    <t>NZ00343</t>
  </si>
  <si>
    <t>Birdlings Flat A</t>
  </si>
  <si>
    <t>NZ00344</t>
  </si>
  <si>
    <t>Birdlings Flat B</t>
  </si>
  <si>
    <t>NZ00345</t>
  </si>
  <si>
    <t>Birdlings Flats</t>
  </si>
  <si>
    <t>NZ00346</t>
  </si>
  <si>
    <t>Blackhead - Aramoana</t>
  </si>
  <si>
    <t>NZ00347</t>
  </si>
  <si>
    <t>Southern Hawkes Bay</t>
  </si>
  <si>
    <t>Blackpool Beach</t>
  </si>
  <si>
    <t>NZ00348</t>
  </si>
  <si>
    <t>Boggy Creek</t>
  </si>
  <si>
    <t>NZ00349</t>
  </si>
  <si>
    <t>Borcks</t>
  </si>
  <si>
    <t>NZ00350</t>
  </si>
  <si>
    <t>Bushend  - Spit</t>
  </si>
  <si>
    <t>NZ00353</t>
  </si>
  <si>
    <t>Cants Road</t>
  </si>
  <si>
    <t>NZ00896</t>
  </si>
  <si>
    <t>Cape Pattison</t>
  </si>
  <si>
    <t>NZ00354</t>
  </si>
  <si>
    <t>Carlins</t>
  </si>
  <si>
    <t>NZ00897</t>
  </si>
  <si>
    <t>Caroline Bay</t>
  </si>
  <si>
    <t>NZ00898</t>
  </si>
  <si>
    <t>CCC Reserve</t>
  </si>
  <si>
    <t>NZ00355</t>
  </si>
  <si>
    <t>NZ00356</t>
  </si>
  <si>
    <t>Clarks - Morley</t>
  </si>
  <si>
    <t>NZ00357</t>
  </si>
  <si>
    <t>Coast &amp; Pier</t>
  </si>
  <si>
    <t>NZ00358</t>
  </si>
  <si>
    <t>Colac Bay</t>
  </si>
  <si>
    <t>NZ00359</t>
  </si>
  <si>
    <t>NZ00360</t>
  </si>
  <si>
    <t>Collingwood - Aorere Paddocks</t>
  </si>
  <si>
    <t>NZ00361</t>
  </si>
  <si>
    <t>Collingwood Bird Island</t>
  </si>
  <si>
    <t>NZ00362</t>
  </si>
  <si>
    <t>NZ00363</t>
  </si>
  <si>
    <t>NZ00364</t>
  </si>
  <si>
    <t>Cooney Reserve</t>
  </si>
  <si>
    <t>NZ00365</t>
  </si>
  <si>
    <t>Coops &amp;  Aggies</t>
  </si>
  <si>
    <t>NZ00366</t>
  </si>
  <si>
    <t>Crescent Island</t>
  </si>
  <si>
    <t>NZ00367</t>
  </si>
  <si>
    <t>Crescent Island - CCC Reserve</t>
  </si>
  <si>
    <t>NZ00368</t>
  </si>
  <si>
    <t>Dock Rangiwaea</t>
  </si>
  <si>
    <t>NZ00370</t>
  </si>
  <si>
    <t>Doyleston</t>
  </si>
  <si>
    <t>NZ00371</t>
  </si>
  <si>
    <t>Drain Road</t>
  </si>
  <si>
    <t>NZ00372</t>
  </si>
  <si>
    <t>Duder</t>
  </si>
  <si>
    <t>NZ00374</t>
  </si>
  <si>
    <t>East Beach &amp; Kaimaumau Beach</t>
  </si>
  <si>
    <t>NZ00376</t>
  </si>
  <si>
    <t>East Clive</t>
  </si>
  <si>
    <t>NZ00377</t>
  </si>
  <si>
    <t>Eastern Beach</t>
  </si>
  <si>
    <t>NZ00904</t>
  </si>
  <si>
    <t>Eastern Greenpark</t>
  </si>
  <si>
    <t>NZ00378</t>
  </si>
  <si>
    <t>Eastern Rabbit Island</t>
  </si>
  <si>
    <t>NZ00379</t>
  </si>
  <si>
    <t>Eastern Shoreline</t>
  </si>
  <si>
    <t>NZ00380</t>
  </si>
  <si>
    <t>Embankment Rd</t>
  </si>
  <si>
    <t>NZ00381</t>
  </si>
  <si>
    <t>Embankment Rd - Greenpark Sands</t>
  </si>
  <si>
    <t>NZ00382</t>
  </si>
  <si>
    <t>Embankment Rd - Jarvis Rd</t>
  </si>
  <si>
    <t>NZ00383</t>
  </si>
  <si>
    <t>Embankment Rd - L2 River</t>
  </si>
  <si>
    <t>NZ00384</t>
  </si>
  <si>
    <t>NZ00385</t>
  </si>
  <si>
    <t>Embankment Road - Triangle</t>
  </si>
  <si>
    <t>NZ00386</t>
  </si>
  <si>
    <t>Farm Park Base</t>
  </si>
  <si>
    <t>NZ00387</t>
  </si>
  <si>
    <t>Farmpark - Fossil Point</t>
  </si>
  <si>
    <t>NZ00388</t>
  </si>
  <si>
    <t>Ferguson Park</t>
  </si>
  <si>
    <t>NZ00279</t>
  </si>
  <si>
    <t>Ferguson Park &amp; Kulim Park</t>
  </si>
  <si>
    <t>NZ00280</t>
  </si>
  <si>
    <t>Field by Marae</t>
  </si>
  <si>
    <t>NZ00905</t>
  </si>
  <si>
    <t>Fishermans - Coopers</t>
  </si>
  <si>
    <t>NZ00389</t>
  </si>
  <si>
    <t>Fishermans Point</t>
  </si>
  <si>
    <t>NZ00390</t>
  </si>
  <si>
    <t>Fishermans Pt</t>
  </si>
  <si>
    <t>NZ00906</t>
  </si>
  <si>
    <t>Foxton Beach</t>
  </si>
  <si>
    <t>NZ00391</t>
  </si>
  <si>
    <t>Manawatu</t>
  </si>
  <si>
    <t>NZ00909</t>
  </si>
  <si>
    <t>Gisborne All Sites</t>
  </si>
  <si>
    <t>NZ00392</t>
  </si>
  <si>
    <t>Gisborne - Wairoa</t>
  </si>
  <si>
    <t>Gobi</t>
  </si>
  <si>
    <t>NZ00393</t>
  </si>
  <si>
    <t>Gore Bay - Jed Rivermouth</t>
  </si>
  <si>
    <t>NZ00394</t>
  </si>
  <si>
    <t>Goughs Bay</t>
  </si>
  <si>
    <t>NZ00910</t>
  </si>
  <si>
    <t>Grassmere</t>
  </si>
  <si>
    <t>NZ00911</t>
  </si>
  <si>
    <t>Greenpark Huts - Jarvis Rd</t>
  </si>
  <si>
    <t>NZ00396</t>
  </si>
  <si>
    <t>Greenpark Huts Bay</t>
  </si>
  <si>
    <t>NZ00395</t>
  </si>
  <si>
    <t>Greenpark Paddocks</t>
  </si>
  <si>
    <t>NZ00397</t>
  </si>
  <si>
    <t>Halswell Flats A</t>
  </si>
  <si>
    <t>NZ00398</t>
  </si>
  <si>
    <t>Halswell Flats B</t>
  </si>
  <si>
    <t>NZ00399</t>
  </si>
  <si>
    <t>Halswell Rivermouth</t>
  </si>
  <si>
    <t>NZ00400</t>
  </si>
  <si>
    <t>Halswell Rivermouth - Greenpark Huts</t>
  </si>
  <si>
    <t>NZ00401</t>
  </si>
  <si>
    <t>Halswell Rivermouth - Jarvis Rd</t>
  </si>
  <si>
    <t>NZ00402</t>
  </si>
  <si>
    <t>Halswell Rivermouth - Kaituna</t>
  </si>
  <si>
    <t>NZ00403</t>
  </si>
  <si>
    <t>Halswell RM</t>
  </si>
  <si>
    <t>NZ00917</t>
  </si>
  <si>
    <t>Haranui Road</t>
  </si>
  <si>
    <t>NZ00405</t>
  </si>
  <si>
    <t>Harbour Entrance</t>
  </si>
  <si>
    <t>NZ00407</t>
  </si>
  <si>
    <t>Harbour Mouth</t>
  </si>
  <si>
    <t>NZ00408</t>
  </si>
  <si>
    <t>Harbour Mouth &amp; Heads</t>
  </si>
  <si>
    <t>NZ00409</t>
  </si>
  <si>
    <t>Harris Carpark</t>
  </si>
  <si>
    <t>NZ00919</t>
  </si>
  <si>
    <t>Harts Creek</t>
  </si>
  <si>
    <t>NZ00410</t>
  </si>
  <si>
    <t>NZ00411</t>
  </si>
  <si>
    <t>Hendersons Basin, Hoon Hay</t>
  </si>
  <si>
    <t>NZ00920</t>
  </si>
  <si>
    <t>Hidden Bay</t>
  </si>
  <si>
    <t>NZ00412</t>
  </si>
  <si>
    <t>Highway 16</t>
  </si>
  <si>
    <t>NZ00413</t>
  </si>
  <si>
    <t>Houhora - Kowhai Beach</t>
  </si>
  <si>
    <t>NZ00923</t>
  </si>
  <si>
    <t>House - Turfrey Rd</t>
  </si>
  <si>
    <t>NZ00415</t>
  </si>
  <si>
    <t>Huia</t>
  </si>
  <si>
    <t>NZ00416</t>
  </si>
  <si>
    <t>Hunter Brown Reserve</t>
  </si>
  <si>
    <t>NZ00417</t>
  </si>
  <si>
    <t>Ihumatao</t>
  </si>
  <si>
    <t>NZ00418</t>
  </si>
  <si>
    <t>Inclutha</t>
  </si>
  <si>
    <t>NZ00419</t>
  </si>
  <si>
    <t>Inside Spit - Bushend Point</t>
  </si>
  <si>
    <t>NZ00420</t>
  </si>
  <si>
    <t>Invercargill Estuary - Lagoon</t>
  </si>
  <si>
    <t>NZ00928</t>
  </si>
  <si>
    <t>Invercargill Estuary - Shellbanks</t>
  </si>
  <si>
    <t>NZ00930</t>
  </si>
  <si>
    <t>Irwell Rivermouth</t>
  </si>
  <si>
    <t>NZ00422</t>
  </si>
  <si>
    <t>Island betwen Airport and Rabbit Island</t>
  </si>
  <si>
    <t>NZ00423</t>
  </si>
  <si>
    <t>Islands in Waimea (Pig Island, Saxton Island)</t>
  </si>
  <si>
    <t>NZ00933</t>
  </si>
  <si>
    <t>Johnstons Rd</t>
  </si>
  <si>
    <t>NZ00426</t>
  </si>
  <si>
    <t>NZ00427</t>
  </si>
  <si>
    <t>Kaiapoi Sewage Farm</t>
  </si>
  <si>
    <t>NZ00428</t>
  </si>
  <si>
    <t>Kaitorete Spit</t>
  </si>
  <si>
    <t>NZ00429</t>
  </si>
  <si>
    <t>Kaitorete Spit - Kaituna</t>
  </si>
  <si>
    <t>NZ00430</t>
  </si>
  <si>
    <t>Kaitorete Spit - Middle</t>
  </si>
  <si>
    <t>NZ00431</t>
  </si>
  <si>
    <t>Kaitorete Spit - Selwyn</t>
  </si>
  <si>
    <t>NZ00432</t>
  </si>
  <si>
    <t>Kaitorete Spit - Tip</t>
  </si>
  <si>
    <t>NZ00433</t>
  </si>
  <si>
    <t>Kaitorete Spit (east of Crescent Island)</t>
  </si>
  <si>
    <t>NZ00434</t>
  </si>
  <si>
    <t>Kaitorete Spit (west of Crescent Island)</t>
  </si>
  <si>
    <t>NZ00435</t>
  </si>
  <si>
    <t>Kaituna</t>
  </si>
  <si>
    <t>NZ00437</t>
  </si>
  <si>
    <t>Kaituna - Birdlings</t>
  </si>
  <si>
    <t>NZ00438</t>
  </si>
  <si>
    <t>Kaituna Corner Inlet</t>
  </si>
  <si>
    <t>NZ00439</t>
  </si>
  <si>
    <t>Kaituna Cut</t>
  </si>
  <si>
    <t>NZ00440</t>
  </si>
  <si>
    <t>Kaituna Cut &amp; Dunes</t>
  </si>
  <si>
    <t>NZ00441</t>
  </si>
  <si>
    <t>Kaituna Cut &amp; fields</t>
  </si>
  <si>
    <t>NZ00937</t>
  </si>
  <si>
    <t>Kaituna Cut &amp; Paddocks</t>
  </si>
  <si>
    <t>NZ00442</t>
  </si>
  <si>
    <t>Kaituna Lagoon</t>
  </si>
  <si>
    <t>NZ00443</t>
  </si>
  <si>
    <t>Kaituna Lagoon  - Lower Birdlings</t>
  </si>
  <si>
    <t>NZ00444</t>
  </si>
  <si>
    <t>Kaituna Lagoon Barrier Spit</t>
  </si>
  <si>
    <t>NZ00445</t>
  </si>
  <si>
    <t>Kaituna River Flats</t>
  </si>
  <si>
    <t>NZ00446</t>
  </si>
  <si>
    <t>Kakanui</t>
  </si>
  <si>
    <t>NZ00447</t>
  </si>
  <si>
    <t>Kakanui - Araparera</t>
  </si>
  <si>
    <t>NZ00448</t>
  </si>
  <si>
    <t>Karamea Site 1</t>
  </si>
  <si>
    <t>NZ00450</t>
  </si>
  <si>
    <t>Karamea Site 2</t>
  </si>
  <si>
    <t>NZ00451</t>
  </si>
  <si>
    <t>Karito</t>
  </si>
  <si>
    <t>NZ00452</t>
  </si>
  <si>
    <t>Katikati - Park Road</t>
  </si>
  <si>
    <t>NZ00453</t>
  </si>
  <si>
    <t>Katikati Spit</t>
  </si>
  <si>
    <t>NZ00454</t>
  </si>
  <si>
    <t>Kawakawa Bay</t>
  </si>
  <si>
    <t>NZ00455</t>
  </si>
  <si>
    <t>Kennedy Bay</t>
  </si>
  <si>
    <t>NZ00456</t>
  </si>
  <si>
    <t>Kidds - Bells</t>
  </si>
  <si>
    <t>NZ00457</t>
  </si>
  <si>
    <t>NZ00458</t>
  </si>
  <si>
    <t>Kina - Bridge to Wharf</t>
  </si>
  <si>
    <t>NZ00459</t>
  </si>
  <si>
    <t>Kina/Moutere Inlet</t>
  </si>
  <si>
    <t>NZ00460</t>
  </si>
  <si>
    <t>Kirks</t>
  </si>
  <si>
    <t>NZ00461</t>
  </si>
  <si>
    <t>Kiwi Esplanade - Onehunga</t>
  </si>
  <si>
    <t>NZ00463</t>
  </si>
  <si>
    <t>Kokota Spit</t>
  </si>
  <si>
    <t>NZ00464</t>
  </si>
  <si>
    <t>Kokota Spit - Central</t>
  </si>
  <si>
    <t>NZ00465</t>
  </si>
  <si>
    <t>Kokota Spit - Landward Side</t>
  </si>
  <si>
    <t>NZ00466</t>
  </si>
  <si>
    <t>Kokota Spit - north end</t>
  </si>
  <si>
    <t>NZ00467</t>
  </si>
  <si>
    <t>Kokota Spit - Ocean Beach</t>
  </si>
  <si>
    <t>NZ00468</t>
  </si>
  <si>
    <t>Kokota Spit - South End</t>
  </si>
  <si>
    <t>NZ00469</t>
  </si>
  <si>
    <t>Kuka Road Beach</t>
  </si>
  <si>
    <t>NZ00264</t>
  </si>
  <si>
    <t>Kutarere Jetty</t>
  </si>
  <si>
    <t>NZ00470</t>
  </si>
  <si>
    <t>L Wairarapa</t>
  </si>
  <si>
    <t>NZ00471</t>
  </si>
  <si>
    <t>L2 to south side of Selwyn River</t>
  </si>
  <si>
    <t>NZ00472</t>
  </si>
  <si>
    <t>Lake Grassmere - Railway Line</t>
  </si>
  <si>
    <t>NZ00479</t>
  </si>
  <si>
    <t>Lake Grassmere - Saltworks</t>
  </si>
  <si>
    <t>NZ00480</t>
  </si>
  <si>
    <t>Lake Grassmere - South Bay</t>
  </si>
  <si>
    <t>NZ00481</t>
  </si>
  <si>
    <t>Lake Grassmere - South Side</t>
  </si>
  <si>
    <t>NZ00482</t>
  </si>
  <si>
    <t>Lake Grassmere - Weld Rd</t>
  </si>
  <si>
    <t>NZ00483</t>
  </si>
  <si>
    <t>Lake Hood</t>
  </si>
  <si>
    <t>NZ00939</t>
  </si>
  <si>
    <t>Lake Onoke</t>
  </si>
  <si>
    <t>NZ00484</t>
  </si>
  <si>
    <t>Lake Reserve</t>
  </si>
  <si>
    <t>NZ00485</t>
  </si>
  <si>
    <t>Lake Road S</t>
  </si>
  <si>
    <t>NZ00486</t>
  </si>
  <si>
    <t>Lake Road/Lakeside</t>
  </si>
  <si>
    <t>NZ00940</t>
  </si>
  <si>
    <t>Lake Wairarapa ACk-TR</t>
  </si>
  <si>
    <t>NZ00488</t>
  </si>
  <si>
    <t>Lake Wairarapa OS-WI</t>
  </si>
  <si>
    <t>NZ00489</t>
  </si>
  <si>
    <t>Lake Wairarapa TR-OS</t>
  </si>
  <si>
    <t>NZ00490</t>
  </si>
  <si>
    <t>Lake Wairarapa WI-AB</t>
  </si>
  <si>
    <t>NZ00491</t>
  </si>
  <si>
    <t>Lakeside</t>
  </si>
  <si>
    <t>NZ00492</t>
  </si>
  <si>
    <t>Lemon Tree Bay</t>
  </si>
  <si>
    <t>NZ00493</t>
  </si>
  <si>
    <t>Lighthouse - Lagoon</t>
  </si>
  <si>
    <t>NZ00494</t>
  </si>
  <si>
    <t>Lighthouse Spit</t>
  </si>
  <si>
    <t>NZ00496</t>
  </si>
  <si>
    <t>LII Pools</t>
  </si>
  <si>
    <t>NZ00497</t>
  </si>
  <si>
    <t>LII RM to Selwyn Huts</t>
  </si>
  <si>
    <t>NZ00945</t>
  </si>
  <si>
    <t>Limeworks</t>
  </si>
  <si>
    <t>NZ00498</t>
  </si>
  <si>
    <t>Linkwater</t>
  </si>
  <si>
    <t>NZ00499</t>
  </si>
  <si>
    <t>Little Waihi</t>
  </si>
  <si>
    <t>NZ00500</t>
  </si>
  <si>
    <t>Little Waihi - Estuary</t>
  </si>
  <si>
    <t>NZ00501</t>
  </si>
  <si>
    <t>Little Waihi - Motor Camp</t>
  </si>
  <si>
    <t>NZ00502</t>
  </si>
  <si>
    <t>Lagoon (Kawhia Harbour)</t>
  </si>
  <si>
    <t>NZ00473</t>
  </si>
  <si>
    <t>Little Waihi Motor Camp &amp; Islands</t>
  </si>
  <si>
    <t>NZ00503</t>
  </si>
  <si>
    <t>Lower Birdlings Lagoon</t>
  </si>
  <si>
    <t>NZ00504</t>
  </si>
  <si>
    <t>Lower LII Pools</t>
  </si>
  <si>
    <t>NZ00505</t>
  </si>
  <si>
    <t>Lower LII Pools - Selwyn Huts</t>
  </si>
  <si>
    <t>NZ00506</t>
  </si>
  <si>
    <t>Lower Selwyn Huts</t>
  </si>
  <si>
    <t>NZ00507</t>
  </si>
  <si>
    <t>Lower Selwyn Huts lagoon &amp; river</t>
  </si>
  <si>
    <t>NZ00947</t>
  </si>
  <si>
    <t>Mahakipawa Arm</t>
  </si>
  <si>
    <t>NZ00509</t>
  </si>
  <si>
    <t>Mahikapawa</t>
  </si>
  <si>
    <t>NZ00949</t>
  </si>
  <si>
    <t>Mairetahi</t>
  </si>
  <si>
    <t>NZ00510</t>
  </si>
  <si>
    <t>Maketu</t>
  </si>
  <si>
    <t>NZ00950</t>
  </si>
  <si>
    <t>Maketu Estuary</t>
  </si>
  <si>
    <t>NZ00511</t>
  </si>
  <si>
    <t>Maketu Estuary - Islands</t>
  </si>
  <si>
    <t>NZ00512</t>
  </si>
  <si>
    <t>Maketu Estuary - Sandbank</t>
  </si>
  <si>
    <t>NZ00513</t>
  </si>
  <si>
    <t>Maketu Estuary - Spit</t>
  </si>
  <si>
    <t>NZ00514</t>
  </si>
  <si>
    <t>Maketu Estuary - Sports ground &amp; Marae</t>
  </si>
  <si>
    <t>NZ00515</t>
  </si>
  <si>
    <t>Maketu Estuary - Te Tumu Cut</t>
  </si>
  <si>
    <t>NZ00516</t>
  </si>
  <si>
    <t>Maketu Estuary - Town Sandspit</t>
  </si>
  <si>
    <t>NZ00517</t>
  </si>
  <si>
    <t>Maketu Estuary - Upper Harbour</t>
  </si>
  <si>
    <t>NZ00518</t>
  </si>
  <si>
    <t>Maketu Estuary - Wetland</t>
  </si>
  <si>
    <t>NZ00519</t>
  </si>
  <si>
    <t>Maketu Spit</t>
  </si>
  <si>
    <t>NZ00951</t>
  </si>
  <si>
    <t>Maketu Sportsground</t>
  </si>
  <si>
    <t>NZ00952</t>
  </si>
  <si>
    <t>Maketu upper harbour &amp; spit</t>
  </si>
  <si>
    <t>NZ00953</t>
  </si>
  <si>
    <t>Manawatu Estuary - Beach</t>
  </si>
  <si>
    <t>NZ00520</t>
  </si>
  <si>
    <t>Manawatu Estuary - Spit</t>
  </si>
  <si>
    <t>NZ00521</t>
  </si>
  <si>
    <t>Manawatu Estuary - SW Loop</t>
  </si>
  <si>
    <t>NZ00522</t>
  </si>
  <si>
    <t>Mangawhai - All Sites</t>
  </si>
  <si>
    <t>NZ00526</t>
  </si>
  <si>
    <t>Mangawhai - Bund</t>
  </si>
  <si>
    <t>NZ00527</t>
  </si>
  <si>
    <t>Mangawhai - Bund &amp; Gully</t>
  </si>
  <si>
    <t>NZ00528</t>
  </si>
  <si>
    <t>Mangawhai - Bund, Pans, Lagoons</t>
  </si>
  <si>
    <t>NZ00956</t>
  </si>
  <si>
    <t>Mangawhai - Central Pan</t>
  </si>
  <si>
    <t>NZ00529</t>
  </si>
  <si>
    <t>Mangawhai - Eastern Beach</t>
  </si>
  <si>
    <t>NZ00530</t>
  </si>
  <si>
    <t>Mangawhai - Inland</t>
  </si>
  <si>
    <t>NZ00531</t>
  </si>
  <si>
    <t>Mangawhai - Inland &amp; Bund</t>
  </si>
  <si>
    <t>NZ00532</t>
  </si>
  <si>
    <t>Mangawhai - Island</t>
  </si>
  <si>
    <t>NZ00533</t>
  </si>
  <si>
    <t>Mangawhai - Island &amp; Estuary</t>
  </si>
  <si>
    <t>NZ00534</t>
  </si>
  <si>
    <t>Mangawhai - Island &amp; Spit</t>
  </si>
  <si>
    <t>NZ00535</t>
  </si>
  <si>
    <t>Mangawhai - Lower Beach</t>
  </si>
  <si>
    <t>NZ00536</t>
  </si>
  <si>
    <t>Mangawhai - Lower Beach &amp; Spit</t>
  </si>
  <si>
    <t>NZ00537</t>
  </si>
  <si>
    <t>Mangawhai - Middle &amp; West</t>
  </si>
  <si>
    <t>NZ00538</t>
  </si>
  <si>
    <t>Mangawhai - North &amp; East</t>
  </si>
  <si>
    <t>NZ00539</t>
  </si>
  <si>
    <t>Mangawhai - West side Lagoon</t>
  </si>
  <si>
    <t>NZ00549</t>
  </si>
  <si>
    <t>Mangawhai Bay</t>
  </si>
  <si>
    <t>NZ00303</t>
  </si>
  <si>
    <t>Mangawhai Estuary</t>
  </si>
  <si>
    <t>NZ00958</t>
  </si>
  <si>
    <t>Mangawhati</t>
  </si>
  <si>
    <t>NZ00551</t>
  </si>
  <si>
    <t>Mangere - Foreshore - Old Ponds 1 &amp; 2</t>
  </si>
  <si>
    <t>NZ00553</t>
  </si>
  <si>
    <t>Mangere - Foreshore &amp; Shellbanks</t>
  </si>
  <si>
    <t>NZ00959</t>
  </si>
  <si>
    <t>Auckland - South Auckland</t>
  </si>
  <si>
    <t>Mangere - Foreshore, Old Ponds 1 &amp; 2 &amp; outlet</t>
  </si>
  <si>
    <t>NZ00554</t>
  </si>
  <si>
    <t>Mangere - Islands and Radio Mast</t>
  </si>
  <si>
    <t>NZ00555</t>
  </si>
  <si>
    <t>Mangere - Kiwi Esplanade</t>
  </si>
  <si>
    <t>NZ00960</t>
  </si>
  <si>
    <t>Mangere - Old Ponds 1 &amp; 2</t>
  </si>
  <si>
    <t>NZ00556</t>
  </si>
  <si>
    <t>Mangere - Old Ponds 1 &amp; 2 &amp; Outlet</t>
  </si>
  <si>
    <t>NZ00557</t>
  </si>
  <si>
    <t>Mangere - Pond 1 &amp; 3</t>
  </si>
  <si>
    <t>NZ00559</t>
  </si>
  <si>
    <t>Mangere - Puketutu Causeway</t>
  </si>
  <si>
    <t>NZ00562</t>
  </si>
  <si>
    <t>Mangere  -Sewage Ponds</t>
  </si>
  <si>
    <t>NZ00552</t>
  </si>
  <si>
    <t>Mangere - Shellbanks</t>
  </si>
  <si>
    <t>NZ00563</t>
  </si>
  <si>
    <t>Mangere - Shellbanks &amp; Crater</t>
  </si>
  <si>
    <t>NZ00564</t>
  </si>
  <si>
    <t>Mangere Ponds - Old Ponds 3 &amp; 4 - Crater</t>
  </si>
  <si>
    <t>NZ00566</t>
  </si>
  <si>
    <t>Mangere SP - Old Ponds 3 &amp; 4, Shellbanks</t>
  </si>
  <si>
    <t>NZ00966</t>
  </si>
  <si>
    <t>Auckland/South Auckland</t>
  </si>
  <si>
    <t>Mapua</t>
  </si>
  <si>
    <t>NZ00567</t>
  </si>
  <si>
    <t>Mapua - Old Chemical Site</t>
  </si>
  <si>
    <t>NZ00568</t>
  </si>
  <si>
    <t>Marahau Estuary</t>
  </si>
  <si>
    <t>NZ00571</t>
  </si>
  <si>
    <t>Marietahi</t>
  </si>
  <si>
    <t>NZ00970</t>
  </si>
  <si>
    <t>Marsden</t>
  </si>
  <si>
    <t>NZ00971</t>
  </si>
  <si>
    <t>Marsden Bay</t>
  </si>
  <si>
    <t>NZ00572</t>
  </si>
  <si>
    <t>Marsden Point - Bay</t>
  </si>
  <si>
    <t>NZ00573</t>
  </si>
  <si>
    <t>Matai Beach</t>
  </si>
  <si>
    <t>NZ00574</t>
  </si>
  <si>
    <t>Mataia</t>
  </si>
  <si>
    <t>NZ00575</t>
  </si>
  <si>
    <t>Matakana</t>
  </si>
  <si>
    <t>NZ00972</t>
  </si>
  <si>
    <t>Matakana - Bowentown</t>
  </si>
  <si>
    <t>NZ00576</t>
  </si>
  <si>
    <t>Matakana Island</t>
  </si>
  <si>
    <t>NZ00270</t>
  </si>
  <si>
    <t>Matakana Island - Opureora Spit</t>
  </si>
  <si>
    <t>NZ00271</t>
  </si>
  <si>
    <t>Matakana Island - Panepane Point</t>
  </si>
  <si>
    <t>NZ00272</t>
  </si>
  <si>
    <t>Matakana Island - Tahunamanu Island</t>
  </si>
  <si>
    <t>NZ00273</t>
  </si>
  <si>
    <t>Matakana Island - Waikoura Point</t>
  </si>
  <si>
    <t>NZ00274</t>
  </si>
  <si>
    <t>Matakana lake</t>
  </si>
  <si>
    <t>NZ00577</t>
  </si>
  <si>
    <t>Matarangi Spit - Whangapoa</t>
  </si>
  <si>
    <t>NZ00578</t>
  </si>
  <si>
    <t>McKee Foreshore</t>
  </si>
  <si>
    <t>NZ00579</t>
  </si>
  <si>
    <t>NZ00580</t>
  </si>
  <si>
    <t>Mid Harbour</t>
  </si>
  <si>
    <t>NZ00582</t>
  </si>
  <si>
    <t>Middle spit</t>
  </si>
  <si>
    <t>NZ00583</t>
  </si>
  <si>
    <t>Mid-Kaitorete Spit &amp; Crescent Iake</t>
  </si>
  <si>
    <t>NZ00585</t>
  </si>
  <si>
    <t>Momorangi Bay</t>
  </si>
  <si>
    <t>NZ00586</t>
  </si>
  <si>
    <t>NZ00587</t>
  </si>
  <si>
    <t>Motueka - Moutere Estuaries</t>
  </si>
  <si>
    <t>NZ00588</t>
  </si>
  <si>
    <t>Motueka Est north of Wharf Rd Causeway</t>
  </si>
  <si>
    <t>NZ00976</t>
  </si>
  <si>
    <t>Motueka Estuary - Paddocks</t>
  </si>
  <si>
    <t>NZ00589</t>
  </si>
  <si>
    <t>Motueka Inlet</t>
  </si>
  <si>
    <t>NZ00590</t>
  </si>
  <si>
    <t>Motueka Paddocks</t>
  </si>
  <si>
    <t>NZ00977</t>
  </si>
  <si>
    <t>Motueka Sandspit</t>
  </si>
  <si>
    <t>NZ00591</t>
  </si>
  <si>
    <t>Motueka Spit &amp; Moutere Inlet &amp; Paddocks</t>
  </si>
  <si>
    <t>NZ00592</t>
  </si>
  <si>
    <t>Motukarara flats</t>
  </si>
  <si>
    <t>NZ00593</t>
  </si>
  <si>
    <t>Motuotu Island</t>
  </si>
  <si>
    <t>NZ00594</t>
  </si>
  <si>
    <t>Moutere - inluding Causeway</t>
  </si>
  <si>
    <t>NZ00595</t>
  </si>
  <si>
    <t>Moutere Estuaries - Kina to Roundabout</t>
  </si>
  <si>
    <t>NZ00978</t>
  </si>
  <si>
    <t>Moutere Estuary, KINA, Moutere Wharf</t>
  </si>
  <si>
    <t>NZ00596</t>
  </si>
  <si>
    <t>Moutere Inlet - Ruby Bay</t>
  </si>
  <si>
    <t>NZ00597</t>
  </si>
  <si>
    <t>Moutere Inlet (behind cemetery&amp; Marina )</t>
  </si>
  <si>
    <t>NZ00980</t>
  </si>
  <si>
    <t>Moutere Inlet, Gillian to Kina Roundabout</t>
  </si>
  <si>
    <t>NZ00598</t>
  </si>
  <si>
    <t>Mullet - Lighthouse</t>
  </si>
  <si>
    <t>NZ00599</t>
  </si>
  <si>
    <t>Mullet - Lighthouse Inside</t>
  </si>
  <si>
    <t>NZ00600</t>
  </si>
  <si>
    <t>Mullet - Lighthouse Oceanside</t>
  </si>
  <si>
    <t>NZ00601</t>
  </si>
  <si>
    <t>Mullet Creek - Lagoon</t>
  </si>
  <si>
    <t>NZ00602</t>
  </si>
  <si>
    <t>Mullet Lagoon</t>
  </si>
  <si>
    <t>NZ00603</t>
  </si>
  <si>
    <t>Mullet Pan</t>
  </si>
  <si>
    <t>NZ00604</t>
  </si>
  <si>
    <t>Narrows</t>
  </si>
  <si>
    <t>NZ00605</t>
  </si>
  <si>
    <t>NZ00982</t>
  </si>
  <si>
    <t>Nelson Airport - Bird Island</t>
  </si>
  <si>
    <t>NZ00606</t>
  </si>
  <si>
    <t>New River Estuary - Daffodil Bay</t>
  </si>
  <si>
    <t>NZ00607</t>
  </si>
  <si>
    <t>New River Estuary - Shellbanks</t>
  </si>
  <si>
    <t>NZ00609</t>
  </si>
  <si>
    <t>New River Estuary - Shellbanks &amp; Paddocks</t>
  </si>
  <si>
    <t>NZ00610</t>
  </si>
  <si>
    <t>Ngakawau Rivermouth</t>
  </si>
  <si>
    <t>NZ00611</t>
  </si>
  <si>
    <t>Ngakuta Bay</t>
  </si>
  <si>
    <t>NZ00612</t>
  </si>
  <si>
    <t>Ngamotu</t>
  </si>
  <si>
    <t>NZ00613</t>
  </si>
  <si>
    <t>Ngataringa Bay</t>
  </si>
  <si>
    <t>NZ00614</t>
  </si>
  <si>
    <t>Ngataringa shellbanks</t>
  </si>
  <si>
    <t>NZ00983</t>
  </si>
  <si>
    <t>North Harbour</t>
  </si>
  <si>
    <t>NZ00615</t>
  </si>
  <si>
    <t>North Omaha Reserve</t>
  </si>
  <si>
    <t>NZ00984</t>
  </si>
  <si>
    <t>North Pond &amp; Airport Marshes</t>
  </si>
  <si>
    <t>NZ00616</t>
  </si>
  <si>
    <t>North Shore</t>
  </si>
  <si>
    <t>NZ00617</t>
  </si>
  <si>
    <t>Northern Pond</t>
  </si>
  <si>
    <t>NZ00618</t>
  </si>
  <si>
    <t>Ohau Estuary</t>
  </si>
  <si>
    <t>NZ00986</t>
  </si>
  <si>
    <t>Ohau Estuary - Kuku Beach</t>
  </si>
  <si>
    <t>NZ00619</t>
  </si>
  <si>
    <t>Ohiwa Beach</t>
  </si>
  <si>
    <t>NZ00988</t>
  </si>
  <si>
    <t>Ohiwa Harbour - Spit</t>
  </si>
  <si>
    <t>NZ00620</t>
  </si>
  <si>
    <t>Ohiwa Loop Rd Sandbank</t>
  </si>
  <si>
    <t>NZ00621</t>
  </si>
  <si>
    <t>Ohiwa Spit</t>
  </si>
  <si>
    <t>NZ00623</t>
  </si>
  <si>
    <t>Ohope Spit</t>
  </si>
  <si>
    <t>NZ00624</t>
  </si>
  <si>
    <t>Oikimoke Point</t>
  </si>
  <si>
    <t>NZ00265</t>
  </si>
  <si>
    <t>Oikimoke Point - Pitua Rd</t>
  </si>
  <si>
    <t>NZ00266</t>
  </si>
  <si>
    <t>Oikimoke Point - Te Puna</t>
  </si>
  <si>
    <t>NZ00267</t>
  </si>
  <si>
    <t>Okari</t>
  </si>
  <si>
    <t>NZ00625</t>
  </si>
  <si>
    <t>Okari - Site 1</t>
  </si>
  <si>
    <t>NZ00626</t>
  </si>
  <si>
    <t>Okari - Site 2</t>
  </si>
  <si>
    <t>NZ00627</t>
  </si>
  <si>
    <t>Okari - Site 3</t>
  </si>
  <si>
    <t>NZ00628</t>
  </si>
  <si>
    <t>Okari Estuary - Site 1</t>
  </si>
  <si>
    <t>NZ00990</t>
  </si>
  <si>
    <t>Okari Estuary - Site 2</t>
  </si>
  <si>
    <t>NZ00991</t>
  </si>
  <si>
    <t>Okari Estuary Site 1</t>
  </si>
  <si>
    <t>NZ00629</t>
  </si>
  <si>
    <t>Okari Estuary Site 2</t>
  </si>
  <si>
    <t>NZ00630</t>
  </si>
  <si>
    <t>Okari Estuary Site 3</t>
  </si>
  <si>
    <t>NZ00631</t>
  </si>
  <si>
    <t>Okarito Lagoon - Mouth &amp; Beach</t>
  </si>
  <si>
    <t>NZ00632</t>
  </si>
  <si>
    <t>Okaro Creek</t>
  </si>
  <si>
    <t>NZ00633</t>
  </si>
  <si>
    <t>Okete</t>
  </si>
  <si>
    <t>NZ00634</t>
  </si>
  <si>
    <t>Omaha</t>
  </si>
  <si>
    <t>NZ00635</t>
  </si>
  <si>
    <t>Omaha - Sand Island</t>
  </si>
  <si>
    <t>NZ00636</t>
  </si>
  <si>
    <t>Omaha - Spit</t>
  </si>
  <si>
    <t>NZ00637</t>
  </si>
  <si>
    <t>Omaha Golf Course</t>
  </si>
  <si>
    <t>NZ00992</t>
  </si>
  <si>
    <t>Omana</t>
  </si>
  <si>
    <t>NZ00638</t>
  </si>
  <si>
    <t>Omauamau North</t>
  </si>
  <si>
    <t>NZ00639</t>
  </si>
  <si>
    <t>Omaumau</t>
  </si>
  <si>
    <t>NZ00993</t>
  </si>
  <si>
    <t>Omaumau Road</t>
  </si>
  <si>
    <t>NZ00640</t>
  </si>
  <si>
    <t>Omokoroa</t>
  </si>
  <si>
    <t>NZ00298</t>
  </si>
  <si>
    <t>Omokoroa - Golf Course</t>
  </si>
  <si>
    <t>NZ00299</t>
  </si>
  <si>
    <t>Omokoroa - Lynley Park Drive</t>
  </si>
  <si>
    <t>NZ00300</t>
  </si>
  <si>
    <t>Kharal(Kharar) Lake Sanctuary</t>
  </si>
  <si>
    <t>Pakistan</t>
  </si>
  <si>
    <t>PK00466</t>
  </si>
  <si>
    <t>Kari</t>
  </si>
  <si>
    <t>PK00460</t>
  </si>
  <si>
    <t>Sindh</t>
  </si>
  <si>
    <t>Ahmad Rajo (Coastal)</t>
  </si>
  <si>
    <t>PK00458</t>
  </si>
  <si>
    <t>Wagori</t>
  </si>
  <si>
    <t>PK00245</t>
  </si>
  <si>
    <t>Adah</t>
  </si>
  <si>
    <t>PK00456</t>
  </si>
  <si>
    <t>PK00455</t>
  </si>
  <si>
    <t>Bay Nr. Perozani</t>
  </si>
  <si>
    <t>PK00450</t>
  </si>
  <si>
    <t>Darya Sorai (Lake Near Musafar-Khana)</t>
  </si>
  <si>
    <t>PK00446</t>
  </si>
  <si>
    <t>Kangan Khadi</t>
  </si>
  <si>
    <t>PK00444</t>
  </si>
  <si>
    <t>Chuck</t>
  </si>
  <si>
    <t>PK00443</t>
  </si>
  <si>
    <t>Mian Moosa Dhand</t>
  </si>
  <si>
    <t>PK00247</t>
  </si>
  <si>
    <t>Tul</t>
  </si>
  <si>
    <t>PK00442</t>
  </si>
  <si>
    <t>Mallah-Hun Ji Dhand</t>
  </si>
  <si>
    <t>PK00249</t>
  </si>
  <si>
    <t>Qarban Khawaja</t>
  </si>
  <si>
    <t>PK00257</t>
  </si>
  <si>
    <t>Jilani Farm</t>
  </si>
  <si>
    <t>PK00441</t>
  </si>
  <si>
    <t>Haji Piaro Shah Dhand</t>
  </si>
  <si>
    <t>PK00226</t>
  </si>
  <si>
    <t>Gunj Gundhai</t>
  </si>
  <si>
    <t>PK00228</t>
  </si>
  <si>
    <t>Talhar Dubo</t>
  </si>
  <si>
    <t>PK00229</t>
  </si>
  <si>
    <t>Mian Boota Dhand</t>
  </si>
  <si>
    <t>PK00230</t>
  </si>
  <si>
    <t>Kadh Dhand</t>
  </si>
  <si>
    <t>PK00231</t>
  </si>
  <si>
    <t>Morjhar Dhand</t>
  </si>
  <si>
    <t>PK00233</t>
  </si>
  <si>
    <t>Rip</t>
  </si>
  <si>
    <t>PK00234</t>
  </si>
  <si>
    <t>Ratee</t>
  </si>
  <si>
    <t>PK00235</t>
  </si>
  <si>
    <t>Othari Dhand</t>
  </si>
  <si>
    <t>PK00236</t>
  </si>
  <si>
    <t>Mir Lakhi Dhand</t>
  </si>
  <si>
    <t>PK00237</t>
  </si>
  <si>
    <t>Senthri</t>
  </si>
  <si>
    <t>PK00238</t>
  </si>
  <si>
    <t>Haji Abdullah Khore I</t>
  </si>
  <si>
    <t>PK00239</t>
  </si>
  <si>
    <t>Haji Abdullah Khore Ii</t>
  </si>
  <si>
    <t>PK00240</t>
  </si>
  <si>
    <t>Lotiar Dhand</t>
  </si>
  <si>
    <t>PK00241</t>
  </si>
  <si>
    <t>Kadhan Jo Dubo</t>
  </si>
  <si>
    <t>PK00242</t>
  </si>
  <si>
    <t>Kadhan Dhand</t>
  </si>
  <si>
    <t>PK00243</t>
  </si>
  <si>
    <t>Perial Dhand</t>
  </si>
  <si>
    <t>PK00244</t>
  </si>
  <si>
    <t>Guddu Barrage</t>
  </si>
  <si>
    <t>PK00470</t>
  </si>
  <si>
    <t>Khubhar Lake</t>
  </si>
  <si>
    <t>PK00469</t>
  </si>
  <si>
    <t>Sindh Dhoro (Chimney Lake)</t>
  </si>
  <si>
    <t>PK00468</t>
  </si>
  <si>
    <t>Rup (= Ghauspur. = Rap) Lake</t>
  </si>
  <si>
    <t>PK00467</t>
  </si>
  <si>
    <t>Rann Of Kutch: Narya Sar Talao</t>
  </si>
  <si>
    <t>PK00464</t>
  </si>
  <si>
    <t>Head Islam</t>
  </si>
  <si>
    <t>PK00523</t>
  </si>
  <si>
    <t>Saro</t>
  </si>
  <si>
    <t>PK00451</t>
  </si>
  <si>
    <t>Poro Bhutti Dhand</t>
  </si>
  <si>
    <t>PK00258</t>
  </si>
  <si>
    <t>Memon Jo Dhand</t>
  </si>
  <si>
    <t>PK00259</t>
  </si>
  <si>
    <t>Sadik Dhand</t>
  </si>
  <si>
    <t>PK00261</t>
  </si>
  <si>
    <t>Samand</t>
  </si>
  <si>
    <t>PK00262</t>
  </si>
  <si>
    <t>Shaikhani Garhi</t>
  </si>
  <si>
    <t>PK00264</t>
  </si>
  <si>
    <t>Chorehudi</t>
  </si>
  <si>
    <t>PK00438</t>
  </si>
  <si>
    <t>Sanhairi</t>
  </si>
  <si>
    <t>PK00265</t>
  </si>
  <si>
    <t>Kandri</t>
  </si>
  <si>
    <t>PK00266</t>
  </si>
  <si>
    <t>Ungry (Angry)</t>
  </si>
  <si>
    <t>PK00437</t>
  </si>
  <si>
    <t>Chotiari Dam</t>
  </si>
  <si>
    <t>PK00435</t>
  </si>
  <si>
    <t>Rann Of Katch: Dandi</t>
  </si>
  <si>
    <t>PK00267</t>
  </si>
  <si>
    <t>Gabrani</t>
  </si>
  <si>
    <t>PK00268</t>
  </si>
  <si>
    <t>Phurdo Jamali</t>
  </si>
  <si>
    <t>PK00271</t>
  </si>
  <si>
    <t>Rapni</t>
  </si>
  <si>
    <t>PK00272</t>
  </si>
  <si>
    <t>Kirchan Dhand</t>
  </si>
  <si>
    <t>PK00434</t>
  </si>
  <si>
    <t>Tal</t>
  </si>
  <si>
    <t>PK00273</t>
  </si>
  <si>
    <t>Bhan Sar Talao</t>
  </si>
  <si>
    <t>PK00427</t>
  </si>
  <si>
    <t>Bhode Sar Ii Talao</t>
  </si>
  <si>
    <t>PK00425</t>
  </si>
  <si>
    <t>Jakhrao Dhand</t>
  </si>
  <si>
    <t>PK00424</t>
  </si>
  <si>
    <t>Sangrario Dhand</t>
  </si>
  <si>
    <t>PK00423</t>
  </si>
  <si>
    <t>Barr Talao</t>
  </si>
  <si>
    <t>PK00422</t>
  </si>
  <si>
    <t>Bhode Sar I Talao</t>
  </si>
  <si>
    <t>PK00421</t>
  </si>
  <si>
    <t>Kharor</t>
  </si>
  <si>
    <t>PK00274</t>
  </si>
  <si>
    <t>Noghuno</t>
  </si>
  <si>
    <t>PK00275</t>
  </si>
  <si>
    <t>Rasool Shah Dhand</t>
  </si>
  <si>
    <t>PK00278</t>
  </si>
  <si>
    <t>Tharri (Lake)</t>
  </si>
  <si>
    <t>PK00420</t>
  </si>
  <si>
    <t>Deh Akro-Ii: Bolahi Dhand</t>
  </si>
  <si>
    <t>PK00419</t>
  </si>
  <si>
    <t>Deh Akro-Ii: Choor Dubo</t>
  </si>
  <si>
    <t>PK00418</t>
  </si>
  <si>
    <t>Deh Akro-Ii: Bawran Waro</t>
  </si>
  <si>
    <t>PK00417</t>
  </si>
  <si>
    <t>Deh Akro-Ii: Yarey Wari Dhund</t>
  </si>
  <si>
    <t>PK00416</t>
  </si>
  <si>
    <t>Gungri</t>
  </si>
  <si>
    <t>PK00413</t>
  </si>
  <si>
    <t>Dubo Coastal Zone</t>
  </si>
  <si>
    <t>PK00412</t>
  </si>
  <si>
    <t>Dhab Shumali</t>
  </si>
  <si>
    <t>PK00411</t>
  </si>
  <si>
    <t>N.W.F.P.</t>
  </si>
  <si>
    <t>Shakoor Dhand. Rahamki Bazar</t>
  </si>
  <si>
    <t>PK00409</t>
  </si>
  <si>
    <t>Shaikh Kerio Peer</t>
  </si>
  <si>
    <t>PK00408</t>
  </si>
  <si>
    <t>Warharo. Kadhan</t>
  </si>
  <si>
    <t>PK00407</t>
  </si>
  <si>
    <t>Jabho (= Jhubo=Jubho) Lake</t>
  </si>
  <si>
    <t>PK00406</t>
  </si>
  <si>
    <t>Kunwari Lake</t>
  </si>
  <si>
    <t>PK00405</t>
  </si>
  <si>
    <t>Karung</t>
  </si>
  <si>
    <t>PK00279</t>
  </si>
  <si>
    <t>Mochi</t>
  </si>
  <si>
    <t>PK00282</t>
  </si>
  <si>
    <t>Kharo Gujo</t>
  </si>
  <si>
    <t>PK00283</t>
  </si>
  <si>
    <t>Jhim Lake</t>
  </si>
  <si>
    <t>PK00404</t>
  </si>
  <si>
    <t>Rap Manak Wah</t>
  </si>
  <si>
    <t>PK00284</t>
  </si>
  <si>
    <t>Ghulam Kadir Bhutti</t>
  </si>
  <si>
    <t>PK00285</t>
  </si>
  <si>
    <t>Sanbher</t>
  </si>
  <si>
    <t>PK00403</t>
  </si>
  <si>
    <t>Chatch</t>
  </si>
  <si>
    <t>PK00402</t>
  </si>
  <si>
    <t>Makaarwari And Gulwari</t>
  </si>
  <si>
    <t>PK00400</t>
  </si>
  <si>
    <t>Lakarwari</t>
  </si>
  <si>
    <t>PK00399</t>
  </si>
  <si>
    <t>Shahbunder Salt Bed</t>
  </si>
  <si>
    <t>PK00398</t>
  </si>
  <si>
    <t>Kalkan Wari Chand</t>
  </si>
  <si>
    <t>PK00397</t>
  </si>
  <si>
    <t>Saman Shah Dhand</t>
  </si>
  <si>
    <t>PK00286</t>
  </si>
  <si>
    <t>Lakha Rann + Darya</t>
  </si>
  <si>
    <t>PK00396</t>
  </si>
  <si>
    <t>Yousuf Perozani Dhand</t>
  </si>
  <si>
    <t>PK00395</t>
  </si>
  <si>
    <t>Marghuz Jaba. Swabi</t>
  </si>
  <si>
    <t>PK00393</t>
  </si>
  <si>
    <t>Musafir Khana Lake</t>
  </si>
  <si>
    <t>PK00392</t>
  </si>
  <si>
    <t>Keti Bunder Coastal Sanctuary</t>
  </si>
  <si>
    <t>PK00390</t>
  </si>
  <si>
    <t>Ladiun</t>
  </si>
  <si>
    <t>PK00388</t>
  </si>
  <si>
    <t>Maachori Dhand</t>
  </si>
  <si>
    <t>PK00041</t>
  </si>
  <si>
    <t>Gwadar Beach</t>
  </si>
  <si>
    <t>PK00037</t>
  </si>
  <si>
    <t>Baluchistan</t>
  </si>
  <si>
    <t>Kharrari</t>
  </si>
  <si>
    <t>PK00036</t>
  </si>
  <si>
    <t>Jehlum Bridge</t>
  </si>
  <si>
    <t>PK00334</t>
  </si>
  <si>
    <t>Suigas Chowdugi/Malik Chowdugi</t>
  </si>
  <si>
    <t>PK00098</t>
  </si>
  <si>
    <t>Kakowari Nr Khipro</t>
  </si>
  <si>
    <t>PK00100</t>
  </si>
  <si>
    <t>Baron Waro</t>
  </si>
  <si>
    <t>PK00079</t>
  </si>
  <si>
    <t>Doomhar</t>
  </si>
  <si>
    <t>PK00001</t>
  </si>
  <si>
    <t>Phoosna (= Phoosan I+Ii)</t>
  </si>
  <si>
    <t>PK00002</t>
  </si>
  <si>
    <t>Kalri (= Kinjhar) Lake</t>
  </si>
  <si>
    <t>PK00003</t>
  </si>
  <si>
    <t>Hudero (Hadero) Lake</t>
  </si>
  <si>
    <t>PK00004</t>
  </si>
  <si>
    <t>Buleji</t>
  </si>
  <si>
    <t>PK00005</t>
  </si>
  <si>
    <t>Mauri Pur</t>
  </si>
  <si>
    <t>PK00006</t>
  </si>
  <si>
    <t>Hawkes Bay/Sandspit</t>
  </si>
  <si>
    <t>PK00007</t>
  </si>
  <si>
    <t>Indus River Mouth</t>
  </si>
  <si>
    <t>PK00008</t>
  </si>
  <si>
    <t>Khanjo Lake</t>
  </si>
  <si>
    <t>PK00009</t>
  </si>
  <si>
    <t>Titrali</t>
  </si>
  <si>
    <t>PK00010</t>
  </si>
  <si>
    <t>Charvo Lake</t>
  </si>
  <si>
    <t>PK00012</t>
  </si>
  <si>
    <t>Rann Of Kutch: Shakoor Darya</t>
  </si>
  <si>
    <t>PK00457</t>
  </si>
  <si>
    <t>PK00454</t>
  </si>
  <si>
    <t>Nurr-Ur</t>
  </si>
  <si>
    <t>PK00593</t>
  </si>
  <si>
    <t>Kheriun/Kherio</t>
  </si>
  <si>
    <t>PK00591</t>
  </si>
  <si>
    <t>Masoom Shah Dhand</t>
  </si>
  <si>
    <t>PK00590</t>
  </si>
  <si>
    <t>Nisral Dhand</t>
  </si>
  <si>
    <t>PK00589</t>
  </si>
  <si>
    <t>Mullah Abbassi</t>
  </si>
  <si>
    <t>PK00042</t>
  </si>
  <si>
    <t>Dhurmano</t>
  </si>
  <si>
    <t>PK00040</t>
  </si>
  <si>
    <t>Bhumberlo Dhand</t>
  </si>
  <si>
    <t>PK00039</t>
  </si>
  <si>
    <t>Daffary</t>
  </si>
  <si>
    <t>PK00038</t>
  </si>
  <si>
    <t>Wandbadul</t>
  </si>
  <si>
    <t>PK00592</t>
  </si>
  <si>
    <t>Qalandari Coastal Zone</t>
  </si>
  <si>
    <t>PK00584</t>
  </si>
  <si>
    <t>Gajjan Wari</t>
  </si>
  <si>
    <t>PK00583</t>
  </si>
  <si>
    <t>Hasisar Lake</t>
  </si>
  <si>
    <t>PK00582</t>
  </si>
  <si>
    <t>Dhoro Naro (Lakes Borthie, Bonhar, Klankhar)</t>
  </si>
  <si>
    <t>PK00581</t>
  </si>
  <si>
    <t>Khumo Memon</t>
  </si>
  <si>
    <t>PK00287</t>
  </si>
  <si>
    <t>Shafquat Khawaja</t>
  </si>
  <si>
    <t>PK00288</t>
  </si>
  <si>
    <t>Pir Jo Dhand</t>
  </si>
  <si>
    <t>PK00289</t>
  </si>
  <si>
    <t>Rasool Bux Dhand</t>
  </si>
  <si>
    <t>PK00290</t>
  </si>
  <si>
    <t>Dubko</t>
  </si>
  <si>
    <t>PK00291</t>
  </si>
  <si>
    <t>Neera</t>
  </si>
  <si>
    <t>PK00292</t>
  </si>
  <si>
    <t>Bakhray Wari</t>
  </si>
  <si>
    <t>PK00293</t>
  </si>
  <si>
    <t>Dingro</t>
  </si>
  <si>
    <t>PK00294</t>
  </si>
  <si>
    <t>Bakree Wari</t>
  </si>
  <si>
    <t>PK00295</t>
  </si>
  <si>
    <t>Chailanwala Marsh Area</t>
  </si>
  <si>
    <t>PK00335</t>
  </si>
  <si>
    <t>Khuth Dhand</t>
  </si>
  <si>
    <t>PK00296</t>
  </si>
  <si>
    <t>Badhani Dhand</t>
  </si>
  <si>
    <t>PK00298</t>
  </si>
  <si>
    <t>Sui/Malik Chowdugi</t>
  </si>
  <si>
    <t>PK00299</t>
  </si>
  <si>
    <t>Thadariun</t>
  </si>
  <si>
    <t>PK00300</t>
  </si>
  <si>
    <t>Kori Rar</t>
  </si>
  <si>
    <t>PK00301</t>
  </si>
  <si>
    <t>Chania Rar</t>
  </si>
  <si>
    <t>PK00302</t>
  </si>
  <si>
    <t>Lai Wari</t>
  </si>
  <si>
    <t>PK00304</t>
  </si>
  <si>
    <t>Bakhray Ji Sim</t>
  </si>
  <si>
    <t>PK00306</t>
  </si>
  <si>
    <t>Lique Peer</t>
  </si>
  <si>
    <t>PK00307</t>
  </si>
  <si>
    <t>Kangan</t>
  </si>
  <si>
    <t>PK00310</t>
  </si>
  <si>
    <t>Soneer</t>
  </si>
  <si>
    <t>PK00311</t>
  </si>
  <si>
    <t>Ratro Lake</t>
  </si>
  <si>
    <t>PK00312</t>
  </si>
  <si>
    <t>Nuhur</t>
  </si>
  <si>
    <t>PK00313</t>
  </si>
  <si>
    <t>Kalri (Coastal)</t>
  </si>
  <si>
    <t>PK00317</t>
  </si>
  <si>
    <t>Kakos Kay</t>
  </si>
  <si>
    <t>PK00329</t>
  </si>
  <si>
    <t>Saiji Dam</t>
  </si>
  <si>
    <t>PK00330</t>
  </si>
  <si>
    <t>Dasht River (Middle Part)</t>
  </si>
  <si>
    <t>PK00331</t>
  </si>
  <si>
    <t>Sunri Perozani</t>
  </si>
  <si>
    <t>PK00339</t>
  </si>
  <si>
    <t>Kheerio Dhand</t>
  </si>
  <si>
    <t>PK00341</t>
  </si>
  <si>
    <t>Lowari Dhand</t>
  </si>
  <si>
    <t>PK00342</t>
  </si>
  <si>
    <t>Loon Hun</t>
  </si>
  <si>
    <t>PK00343</t>
  </si>
  <si>
    <t>Jhole</t>
  </si>
  <si>
    <t>PK00344</t>
  </si>
  <si>
    <t>Haidri Creek</t>
  </si>
  <si>
    <t>PK00346</t>
  </si>
  <si>
    <t>Jatoi Church Farm</t>
  </si>
  <si>
    <t>PK00347</t>
  </si>
  <si>
    <t>Jam Sakro Outfall Drain</t>
  </si>
  <si>
    <t>PK00348</t>
  </si>
  <si>
    <t>Mondka Water Channel</t>
  </si>
  <si>
    <t>PK00349</t>
  </si>
  <si>
    <t>Kharo</t>
  </si>
  <si>
    <t>PK00350</t>
  </si>
  <si>
    <t>Kalri Dhario Dubo</t>
  </si>
  <si>
    <t>PK00351</t>
  </si>
  <si>
    <t>Jhore Malook Shah</t>
  </si>
  <si>
    <t>PK00352</t>
  </si>
  <si>
    <t>Muradani</t>
  </si>
  <si>
    <t>PK00353</t>
  </si>
  <si>
    <t>Patchka Dhand</t>
  </si>
  <si>
    <t>PK00354</t>
  </si>
  <si>
    <t>Choudhri Ji Kori</t>
  </si>
  <si>
    <t>PK00355</t>
  </si>
  <si>
    <t>Ropa Mari Dhand (Coastal)</t>
  </si>
  <si>
    <t>PK00415</t>
  </si>
  <si>
    <t>Gundra Lake</t>
  </si>
  <si>
    <t>PK00252</t>
  </si>
  <si>
    <t>Ghulam Rasool Dhand</t>
  </si>
  <si>
    <t>PK00253</t>
  </si>
  <si>
    <t>Unar Dhand</t>
  </si>
  <si>
    <t>PK00254</t>
  </si>
  <si>
    <t>Rateh</t>
  </si>
  <si>
    <t>PK00256</t>
  </si>
  <si>
    <t>Head Trimmu</t>
  </si>
  <si>
    <t>PK00280</t>
  </si>
  <si>
    <t>Suleman Jarwar</t>
  </si>
  <si>
    <t>PK00281</t>
  </si>
  <si>
    <t>Gadanjo Coastal Zone</t>
  </si>
  <si>
    <t>PK00580</t>
  </si>
  <si>
    <t>Salt Chauki Lake, Kutch</t>
  </si>
  <si>
    <t>PK00579</t>
  </si>
  <si>
    <t>China Sim Zero</t>
  </si>
  <si>
    <t>PK00314</t>
  </si>
  <si>
    <t>Sisa Coastal Zone</t>
  </si>
  <si>
    <t>PK00578</t>
  </si>
  <si>
    <t>Jedwari Coastal Zone</t>
  </si>
  <si>
    <t>PK00577</t>
  </si>
  <si>
    <t>Hajamro Coastal Zone</t>
  </si>
  <si>
    <t>PK00576</t>
  </si>
  <si>
    <t>Dhoro Naro (Lakes Borthie, Bonhar, Kalaankar)</t>
  </si>
  <si>
    <t>PK00536</t>
  </si>
  <si>
    <t>Warsak Barrage</t>
  </si>
  <si>
    <t>PK00535</t>
  </si>
  <si>
    <t>Kabul River (40km Stretch)</t>
  </si>
  <si>
    <t>PK00534</t>
  </si>
  <si>
    <t>Kandar Reservoir</t>
  </si>
  <si>
    <t>PK00533</t>
  </si>
  <si>
    <t>Tanda Reservoir</t>
  </si>
  <si>
    <t>PK00532</t>
  </si>
  <si>
    <t>Mangla Reservoir</t>
  </si>
  <si>
    <t>PK00531</t>
  </si>
  <si>
    <t>Punjab/Ajk</t>
  </si>
  <si>
    <t>Tarbela Reservoir</t>
  </si>
  <si>
    <t>PK00530</t>
  </si>
  <si>
    <t>Nabi Shah Game Reserve</t>
  </si>
  <si>
    <t>PK00340</t>
  </si>
  <si>
    <t>Dhandal Dhand</t>
  </si>
  <si>
    <t>PK00356</t>
  </si>
  <si>
    <t>Chach Jehan Khan</t>
  </si>
  <si>
    <t>PK00357</t>
  </si>
  <si>
    <t>Khurur Dhand</t>
  </si>
  <si>
    <t>PK00359</t>
  </si>
  <si>
    <t>Pat</t>
  </si>
  <si>
    <t>PK00360</t>
  </si>
  <si>
    <t>Darya</t>
  </si>
  <si>
    <t>PK00361</t>
  </si>
  <si>
    <t>Seerani</t>
  </si>
  <si>
    <t>PK00363</t>
  </si>
  <si>
    <t>Lake Near Budho Talpur</t>
  </si>
  <si>
    <t>PK00401</t>
  </si>
  <si>
    <t>Soomarkhi Lake</t>
  </si>
  <si>
    <t>PK00414</t>
  </si>
  <si>
    <t>Rann Of Kutch: Jijoon Nadi (Mountain Stream )</t>
  </si>
  <si>
    <t>PK00426</t>
  </si>
  <si>
    <t>Kala Kot Lake</t>
  </si>
  <si>
    <t>PK00428</t>
  </si>
  <si>
    <t>Kamal Sohoo Dhand</t>
  </si>
  <si>
    <t>PK00429</t>
  </si>
  <si>
    <t>Kakrre Ji Dhand</t>
  </si>
  <si>
    <t>PK00430</t>
  </si>
  <si>
    <t>Dinn-E-Wari</t>
  </si>
  <si>
    <t>PK00431</t>
  </si>
  <si>
    <t>Junathi Dhand</t>
  </si>
  <si>
    <t>PK00432</t>
  </si>
  <si>
    <t>Kotri Barrage</t>
  </si>
  <si>
    <t>PK00433</t>
  </si>
  <si>
    <t>Kheshki Reservoir</t>
  </si>
  <si>
    <t>PK00529</t>
  </si>
  <si>
    <t>Darwazai Reservoir</t>
  </si>
  <si>
    <t>PK00528</t>
  </si>
  <si>
    <t>Baran Reservoir</t>
  </si>
  <si>
    <t>PK00527</t>
  </si>
  <si>
    <t>Rawal Lake</t>
  </si>
  <si>
    <t>PK00526</t>
  </si>
  <si>
    <t>Islamabad</t>
  </si>
  <si>
    <t>Khanpur Reservoir</t>
  </si>
  <si>
    <t>PK00525</t>
  </si>
  <si>
    <t>Pagri (Pugri)</t>
  </si>
  <si>
    <t>PK00524</t>
  </si>
  <si>
    <t>Naro Lake</t>
  </si>
  <si>
    <t>PK00522</t>
  </si>
  <si>
    <t>Kathro Lake</t>
  </si>
  <si>
    <t>PK00521</t>
  </si>
  <si>
    <t>Waeji Dhand</t>
  </si>
  <si>
    <t>PK00520</t>
  </si>
  <si>
    <t>Dong Block</t>
  </si>
  <si>
    <t>PK00519</t>
  </si>
  <si>
    <t>Seer 1 Lake</t>
  </si>
  <si>
    <t>PK00518</t>
  </si>
  <si>
    <t>Rann Of Kutch: Rann Pure Dam</t>
  </si>
  <si>
    <t>PK00436</t>
  </si>
  <si>
    <t>Rann Of Kutch: Lakharr Khadio Talao</t>
  </si>
  <si>
    <t>PK00439</t>
  </si>
  <si>
    <t>Indus Near Odero</t>
  </si>
  <si>
    <t>PK00440</t>
  </si>
  <si>
    <t>Tal-Li</t>
  </si>
  <si>
    <t>PK00445</t>
  </si>
  <si>
    <t>Jagir Dhand</t>
  </si>
  <si>
    <t>PK00447</t>
  </si>
  <si>
    <t>Dangree Dhand</t>
  </si>
  <si>
    <t>PK00517</t>
  </si>
  <si>
    <t>Seer 2. Lake</t>
  </si>
  <si>
    <t>PK00516</t>
  </si>
  <si>
    <t>Sehran Waro</t>
  </si>
  <si>
    <t>PK00448</t>
  </si>
  <si>
    <t>Kothro Dhand</t>
  </si>
  <si>
    <t>PK00449</t>
  </si>
  <si>
    <t>Karajo (Karyo Waro)</t>
  </si>
  <si>
    <t>PK00387</t>
  </si>
  <si>
    <t>Bijor-Ro</t>
  </si>
  <si>
    <t>PK00385</t>
  </si>
  <si>
    <t>Ungroo Lake</t>
  </si>
  <si>
    <t>PK00384</t>
  </si>
  <si>
    <t>Sonar Lake</t>
  </si>
  <si>
    <t>PK00383</t>
  </si>
  <si>
    <t>Mahboob Shah</t>
  </si>
  <si>
    <t>PK00382</t>
  </si>
  <si>
    <t>Kat-Chach</t>
  </si>
  <si>
    <t>PK00381</t>
  </si>
  <si>
    <t>Mehrano Lake</t>
  </si>
  <si>
    <t>PK00515</t>
  </si>
  <si>
    <t>Ghulam Bhtti Lake</t>
  </si>
  <si>
    <t>PK00380</t>
  </si>
  <si>
    <t>Hajigarana Dhand</t>
  </si>
  <si>
    <t>PK00379</t>
  </si>
  <si>
    <t>Paharpur Dhand (Chah Baliwala Dhand</t>
  </si>
  <si>
    <t>PK00378</t>
  </si>
  <si>
    <t>Loonharh</t>
  </si>
  <si>
    <t>PK00377</t>
  </si>
  <si>
    <t>Nur-Ri (Nar-Ri Lake)</t>
  </si>
  <si>
    <t>PK00376</t>
  </si>
  <si>
    <t>Sutiari Dhand</t>
  </si>
  <si>
    <t>PK00374</t>
  </si>
  <si>
    <t>Chilko Dhand</t>
  </si>
  <si>
    <t>PK00373</t>
  </si>
  <si>
    <t>Karo Lake. Sujawal</t>
  </si>
  <si>
    <t>PK00372</t>
  </si>
  <si>
    <t>Dho Or Dhoo</t>
  </si>
  <si>
    <t>PK00370</t>
  </si>
  <si>
    <t>Monthi (Manthi) Dhand</t>
  </si>
  <si>
    <t>PK00369</t>
  </si>
  <si>
    <t>Sumro. Thatta</t>
  </si>
  <si>
    <t>PK00368</t>
  </si>
  <si>
    <t>Mohio Dhand</t>
  </si>
  <si>
    <t>PK00367</t>
  </si>
  <si>
    <t>Khahn</t>
  </si>
  <si>
    <t>PK00366</t>
  </si>
  <si>
    <t>Lakra</t>
  </si>
  <si>
    <t>PK00365</t>
  </si>
  <si>
    <t>Moeii (= Moey Khudro)</t>
  </si>
  <si>
    <t>PK00364</t>
  </si>
  <si>
    <t>Sandho</t>
  </si>
  <si>
    <t>PK00362</t>
  </si>
  <si>
    <t>Rajo Dero</t>
  </si>
  <si>
    <t>PK00345</t>
  </si>
  <si>
    <t>Darya Khan Bridge</t>
  </si>
  <si>
    <t>PK00338</t>
  </si>
  <si>
    <t>N.W.F.P./Punjab</t>
  </si>
  <si>
    <t>Shadi Kour Estuary</t>
  </si>
  <si>
    <t>PK00337</t>
  </si>
  <si>
    <t>River Ravi</t>
  </si>
  <si>
    <t>PK00336</t>
  </si>
  <si>
    <t>Bathanwala</t>
  </si>
  <si>
    <t>PK00333</t>
  </si>
  <si>
    <t>Aakra River Estuary</t>
  </si>
  <si>
    <t>PK00332</t>
  </si>
  <si>
    <t>Mehboob Shah Lake</t>
  </si>
  <si>
    <t>PK00328</t>
  </si>
  <si>
    <t>Indus Waterfowl Refuge</t>
  </si>
  <si>
    <t>PK00327</t>
  </si>
  <si>
    <t>Astola Island</t>
  </si>
  <si>
    <t>PK00326</t>
  </si>
  <si>
    <t>Head Sulemanki</t>
  </si>
  <si>
    <t>PK00325</t>
  </si>
  <si>
    <t>Jamdari</t>
  </si>
  <si>
    <t>PK00043</t>
  </si>
  <si>
    <t>Chaindian Wali</t>
  </si>
  <si>
    <t>PK00324</t>
  </si>
  <si>
    <t>Renala Estate</t>
  </si>
  <si>
    <t>PK00323</t>
  </si>
  <si>
    <t>Jassal</t>
  </si>
  <si>
    <t>PK00322</t>
  </si>
  <si>
    <t>Kurium River (D. I. Khaw. Esa- Khail )</t>
  </si>
  <si>
    <t>PK00321</t>
  </si>
  <si>
    <t>Bhahhar Bridge - D.I. Khaw</t>
  </si>
  <si>
    <t>PK00320</t>
  </si>
  <si>
    <t>Rang (Rung) Pur (Klwghab)</t>
  </si>
  <si>
    <t>PK00319</t>
  </si>
  <si>
    <t>Chungro (Changro) Lake</t>
  </si>
  <si>
    <t>PK00514</t>
  </si>
  <si>
    <t>Rangla</t>
  </si>
  <si>
    <t>PK00318</t>
  </si>
  <si>
    <t>Bajurat Area</t>
  </si>
  <si>
    <t>PK00316</t>
  </si>
  <si>
    <t>Bhitaro</t>
  </si>
  <si>
    <t>PK00315</t>
  </si>
  <si>
    <t>Odero Lake (Nr. Bund Odero)</t>
  </si>
  <si>
    <t>PK00452</t>
  </si>
  <si>
    <t>Bakhar-Ro Dhand</t>
  </si>
  <si>
    <t>PK00305</t>
  </si>
  <si>
    <t>Agani</t>
  </si>
  <si>
    <t>PK00303</t>
  </si>
  <si>
    <t>Angri</t>
  </si>
  <si>
    <t>PK00277</t>
  </si>
  <si>
    <t>Khangarh Lake/Marsh Area</t>
  </si>
  <si>
    <t>PK00269</t>
  </si>
  <si>
    <t>Bahadur Khan Garhi</t>
  </si>
  <si>
    <t>PK00263</t>
  </si>
  <si>
    <t>Bunder Ji Dhand</t>
  </si>
  <si>
    <t>PK00260</t>
  </si>
  <si>
    <t>C. Sim L.T.S. (Coastal)</t>
  </si>
  <si>
    <t>PK00246</t>
  </si>
  <si>
    <t>Borado</t>
  </si>
  <si>
    <t>PK00232</t>
  </si>
  <si>
    <t>Arazi (Mir Manzoor Ji Dhand)</t>
  </si>
  <si>
    <t>PK00227</t>
  </si>
  <si>
    <t>Bolahi</t>
  </si>
  <si>
    <t>PK00218</t>
  </si>
  <si>
    <t>Baleedi Dhand</t>
  </si>
  <si>
    <t>PK00210</t>
  </si>
  <si>
    <t>Hub (Hab) River Mouth</t>
  </si>
  <si>
    <t>PK00198</t>
  </si>
  <si>
    <t>Sukkur Barrage</t>
  </si>
  <si>
    <t>PK00193</t>
  </si>
  <si>
    <t>Takkar Sanctuary</t>
  </si>
  <si>
    <t>PK00184</t>
  </si>
  <si>
    <t>Khipro Lakes: Hathungo Lakes: Seerohee Lake</t>
  </si>
  <si>
    <t>PK00180</t>
  </si>
  <si>
    <t>Sadahao Lake</t>
  </si>
  <si>
    <t>PK00179</t>
  </si>
  <si>
    <t>Sunri</t>
  </si>
  <si>
    <t>PK00178</t>
  </si>
  <si>
    <t>Kharki</t>
  </si>
  <si>
    <t>PK00177</t>
  </si>
  <si>
    <t>Khipro Lakes: Hathungo Lakes: Thadhari Lake</t>
  </si>
  <si>
    <t>PK00176</t>
  </si>
  <si>
    <t>Khipro Lakes: Hathungo Lakes: Choratar Lake</t>
  </si>
  <si>
    <t>PK00175</t>
  </si>
  <si>
    <t>Khipro Lakes: Hathungo Lakes: Landhi Lake</t>
  </si>
  <si>
    <t>PK00174</t>
  </si>
  <si>
    <t>Deh Akro-Ii: Pani Waro Dubho/Dhand</t>
  </si>
  <si>
    <t>PK00453</t>
  </si>
  <si>
    <t>Khipro Lakes: Hathungo Lakes: Hukro Lake</t>
  </si>
  <si>
    <t>PK00173</t>
  </si>
  <si>
    <t>Khipro Lakes: Hathungo Lakes: Gujri Lake</t>
  </si>
  <si>
    <t>PK00172</t>
  </si>
  <si>
    <t>Osman Dhand</t>
  </si>
  <si>
    <t>PK00459</t>
  </si>
  <si>
    <t>Nago Pir</t>
  </si>
  <si>
    <t>PK00462</t>
  </si>
  <si>
    <t>Kanal Wari</t>
  </si>
  <si>
    <t>PK00463</t>
  </si>
  <si>
    <t>Lake Nr. Rais Village</t>
  </si>
  <si>
    <t>PK00465</t>
  </si>
  <si>
    <t>Loonghno Dhand</t>
  </si>
  <si>
    <t>PK00497</t>
  </si>
  <si>
    <t>Khipro Lakes: Hathungo Lakes: Kinri Lake</t>
  </si>
  <si>
    <t>PK00171</t>
  </si>
  <si>
    <t>Beerwari (Bairwari) Lake</t>
  </si>
  <si>
    <t>PK00513</t>
  </si>
  <si>
    <t>Mithi-Khararo (Manchar)</t>
  </si>
  <si>
    <t>PK00170</t>
  </si>
  <si>
    <t>Khipro Lakes: Hathungo Lakes: Palaro Lake</t>
  </si>
  <si>
    <t>PK00169</t>
  </si>
  <si>
    <t>Khipro Lakes: Ithpar</t>
  </si>
  <si>
    <t>PK00168</t>
  </si>
  <si>
    <t>Khipro Lakes: Hathungo Lakes: Kalanger Lake</t>
  </si>
  <si>
    <t>PK00167</t>
  </si>
  <si>
    <t>Khipro Lakes: Hathungo Lakes: Dabri (Dubri) Lake</t>
  </si>
  <si>
    <t>PK00166</t>
  </si>
  <si>
    <t>Khipro Lakes: Rarr</t>
  </si>
  <si>
    <t>PK00165</t>
  </si>
  <si>
    <t>Khipro Lakes: Burthi Lake</t>
  </si>
  <si>
    <t>PK00164</t>
  </si>
  <si>
    <t>Shafi Wari Dhand</t>
  </si>
  <si>
    <t>PK00163</t>
  </si>
  <si>
    <t>Akan Wari</t>
  </si>
  <si>
    <t>PK00186</t>
  </si>
  <si>
    <t>Khipro Lakes: Dino Jakhro Dhand</t>
  </si>
  <si>
    <t>PK00162</t>
  </si>
  <si>
    <t>Gharho Dubo</t>
  </si>
  <si>
    <t>PK00161</t>
  </si>
  <si>
    <t>Khipro Lakes: Mehmood Wari Dhand</t>
  </si>
  <si>
    <t>PK00160</t>
  </si>
  <si>
    <t>Khori Lake</t>
  </si>
  <si>
    <t>PK00159</t>
  </si>
  <si>
    <t>Khipro Lakes: Hathungo Lakes: Mathoon Lake</t>
  </si>
  <si>
    <t>PK00158</t>
  </si>
  <si>
    <t>Diaman Wari</t>
  </si>
  <si>
    <t>PK00157</t>
  </si>
  <si>
    <t>Akara (Kaur) Dam</t>
  </si>
  <si>
    <t>PK00155</t>
  </si>
  <si>
    <t>Pansi Hor</t>
  </si>
  <si>
    <t>PK00154</t>
  </si>
  <si>
    <t>Siranda Lake</t>
  </si>
  <si>
    <t>PK00153</t>
  </si>
  <si>
    <t>Khipro Lakes: Hathungo Lakes: Wingio Lake</t>
  </si>
  <si>
    <t>PK00149</t>
  </si>
  <si>
    <t>Khipro Lakes: Hathungo Lakes: Botaar (Gulam Shah)</t>
  </si>
  <si>
    <t>PK00148</t>
  </si>
  <si>
    <t>Khipro Lakes: Hathungo Lakes: Khar Roo Lake (Khararo)</t>
  </si>
  <si>
    <t>PK00147</t>
  </si>
  <si>
    <t>Khari Loon Wari</t>
  </si>
  <si>
    <t>PK00146</t>
  </si>
  <si>
    <t>Loonkhann Nr Khipro</t>
  </si>
  <si>
    <t>PK00145</t>
  </si>
  <si>
    <t>Sur-Bundar Coastal Wetland</t>
  </si>
  <si>
    <t>PK00143</t>
  </si>
  <si>
    <t>Sonmiani Damb</t>
  </si>
  <si>
    <t>PK00142</t>
  </si>
  <si>
    <t>Kahanwari</t>
  </si>
  <si>
    <t>PK00141</t>
  </si>
  <si>
    <t>Lakhi Dhand Sanctuary</t>
  </si>
  <si>
    <t>PK00138</t>
  </si>
  <si>
    <t>Nimoh Dhand</t>
  </si>
  <si>
    <t>PK00137</t>
  </si>
  <si>
    <t>Pathar Wari</t>
  </si>
  <si>
    <t>PK00136</t>
  </si>
  <si>
    <t>Jaskani Lake</t>
  </si>
  <si>
    <t>PK00135</t>
  </si>
  <si>
    <t>Dhanipat Lake</t>
  </si>
  <si>
    <t>PK00134</t>
  </si>
  <si>
    <t>Khakhro Dhand</t>
  </si>
  <si>
    <t>PK00133</t>
  </si>
  <si>
    <t>Simni Dhand</t>
  </si>
  <si>
    <t>PK00132</t>
  </si>
  <si>
    <t>Samabi Dhand</t>
  </si>
  <si>
    <t>PK00131</t>
  </si>
  <si>
    <t>Akhero Dhand</t>
  </si>
  <si>
    <t>PK00130</t>
  </si>
  <si>
    <t>Bhumbki</t>
  </si>
  <si>
    <t>PK00129</t>
  </si>
  <si>
    <t>Kathor Dhand</t>
  </si>
  <si>
    <t>PK00128</t>
  </si>
  <si>
    <t>Khewari Lake</t>
  </si>
  <si>
    <t>PK00127</t>
  </si>
  <si>
    <t>Jagheer</t>
  </si>
  <si>
    <t>PK00126</t>
  </si>
  <si>
    <t>Sodar Peer Dhand</t>
  </si>
  <si>
    <t>PK00125</t>
  </si>
  <si>
    <t>Turko Lake</t>
  </si>
  <si>
    <t>PK00124</t>
  </si>
  <si>
    <t>Nagiopeer Dhand</t>
  </si>
  <si>
    <t>PK00123</t>
  </si>
  <si>
    <t>Sainjoro Lake</t>
  </si>
  <si>
    <t>PK00122</t>
  </si>
  <si>
    <t>Jhal Dhand. Sanghar</t>
  </si>
  <si>
    <t>PK00121</t>
  </si>
  <si>
    <t>Chatari Lake</t>
  </si>
  <si>
    <t>PK00120</t>
  </si>
  <si>
    <t>Simna Lake</t>
  </si>
  <si>
    <t>PK00119</t>
  </si>
  <si>
    <t>Mitha Dhand</t>
  </si>
  <si>
    <t>PK00118</t>
  </si>
  <si>
    <t>Gajri Dhand</t>
  </si>
  <si>
    <t>PK00117</t>
  </si>
  <si>
    <t>Rajpar Dhand</t>
  </si>
  <si>
    <t>PK00116</t>
  </si>
  <si>
    <t>Keh-Hari Lake</t>
  </si>
  <si>
    <t>PK00115</t>
  </si>
  <si>
    <t>Purai Lake</t>
  </si>
  <si>
    <t>PK00114</t>
  </si>
  <si>
    <t>Patri Lake</t>
  </si>
  <si>
    <t>PK00113</t>
  </si>
  <si>
    <t>Bakaar Lake</t>
  </si>
  <si>
    <t>PK00112</t>
  </si>
  <si>
    <t>Drigh Lake Sanctuary</t>
  </si>
  <si>
    <t>PK00512</t>
  </si>
  <si>
    <t>Sheian</t>
  </si>
  <si>
    <t>PK00511</t>
  </si>
  <si>
    <t>Labanka Dhand</t>
  </si>
  <si>
    <t>PK00510</t>
  </si>
  <si>
    <t>Kalhoro</t>
  </si>
  <si>
    <t>PK00509</t>
  </si>
  <si>
    <t>Abad Dhand</t>
  </si>
  <si>
    <t>PK00508</t>
  </si>
  <si>
    <t>Melhar</t>
  </si>
  <si>
    <t>PK00047</t>
  </si>
  <si>
    <t>Dusti Dhandh</t>
  </si>
  <si>
    <t>PK00045</t>
  </si>
  <si>
    <t>Khilan Dhand</t>
  </si>
  <si>
    <t>PK00013</t>
  </si>
  <si>
    <t>Wisran</t>
  </si>
  <si>
    <t>PK00011</t>
  </si>
  <si>
    <t>Lungh Lake Sanctuary</t>
  </si>
  <si>
    <t>PK00507</t>
  </si>
  <si>
    <t>Hamal Katchri Lake</t>
  </si>
  <si>
    <t>PK00506</t>
  </si>
  <si>
    <t>Sadoro Faqir Ki Miani</t>
  </si>
  <si>
    <t>PK00505</t>
  </si>
  <si>
    <t>Talli Lakes S.Of Kot Diji</t>
  </si>
  <si>
    <t>PK00504</t>
  </si>
  <si>
    <t>Naker (Neekar) Dhand</t>
  </si>
  <si>
    <t>PK00503</t>
  </si>
  <si>
    <t>Golimar</t>
  </si>
  <si>
    <t>PK00502</t>
  </si>
  <si>
    <t>Arrar Lake</t>
  </si>
  <si>
    <t>PK00501</t>
  </si>
  <si>
    <t>Baboo Dhand</t>
  </si>
  <si>
    <t>PK00500</t>
  </si>
  <si>
    <t>Phariaro Lake</t>
  </si>
  <si>
    <t>PK00499</t>
  </si>
  <si>
    <t>Jarhi Dhand</t>
  </si>
  <si>
    <t>PK00498</t>
  </si>
  <si>
    <t>Kund Lake</t>
  </si>
  <si>
    <t>PK00111</t>
  </si>
  <si>
    <t>Bhataro Nr Khipro</t>
  </si>
  <si>
    <t>PK00110</t>
  </si>
  <si>
    <t>Darsan-Wari Nr Khipro</t>
  </si>
  <si>
    <t>PK00109</t>
  </si>
  <si>
    <t>Guja</t>
  </si>
  <si>
    <t>PK00371</t>
  </si>
  <si>
    <t>Abdul Shah Dhand</t>
  </si>
  <si>
    <t>PK00208</t>
  </si>
  <si>
    <t>Waso</t>
  </si>
  <si>
    <t>PK00189</t>
  </si>
  <si>
    <t>Haji Aman-Ullh Farm</t>
  </si>
  <si>
    <t>PK00255</t>
  </si>
  <si>
    <t>Shah Bander</t>
  </si>
  <si>
    <t>PK00555</t>
  </si>
  <si>
    <t>Veerwah Lake</t>
  </si>
  <si>
    <t>PK00556</t>
  </si>
  <si>
    <t>Wasu</t>
  </si>
  <si>
    <t>PK00557</t>
  </si>
  <si>
    <t>Mandi Bahauddin District</t>
  </si>
  <si>
    <t>Bhungrio Nr Khipro</t>
  </si>
  <si>
    <t>PK00108</t>
  </si>
  <si>
    <t>Moor Hudi Nr Khipro</t>
  </si>
  <si>
    <t>PK00107</t>
  </si>
  <si>
    <t>Purali River</t>
  </si>
  <si>
    <t>PK00106</t>
  </si>
  <si>
    <t>Nara Cancal Wetlands: Soonahri (I+Ii)</t>
  </si>
  <si>
    <t>PK00105</t>
  </si>
  <si>
    <t>Patti Hul</t>
  </si>
  <si>
    <t>PK00104</t>
  </si>
  <si>
    <t>Nara Cancal Wetlands: Sanghiaro Lake</t>
  </si>
  <si>
    <t>PK00103</t>
  </si>
  <si>
    <t>Dholaho Dhand</t>
  </si>
  <si>
    <t>PK00102</t>
  </si>
  <si>
    <t>Ghuti-Wari</t>
  </si>
  <si>
    <t>PK00101</t>
  </si>
  <si>
    <t>Ganjo Dhand</t>
  </si>
  <si>
    <t>PK00097</t>
  </si>
  <si>
    <t>Manchar Lake</t>
  </si>
  <si>
    <t>PK00096</t>
  </si>
  <si>
    <t>Miani Lake Sanctuary</t>
  </si>
  <si>
    <t>PK00095</t>
  </si>
  <si>
    <t>Zeroo</t>
  </si>
  <si>
    <t>PK00094</t>
  </si>
  <si>
    <t>Berwari Dhand</t>
  </si>
  <si>
    <t>PK00093</t>
  </si>
  <si>
    <t>Mian Kalhoro</t>
  </si>
  <si>
    <t>PK00495</t>
  </si>
  <si>
    <t>Bund Khushdil Khan</t>
  </si>
  <si>
    <t>PK00494</t>
  </si>
  <si>
    <t>Rasool Barrage Sanctuary</t>
  </si>
  <si>
    <t>PK00493</t>
  </si>
  <si>
    <t>Kallar Kahar Lake</t>
  </si>
  <si>
    <t>PK00492</t>
  </si>
  <si>
    <t>Ucchali Wetland Complex: Ucchali Lake</t>
  </si>
  <si>
    <t>PK00491</t>
  </si>
  <si>
    <t>Nammal (Nemal) Lake Sanctuary</t>
  </si>
  <si>
    <t>PK00490</t>
  </si>
  <si>
    <t>Malugul Dhand</t>
  </si>
  <si>
    <t>PK00489</t>
  </si>
  <si>
    <t>Head Qadirabad</t>
  </si>
  <si>
    <t>PK00488</t>
  </si>
  <si>
    <t>Ucchali Wetland Complex: Khabbaki Lake Sanctuary</t>
  </si>
  <si>
    <t>PK00487</t>
  </si>
  <si>
    <t>Thanedar Wala</t>
  </si>
  <si>
    <t>PK00486</t>
  </si>
  <si>
    <t>Chashma Barrage Reservoir Sanctuary</t>
  </si>
  <si>
    <t>PK00484</t>
  </si>
  <si>
    <t>Punjab/Nwfp</t>
  </si>
  <si>
    <t>Dera Ishmail Bridge</t>
  </si>
  <si>
    <t>PK00483</t>
  </si>
  <si>
    <t>Ghamaghar Lake</t>
  </si>
  <si>
    <t>PK00482</t>
  </si>
  <si>
    <t>Gujro Lake</t>
  </si>
  <si>
    <t>PK00481</t>
  </si>
  <si>
    <t>Putkan Dhand</t>
  </si>
  <si>
    <t>PK00092</t>
  </si>
  <si>
    <t>Khipro Lakes: Loonhar Lake</t>
  </si>
  <si>
    <t>PK00091</t>
  </si>
  <si>
    <t>Badam (Badram)</t>
  </si>
  <si>
    <t>PK00088</t>
  </si>
  <si>
    <t>Kalankot</t>
  </si>
  <si>
    <t>PK00080</t>
  </si>
  <si>
    <t>Allahno Wari</t>
  </si>
  <si>
    <t>PK00077</t>
  </si>
  <si>
    <t>Hadro Sanctuary</t>
  </si>
  <si>
    <t>PK00074</t>
  </si>
  <si>
    <t>Shamal Bandar</t>
  </si>
  <si>
    <t>PK00072</t>
  </si>
  <si>
    <t>Jiwani Mangroves</t>
  </si>
  <si>
    <t>PK00071</t>
  </si>
  <si>
    <t>Haleji Lake Sanctuary</t>
  </si>
  <si>
    <t>PK00070</t>
  </si>
  <si>
    <t>Kharoki Lake</t>
  </si>
  <si>
    <t>PK00069</t>
  </si>
  <si>
    <t>Pugri Dhand</t>
  </si>
  <si>
    <t>PK00057</t>
  </si>
  <si>
    <t>Bolel</t>
  </si>
  <si>
    <t>PK00046</t>
  </si>
  <si>
    <t>Hingol Hor National Park</t>
  </si>
  <si>
    <t>PK00044</t>
  </si>
  <si>
    <t>Rehri Creek</t>
  </si>
  <si>
    <t>PK00035</t>
  </si>
  <si>
    <t>Mian Hassan</t>
  </si>
  <si>
    <t>PK00034</t>
  </si>
  <si>
    <t>Ras Juddi</t>
  </si>
  <si>
    <t>PK00033</t>
  </si>
  <si>
    <t>Jari Lake</t>
  </si>
  <si>
    <t>PK00032</t>
  </si>
  <si>
    <t>Hub (= Hab) Dam Sanctuary</t>
  </si>
  <si>
    <t>PK00031</t>
  </si>
  <si>
    <t>Keenjhar (= Kinjhar. = Kalri) Lake Sanctuary</t>
  </si>
  <si>
    <t>PK00030</t>
  </si>
  <si>
    <t>Korangi Creek</t>
  </si>
  <si>
    <t>PK00029</t>
  </si>
  <si>
    <t>Clifton Beach</t>
  </si>
  <si>
    <t>PK00028</t>
  </si>
  <si>
    <t>Cape Monze</t>
  </si>
  <si>
    <t>PK00027</t>
  </si>
  <si>
    <t>Dasht Hor</t>
  </si>
  <si>
    <t>PK00026</t>
  </si>
  <si>
    <t>Kalmat</t>
  </si>
  <si>
    <t>PK00025</t>
  </si>
  <si>
    <t>Chandi</t>
  </si>
  <si>
    <t>PK00024</t>
  </si>
  <si>
    <t>Siblli Creek</t>
  </si>
  <si>
    <t>PK00023</t>
  </si>
  <si>
    <t>Sumro. Badin</t>
  </si>
  <si>
    <t>PK00022</t>
  </si>
  <si>
    <t>Bareji (Baraje) Dhand</t>
  </si>
  <si>
    <t>PK00021</t>
  </si>
  <si>
    <t>Dahee Lake (Dhand)</t>
  </si>
  <si>
    <t>PK00020</t>
  </si>
  <si>
    <t>Nira Lake</t>
  </si>
  <si>
    <t>PK00019</t>
  </si>
  <si>
    <t>Dabhko Lake</t>
  </si>
  <si>
    <t>PK00018</t>
  </si>
  <si>
    <t>Jafar Ali Lake</t>
  </si>
  <si>
    <t>PK00017</t>
  </si>
  <si>
    <t>Matchary Dhand</t>
  </si>
  <si>
    <t>PK00016</t>
  </si>
  <si>
    <t>Samoiee</t>
  </si>
  <si>
    <t>PK00015</t>
  </si>
  <si>
    <t>Jarwar</t>
  </si>
  <si>
    <t>PK00014</t>
  </si>
  <si>
    <t>Sufi Anwar Dhand</t>
  </si>
  <si>
    <t>PK00594</t>
  </si>
  <si>
    <t>Ghotki, Sindh</t>
  </si>
  <si>
    <t>Khuranda</t>
  </si>
  <si>
    <t>PK00568</t>
  </si>
  <si>
    <t>UCCHALI WETLAND COMPLEX: Jhallar Lake SANCTUARY</t>
  </si>
  <si>
    <t>PK00485</t>
  </si>
  <si>
    <t>Bhudesar Lake/Dam</t>
  </si>
  <si>
    <t>PK00538</t>
  </si>
  <si>
    <t>Barotha Lake</t>
  </si>
  <si>
    <t>PK00539</t>
  </si>
  <si>
    <t>Attock District</t>
  </si>
  <si>
    <t>Batakara</t>
  </si>
  <si>
    <t>PK00540</t>
  </si>
  <si>
    <t>Swabi District</t>
  </si>
  <si>
    <t>Dangewari</t>
  </si>
  <si>
    <t>PK00541</t>
  </si>
  <si>
    <t>Dhand Eidal Khel</t>
  </si>
  <si>
    <t>PK00542</t>
  </si>
  <si>
    <t>Lachi</t>
  </si>
  <si>
    <t>Dogriyoon</t>
  </si>
  <si>
    <t>PK00543</t>
  </si>
  <si>
    <t>Sanghar District</t>
  </si>
  <si>
    <t>Gwadar Bay</t>
  </si>
  <si>
    <t>PK00544</t>
  </si>
  <si>
    <t>Head Khanki</t>
  </si>
  <si>
    <t>PK00545</t>
  </si>
  <si>
    <t>Gujranwala District</t>
  </si>
  <si>
    <t>Narrari Lagoon</t>
  </si>
  <si>
    <t>PK00546</t>
  </si>
  <si>
    <t>Ormara</t>
  </si>
  <si>
    <t>PK00547</t>
  </si>
  <si>
    <t>Pasni</t>
  </si>
  <si>
    <t>PK00548</t>
  </si>
  <si>
    <t>Piyala Lake</t>
  </si>
  <si>
    <t>PK00549</t>
  </si>
  <si>
    <t>Poonch Pocket</t>
  </si>
  <si>
    <t>PK00550</t>
  </si>
  <si>
    <t>Punjnad Barrage</t>
  </si>
  <si>
    <t>PK00551</t>
  </si>
  <si>
    <t>Ras Malan Bay</t>
  </si>
  <si>
    <t>PK00552</t>
  </si>
  <si>
    <t>Sakar Tali</t>
  </si>
  <si>
    <t>PK00553</t>
  </si>
  <si>
    <t>Sankar</t>
  </si>
  <si>
    <t>PK00554</t>
  </si>
  <si>
    <t>Jinnah Barrage</t>
  </si>
  <si>
    <t>PK00573</t>
  </si>
  <si>
    <t>Kharewaro Dubbo</t>
  </si>
  <si>
    <t>PK00567</t>
  </si>
  <si>
    <t>Lake Khurshan Wari</t>
  </si>
  <si>
    <t>PK00569</t>
  </si>
  <si>
    <t>Rana Dhery</t>
  </si>
  <si>
    <t>PK00570</t>
  </si>
  <si>
    <t>River Indus</t>
  </si>
  <si>
    <t>PK00571</t>
  </si>
  <si>
    <t>Taunsa Barrage</t>
  </si>
  <si>
    <t>PK00480</t>
  </si>
  <si>
    <t>Head Marala Barrage</t>
  </si>
  <si>
    <t>PK00479</t>
  </si>
  <si>
    <t>Bakran Creek</t>
  </si>
  <si>
    <t>PK00478</t>
  </si>
  <si>
    <t>Wassowari</t>
  </si>
  <si>
    <t>PK00572</t>
  </si>
  <si>
    <t>Khanozai Reservoir</t>
  </si>
  <si>
    <t>PK00477</t>
  </si>
  <si>
    <t>Spin Karez</t>
  </si>
  <si>
    <t>PK00476</t>
  </si>
  <si>
    <t>Kanki River</t>
  </si>
  <si>
    <t>PK00066</t>
  </si>
  <si>
    <t>Ghazi Ghat</t>
  </si>
  <si>
    <t>PK00475</t>
  </si>
  <si>
    <t>Baluchistan/Punjab</t>
  </si>
  <si>
    <t>Deh Akro wetland complex</t>
  </si>
  <si>
    <t>PK00595</t>
  </si>
  <si>
    <t>Theri Dhand</t>
  </si>
  <si>
    <t>PK00297</t>
  </si>
  <si>
    <t>Hannah Lake</t>
  </si>
  <si>
    <t>PK00474</t>
  </si>
  <si>
    <t>Merani Dam</t>
  </si>
  <si>
    <t>PK00574</t>
  </si>
  <si>
    <t>Sando Bander Coastal Zone</t>
  </si>
  <si>
    <t>PK00575</t>
  </si>
  <si>
    <t>Nehulmungta Dhand</t>
  </si>
  <si>
    <t>PK00585</t>
  </si>
  <si>
    <t>Malook Pehore</t>
  </si>
  <si>
    <t>PK00586</t>
  </si>
  <si>
    <t>Angro</t>
  </si>
  <si>
    <t>PK00587</t>
  </si>
  <si>
    <t>Pangrio Dhand (Nr. P.S. Mill)</t>
  </si>
  <si>
    <t>PK00588</t>
  </si>
  <si>
    <t>Lal Suhanra (= Patisar) National Park</t>
  </si>
  <si>
    <t>PK00473</t>
  </si>
  <si>
    <t>Samo Dhand</t>
  </si>
  <si>
    <t>PK00248</t>
  </si>
  <si>
    <t>Allah Dino</t>
  </si>
  <si>
    <t>PK00090</t>
  </si>
  <si>
    <t>Baroon Kirther Lake/Canal</t>
  </si>
  <si>
    <t>PK00472</t>
  </si>
  <si>
    <t>Zangi Nawar Lake</t>
  </si>
  <si>
    <t>PK00471</t>
  </si>
  <si>
    <t>Chugri</t>
  </si>
  <si>
    <t>PK00187</t>
  </si>
  <si>
    <t>Barro</t>
  </si>
  <si>
    <t>PK00203</t>
  </si>
  <si>
    <t>Akro Dhand</t>
  </si>
  <si>
    <t>PK00213</t>
  </si>
  <si>
    <t>Bandan Waro</t>
  </si>
  <si>
    <t>PK00215</t>
  </si>
  <si>
    <t>Bakhradi Lagoon</t>
  </si>
  <si>
    <t>PK00558</t>
  </si>
  <si>
    <t>Dhoke Yousafi</t>
  </si>
  <si>
    <t>PK00559</t>
  </si>
  <si>
    <t>Gadhro Pitha pur</t>
  </si>
  <si>
    <t>PK00560</t>
  </si>
  <si>
    <t>Ganjewari</t>
  </si>
  <si>
    <t>PK00561</t>
  </si>
  <si>
    <t>Gunz Bay</t>
  </si>
  <si>
    <t>PK00562</t>
  </si>
  <si>
    <t>Habasar Talao</t>
  </si>
  <si>
    <t>PK00563</t>
  </si>
  <si>
    <t>Imam Bux Shar Dhand</t>
  </si>
  <si>
    <t>PK00564</t>
  </si>
  <si>
    <t>Karo Chan</t>
  </si>
  <si>
    <t>PK00565</t>
  </si>
  <si>
    <t>Khadim Hussain Shanh Lake</t>
  </si>
  <si>
    <t>PK00566</t>
  </si>
  <si>
    <t>Dehsayal</t>
  </si>
  <si>
    <t>PK00048</t>
  </si>
  <si>
    <t>Shah Wasayo</t>
  </si>
  <si>
    <t>PK00049</t>
  </si>
  <si>
    <t>Shur Block</t>
  </si>
  <si>
    <t>PK00050</t>
  </si>
  <si>
    <t>Jehan Khan Dhoro</t>
  </si>
  <si>
    <t>PK00051</t>
  </si>
  <si>
    <t>Khati Block I</t>
  </si>
  <si>
    <t>PK00052</t>
  </si>
  <si>
    <t>Haibat Shar Block</t>
  </si>
  <si>
    <t>PK00053</t>
  </si>
  <si>
    <t>Dadar Rap</t>
  </si>
  <si>
    <t>PK00054</t>
  </si>
  <si>
    <t>Fazil Kalhoro</t>
  </si>
  <si>
    <t>PK00055</t>
  </si>
  <si>
    <t>R S Khubhar</t>
  </si>
  <si>
    <t>PK00056</t>
  </si>
  <si>
    <t>Noor Shah Landhi</t>
  </si>
  <si>
    <t>PK00058</t>
  </si>
  <si>
    <t>Pir Nago Dhand</t>
  </si>
  <si>
    <t>PK00059</t>
  </si>
  <si>
    <t>Kamal Wari</t>
  </si>
  <si>
    <t>PK00060</t>
  </si>
  <si>
    <t>Kum Wari</t>
  </si>
  <si>
    <t>PK00061</t>
  </si>
  <si>
    <t>Wahray Wari</t>
  </si>
  <si>
    <t>PK00062</t>
  </si>
  <si>
    <t>Loon Wari</t>
  </si>
  <si>
    <t>PK00063</t>
  </si>
  <si>
    <t>Dehdano Dhand</t>
  </si>
  <si>
    <t>PK00064</t>
  </si>
  <si>
    <t>Gunhero Dhan</t>
  </si>
  <si>
    <t>PK00065</t>
  </si>
  <si>
    <t>Khati Block Ii</t>
  </si>
  <si>
    <t>PK00067</t>
  </si>
  <si>
    <t>Kinro</t>
  </si>
  <si>
    <t>PK00068</t>
  </si>
  <si>
    <t>Khanwari</t>
  </si>
  <si>
    <t>PK00073</t>
  </si>
  <si>
    <t>Kanday Waro</t>
  </si>
  <si>
    <t>PK00075</t>
  </si>
  <si>
    <t>Batnwari</t>
  </si>
  <si>
    <t>PK00076</t>
  </si>
  <si>
    <t>Mohammad Khan Kalhoro</t>
  </si>
  <si>
    <t>PK00078</t>
  </si>
  <si>
    <t>Makra</t>
  </si>
  <si>
    <t>PK00081</t>
  </si>
  <si>
    <t>Kangan Wari</t>
  </si>
  <si>
    <t>PK00082</t>
  </si>
  <si>
    <t>Bundan Wari</t>
  </si>
  <si>
    <t>PK00083</t>
  </si>
  <si>
    <t>Chor Hadi</t>
  </si>
  <si>
    <t>PK00084</t>
  </si>
  <si>
    <t>Haran Hudi</t>
  </si>
  <si>
    <t>PK00085</t>
  </si>
  <si>
    <t>Raine</t>
  </si>
  <si>
    <t>PK00086</t>
  </si>
  <si>
    <t>Kalka Chani</t>
  </si>
  <si>
    <t>PK00087</t>
  </si>
  <si>
    <t>Hassoo Dhand</t>
  </si>
  <si>
    <t>PK00089</t>
  </si>
  <si>
    <t>Deh Akro-Ii: Wassu (Dhand) Wari</t>
  </si>
  <si>
    <t>PK00151</t>
  </si>
  <si>
    <t>Deh Akro-Ii: Chhach  Dhand</t>
  </si>
  <si>
    <t>PK00152</t>
  </si>
  <si>
    <t>Saniso Dhand</t>
  </si>
  <si>
    <t>PK00156</t>
  </si>
  <si>
    <t>Cross Bunds</t>
  </si>
  <si>
    <t>PK00181</t>
  </si>
  <si>
    <t>Murid Waro</t>
  </si>
  <si>
    <t>PK00182</t>
  </si>
  <si>
    <t>Walan</t>
  </si>
  <si>
    <t>PK00183</t>
  </si>
  <si>
    <t>Shori Ji</t>
  </si>
  <si>
    <t>PK00185</t>
  </si>
  <si>
    <t>Morakho</t>
  </si>
  <si>
    <t>PK00188</t>
  </si>
  <si>
    <t>Obaro Dhand</t>
  </si>
  <si>
    <t>PK00190</t>
  </si>
  <si>
    <t>Mazari Dhand</t>
  </si>
  <si>
    <t>PK00191</t>
  </si>
  <si>
    <t>Karang</t>
  </si>
  <si>
    <t>PK00192</t>
  </si>
  <si>
    <t>Tallo</t>
  </si>
  <si>
    <t>PK00194</t>
  </si>
  <si>
    <t>Mukh Wari Dhand</t>
  </si>
  <si>
    <t>PK00195</t>
  </si>
  <si>
    <t>Khawaja</t>
  </si>
  <si>
    <t>PK00196</t>
  </si>
  <si>
    <t>Wan</t>
  </si>
  <si>
    <t>PK00197</t>
  </si>
  <si>
    <t>Bozdar Dhand</t>
  </si>
  <si>
    <t>PK00199</t>
  </si>
  <si>
    <t>Riasat Dhand</t>
  </si>
  <si>
    <t>PK00200</t>
  </si>
  <si>
    <t>Jamal Shah</t>
  </si>
  <si>
    <t>PK00201</t>
  </si>
  <si>
    <t>Qadri Dhand</t>
  </si>
  <si>
    <t>PK00202</t>
  </si>
  <si>
    <t>Gizri Creek</t>
  </si>
  <si>
    <t>PK00206</t>
  </si>
  <si>
    <t>Kot Dhand</t>
  </si>
  <si>
    <t>PK00207</t>
  </si>
  <si>
    <t>Peeper Dhand</t>
  </si>
  <si>
    <t>PK00209</t>
  </si>
  <si>
    <t>Kangal Dhand</t>
  </si>
  <si>
    <t>PK00211</t>
  </si>
  <si>
    <t>Dhand Dahsori</t>
  </si>
  <si>
    <t>PK00212</t>
  </si>
  <si>
    <t>Khani Dhand</t>
  </si>
  <si>
    <t>PK00214</t>
  </si>
  <si>
    <t>Basant</t>
  </si>
  <si>
    <t>PK00216</t>
  </si>
  <si>
    <t>Tali</t>
  </si>
  <si>
    <t>PK00358</t>
  </si>
  <si>
    <t>Maseet Waro</t>
  </si>
  <si>
    <t>PK00217</t>
  </si>
  <si>
    <t>Murkhi</t>
  </si>
  <si>
    <t>PK00219</t>
  </si>
  <si>
    <t>Karud Wah</t>
  </si>
  <si>
    <t>PK00220</t>
  </si>
  <si>
    <t>Manak</t>
  </si>
  <si>
    <t>PK00221</t>
  </si>
  <si>
    <t>Jam Sar</t>
  </si>
  <si>
    <t>PK00222</t>
  </si>
  <si>
    <t>Chunb</t>
  </si>
  <si>
    <t>PK00223</t>
  </si>
  <si>
    <t>Rasheed Kalhoro</t>
  </si>
  <si>
    <t>PK00224</t>
  </si>
  <si>
    <t>Haji Hashim Jo Dhand</t>
  </si>
  <si>
    <t>PK00225</t>
  </si>
  <si>
    <t>Ngemai Marine Protected Area</t>
  </si>
  <si>
    <t>Palau</t>
  </si>
  <si>
    <t>PU00009</t>
  </si>
  <si>
    <t>Meyuns, Hospital pier</t>
  </si>
  <si>
    <t>PU00006</t>
  </si>
  <si>
    <t>Malakal Sewage Treatment Facility</t>
  </si>
  <si>
    <t>PU00004</t>
  </si>
  <si>
    <t>Ngatpang Aquaculture Facility</t>
  </si>
  <si>
    <t>PU00010</t>
  </si>
  <si>
    <t>Rengriil, Airai (behind garage)</t>
  </si>
  <si>
    <t>PU00007</t>
  </si>
  <si>
    <t>PCC Athletic Field</t>
  </si>
  <si>
    <t>PU00003</t>
  </si>
  <si>
    <t>Meyuns Skojio Seaplane Ramp and baseball field</t>
  </si>
  <si>
    <t>PU00005</t>
  </si>
  <si>
    <t>Ngemai - south of MPA, Melekeok side</t>
  </si>
  <si>
    <t>PU00008</t>
  </si>
  <si>
    <t>North Peleliu sandflats</t>
  </si>
  <si>
    <t>PU00001</t>
  </si>
  <si>
    <t>Peleliu State</t>
  </si>
  <si>
    <t>Asahi Baseball Field</t>
  </si>
  <si>
    <t>PU00002</t>
  </si>
  <si>
    <t>Ngiwal State Office Ngirngemelas Monument</t>
  </si>
  <si>
    <t>PU00011</t>
  </si>
  <si>
    <t>Veikabu Oxbow</t>
  </si>
  <si>
    <t>PG00003</t>
  </si>
  <si>
    <t>Central</t>
  </si>
  <si>
    <t>Moitaka Settling Ponds</t>
  </si>
  <si>
    <t>PG00006</t>
  </si>
  <si>
    <t>National Capital</t>
  </si>
  <si>
    <t>Lea Lea Salt Flats</t>
  </si>
  <si>
    <t>PG00005</t>
  </si>
  <si>
    <t>Hisiu Beach. Obu Point - Cape Suckling</t>
  </si>
  <si>
    <t>PG00007</t>
  </si>
  <si>
    <t>Aroa Lagoon</t>
  </si>
  <si>
    <t>PG00008</t>
  </si>
  <si>
    <t>Lake Iaraguma And Lake Bunu</t>
  </si>
  <si>
    <t>PG00004</t>
  </si>
  <si>
    <t>Hisiu Lagoon</t>
  </si>
  <si>
    <t>PG00009</t>
  </si>
  <si>
    <t>Bensbach River And Floodplain (20km)</t>
  </si>
  <si>
    <t>PG00010</t>
  </si>
  <si>
    <t>Western</t>
  </si>
  <si>
    <t>Lea Lea Beach</t>
  </si>
  <si>
    <t>PG00011</t>
  </si>
  <si>
    <t>Kanosia Lagoon</t>
  </si>
  <si>
    <t>PG00001</t>
  </si>
  <si>
    <t>Kobibi Swamp</t>
  </si>
  <si>
    <t>PG00002</t>
  </si>
  <si>
    <t>Brgy. San Diego, Lian</t>
  </si>
  <si>
    <t>Philippines</t>
  </si>
  <si>
    <t>PH00253</t>
  </si>
  <si>
    <t>Ragay Gulf</t>
  </si>
  <si>
    <t>PH00134</t>
  </si>
  <si>
    <t>Luzon: Region 4</t>
  </si>
  <si>
    <t>Calauan Rice Paddies</t>
  </si>
  <si>
    <t>PH00133</t>
  </si>
  <si>
    <t>Punta Baluarte</t>
  </si>
  <si>
    <t>PH00132</t>
  </si>
  <si>
    <t>Lapaz. Carmen</t>
  </si>
  <si>
    <t>PH00131</t>
  </si>
  <si>
    <t>Mindanao: Region 11</t>
  </si>
  <si>
    <t>Las Banos Rice Paddies</t>
  </si>
  <si>
    <t>PH00130</t>
  </si>
  <si>
    <t>Laguna Bay Rice Paddies</t>
  </si>
  <si>
    <t>PH00129</t>
  </si>
  <si>
    <t>San Pedro Rice Paddies</t>
  </si>
  <si>
    <t>PH00128</t>
  </si>
  <si>
    <t>Lake Mainit</t>
  </si>
  <si>
    <t>PH00127</t>
  </si>
  <si>
    <t>Mindanao: Region 13</t>
  </si>
  <si>
    <t>Bantayan Island Wildness Area</t>
  </si>
  <si>
    <t>PH00113</t>
  </si>
  <si>
    <t>Visayas: Region 7</t>
  </si>
  <si>
    <t>Belen Calabanga Wetland Area</t>
  </si>
  <si>
    <t>PH00111</t>
  </si>
  <si>
    <t>Luzon: Region 5</t>
  </si>
  <si>
    <t>Tanag, Umilig, Cansilayan</t>
  </si>
  <si>
    <t>PH00200</t>
  </si>
  <si>
    <t>Visayas: Region 6</t>
  </si>
  <si>
    <t>Brgy. Cudian, Ivisan.</t>
  </si>
  <si>
    <t>PH00197</t>
  </si>
  <si>
    <t>Batad, Estancia, Balasan</t>
  </si>
  <si>
    <t>PH00194</t>
  </si>
  <si>
    <t>Don Roman, Porfirio, Ferdie Santos Fishpond</t>
  </si>
  <si>
    <t>PH00193</t>
  </si>
  <si>
    <t>Mindanao: Region 12</t>
  </si>
  <si>
    <t>Camocaan, Paligue, Padada</t>
  </si>
  <si>
    <t>PH00192</t>
  </si>
  <si>
    <t>Balut, Pilar, Bataan</t>
  </si>
  <si>
    <t>PH00191</t>
  </si>
  <si>
    <t>Luzon: Region 3</t>
  </si>
  <si>
    <t>Paos</t>
  </si>
  <si>
    <t>PH00170</t>
  </si>
  <si>
    <t>San Luis Marshland</t>
  </si>
  <si>
    <t>PH00162</t>
  </si>
  <si>
    <t>Brgy. Andolawan</t>
  </si>
  <si>
    <t>PH00161</t>
  </si>
  <si>
    <t>Pagbilao Bay</t>
  </si>
  <si>
    <t>PH00160</t>
  </si>
  <si>
    <t>Sampunong Bolo Bird Sanctuary</t>
  </si>
  <si>
    <t>PH00158</t>
  </si>
  <si>
    <t>Ormoc Intertidal Flat</t>
  </si>
  <si>
    <t>PH00157</t>
  </si>
  <si>
    <t>Visayas: Region 8</t>
  </si>
  <si>
    <t>Bonifacio Wetland</t>
  </si>
  <si>
    <t>PH00156</t>
  </si>
  <si>
    <t>Mindanao: Region 10</t>
  </si>
  <si>
    <t>Magat Dam</t>
  </si>
  <si>
    <t>PH00154</t>
  </si>
  <si>
    <t>Luzon: Region 2</t>
  </si>
  <si>
    <t>Bacoor Coastal Area/Novelita Salt Fishpond</t>
  </si>
  <si>
    <t>PH00153</t>
  </si>
  <si>
    <t>Naujan Lake National Park</t>
  </si>
  <si>
    <t>PH00152</t>
  </si>
  <si>
    <t>Prieto-Diaz Wetland Area</t>
  </si>
  <si>
    <t>PH00151</t>
  </si>
  <si>
    <t>Murcielagos Islands</t>
  </si>
  <si>
    <t>PH00149</t>
  </si>
  <si>
    <t>Mindanao: Region 9</t>
  </si>
  <si>
    <t>Dipudo Island Reef-Flat</t>
  </si>
  <si>
    <t>PH00148</t>
  </si>
  <si>
    <t>Malalag Bay: Taguicon-Balasinon</t>
  </si>
  <si>
    <t>PH00147</t>
  </si>
  <si>
    <t>Davao River Mouth</t>
  </si>
  <si>
    <t>PH00146</t>
  </si>
  <si>
    <t>Sa-Az River Mouth. San Ramon Seacoast</t>
  </si>
  <si>
    <t>PH00145</t>
  </si>
  <si>
    <t>Candaba Swamp (Brgy. Candating. Arayat)</t>
  </si>
  <si>
    <t>PH00144</t>
  </si>
  <si>
    <t>Ilaguen River</t>
  </si>
  <si>
    <t>PH00143</t>
  </si>
  <si>
    <t>Cagangohan Coastal Wetlands</t>
  </si>
  <si>
    <t>PH00142</t>
  </si>
  <si>
    <t>Palanan Point Reef-Flat</t>
  </si>
  <si>
    <t>PH00140</t>
  </si>
  <si>
    <t>Talon-Talon Wetland</t>
  </si>
  <si>
    <t>PH00139</t>
  </si>
  <si>
    <t>Manila Bay: Cavite Area</t>
  </si>
  <si>
    <t>PH00138</t>
  </si>
  <si>
    <t>Honeymoon Island Reef-Flat</t>
  </si>
  <si>
    <t>PH00137</t>
  </si>
  <si>
    <t>Crispin Betita Fishpond</t>
  </si>
  <si>
    <t>PH00136</t>
  </si>
  <si>
    <t>Brgy. 1 &amp; 2 and Andulauan, Ilog</t>
  </si>
  <si>
    <t>PH00485</t>
  </si>
  <si>
    <t>Brgy. Baliton, Glan</t>
  </si>
  <si>
    <t>PH00489</t>
  </si>
  <si>
    <t>Balanga City</t>
  </si>
  <si>
    <t>PH00486</t>
  </si>
  <si>
    <t>Bataan</t>
  </si>
  <si>
    <t>Brgy. 13 Victorias City</t>
  </si>
  <si>
    <t>PH00487</t>
  </si>
  <si>
    <t>Brgy. Gabuc, Pontevedra</t>
  </si>
  <si>
    <t>PH00493</t>
  </si>
  <si>
    <t>Capiz</t>
  </si>
  <si>
    <t>Brgy. Lewin, Lumban</t>
  </si>
  <si>
    <t>PH00496</t>
  </si>
  <si>
    <t>Calabarzon</t>
  </si>
  <si>
    <t>Brgy. Luna, Cadiz City</t>
  </si>
  <si>
    <t>PH00497</t>
  </si>
  <si>
    <t>Negros Occidental</t>
  </si>
  <si>
    <t>Brgy. Ozo, Casiguran</t>
  </si>
  <si>
    <t>PH00501</t>
  </si>
  <si>
    <t>Sipalay City</t>
  </si>
  <si>
    <t>PH00522</t>
  </si>
  <si>
    <t>So. Agsam, Camaligan, Batan</t>
  </si>
  <si>
    <t>PH00523</t>
  </si>
  <si>
    <t>Brgy. Tinoto, Maasim</t>
  </si>
  <si>
    <t>PH00506</t>
  </si>
  <si>
    <t>Sarangani</t>
  </si>
  <si>
    <t>So. Aya, Brgy. West, Pantabangan</t>
  </si>
  <si>
    <t>PH00524</t>
  </si>
  <si>
    <t>Brgy. Manaol Phase I, Siocon (Siocon Wetland)</t>
  </si>
  <si>
    <t>PH00498</t>
  </si>
  <si>
    <t>Brgy. Manaol Phase III, Siocon (Siocon Wetland)</t>
  </si>
  <si>
    <t>PH00500</t>
  </si>
  <si>
    <t>Brgy. Manaol Phase II, Siocon (Siocon Wetland)</t>
  </si>
  <si>
    <t>PH00499</t>
  </si>
  <si>
    <t>NOCWCA, Bago City</t>
  </si>
  <si>
    <t>PH00517</t>
  </si>
  <si>
    <t>Brgys. Talaban, Caradio-An, Tooy and Brgy. 2, Himamaylan City</t>
  </si>
  <si>
    <t>PH00503</t>
  </si>
  <si>
    <t>Magat-Maris Dam</t>
  </si>
  <si>
    <t>PH00514</t>
  </si>
  <si>
    <t>Cordillera Administrative Region</t>
  </si>
  <si>
    <t>Talaca, Tabuk</t>
  </si>
  <si>
    <t>PH00526</t>
  </si>
  <si>
    <t>Brgy. Taluya, Glan</t>
  </si>
  <si>
    <t>PH00505</t>
  </si>
  <si>
    <t>Candelaria Ricefields, Ecotourism Road, Candelaria</t>
  </si>
  <si>
    <t>PH00508</t>
  </si>
  <si>
    <t>Lake Kelobidan, Agusan Marsh Wildlife Sanctuary</t>
  </si>
  <si>
    <t>PH00510</t>
  </si>
  <si>
    <t>Caraga</t>
  </si>
  <si>
    <t>Lake Manguao, Taytay</t>
  </si>
  <si>
    <t>PH00511</t>
  </si>
  <si>
    <t>Mimaropa</t>
  </si>
  <si>
    <t>Brgy. Glan Padidu, Glan</t>
  </si>
  <si>
    <t>PH00494</t>
  </si>
  <si>
    <t>Sarangani Province</t>
  </si>
  <si>
    <t>Brgy. Centro Norte, Culasi</t>
  </si>
  <si>
    <t>PH00492</t>
  </si>
  <si>
    <t xml:space="preserve">Antique </t>
  </si>
  <si>
    <t>Viga Wetland</t>
  </si>
  <si>
    <t>PH00528</t>
  </si>
  <si>
    <t>Isabela</t>
  </si>
  <si>
    <t>Lake Panlabuhan, Loreto</t>
  </si>
  <si>
    <t>PH00512</t>
  </si>
  <si>
    <t>NOCWCA, Kabankalan City</t>
  </si>
  <si>
    <t>PH00518</t>
  </si>
  <si>
    <t>Lambes Zaragoza Wetland, Bolinao</t>
  </si>
  <si>
    <t>PH00513</t>
  </si>
  <si>
    <t>Region 1</t>
  </si>
  <si>
    <t>Talacogon Peatland, Talacogon</t>
  </si>
  <si>
    <t>PH00527</t>
  </si>
  <si>
    <t>Brgy. Sooc, Arevalo</t>
  </si>
  <si>
    <t>PH00444</t>
  </si>
  <si>
    <t>Lake Mainit, Brgy. San Isidro, Mainit</t>
  </si>
  <si>
    <t>PH00530</t>
  </si>
  <si>
    <t>Magsaysay Wetland, Cabantian Area</t>
  </si>
  <si>
    <t>PH00451</t>
  </si>
  <si>
    <t>Southern Part of Lake Mainit</t>
  </si>
  <si>
    <t>PH00452</t>
  </si>
  <si>
    <t>Lutang Marsh, Brgy. Pamampangin, Lopez</t>
  </si>
  <si>
    <t>PH00450</t>
  </si>
  <si>
    <t>Kalantasan Marsh, Brgy. Rizal Villa Geda, Lopez</t>
  </si>
  <si>
    <t>PH00448</t>
  </si>
  <si>
    <t>Dagat-dagatan Marsh, Lopez</t>
  </si>
  <si>
    <t>PH00445</t>
  </si>
  <si>
    <t>Brgy. Maytalang, Lumban</t>
  </si>
  <si>
    <t>PH00443</t>
  </si>
  <si>
    <t>Lake Mainit, Mainit</t>
  </si>
  <si>
    <t>PH00531</t>
  </si>
  <si>
    <t>Maqueda Bay Wetlands, Jiabong, Paranas</t>
  </si>
  <si>
    <t>PH00532</t>
  </si>
  <si>
    <t>Maqueda Bay Wetlands, Motiong, Paranas</t>
  </si>
  <si>
    <t>PH00533</t>
  </si>
  <si>
    <t>Brgy. Halayhayin, Siniloan</t>
  </si>
  <si>
    <t>PH00441</t>
  </si>
  <si>
    <t>Bantud, Pabrica, Dumangas, Iloilo</t>
  </si>
  <si>
    <t>PH00438</t>
  </si>
  <si>
    <t>Brgy. Dayap, Calauan</t>
  </si>
  <si>
    <t>PH00440</t>
  </si>
  <si>
    <t>Brgy. Buayan</t>
  </si>
  <si>
    <t>PH00439</t>
  </si>
  <si>
    <t>Dasol Bay Wetlands</t>
  </si>
  <si>
    <t>PH00446</t>
  </si>
  <si>
    <t>Poblacion, Nueva Valencia</t>
  </si>
  <si>
    <t>PH00472</t>
  </si>
  <si>
    <t>Ipil Wetland</t>
  </si>
  <si>
    <t>PH00468</t>
  </si>
  <si>
    <t>Ermita, Sipaway Island, San Carlos City</t>
  </si>
  <si>
    <t>PH00466</t>
  </si>
  <si>
    <t>Brgys. Taguisa, Purikay and Kinudalan, Lebak</t>
  </si>
  <si>
    <t>PH00463</t>
  </si>
  <si>
    <t>Big Triangle Ashpond, Pagbilao Powerplant</t>
  </si>
  <si>
    <t>PH00459</t>
  </si>
  <si>
    <t>Brgy. Butadero, Siniloan</t>
  </si>
  <si>
    <t>PH00425</t>
  </si>
  <si>
    <t>Bukal Maligaya (New Site), Guinayangan</t>
  </si>
  <si>
    <t>PH00424</t>
  </si>
  <si>
    <t>Pagbilao Mangrove Experimental and Fishpond</t>
  </si>
  <si>
    <t>PH00422</t>
  </si>
  <si>
    <t>Bangalao Lake, Sta. Teresita</t>
  </si>
  <si>
    <t>PH00421</t>
  </si>
  <si>
    <t>Binalan, Aparri</t>
  </si>
  <si>
    <t>PH00420</t>
  </si>
  <si>
    <t>Lake NPC Dam</t>
  </si>
  <si>
    <t>PH00419</t>
  </si>
  <si>
    <t>Lake Apo</t>
  </si>
  <si>
    <t>PH00418</t>
  </si>
  <si>
    <t>Pulvorista, Binakayan, Kawit</t>
  </si>
  <si>
    <t>PH00417</t>
  </si>
  <si>
    <t>Brgy. Labuin, Pila</t>
  </si>
  <si>
    <t>PH00416</t>
  </si>
  <si>
    <t>Brgy. Bubukal, Sta. Cruz</t>
  </si>
  <si>
    <t>PH00415</t>
  </si>
  <si>
    <t>Brgy. Wawa, Siniloan</t>
  </si>
  <si>
    <t>PH00414</t>
  </si>
  <si>
    <t>Lumbangan CADP Lagoon, Nasugbu</t>
  </si>
  <si>
    <t>PH00413</t>
  </si>
  <si>
    <t>Quilitisan, Calatagan</t>
  </si>
  <si>
    <t>PH00412</t>
  </si>
  <si>
    <t>Brgy. Alibijaban, San Andres</t>
  </si>
  <si>
    <t>PH00411</t>
  </si>
  <si>
    <t>Brgy. Campuyo, Manjuyod Fishpond</t>
  </si>
  <si>
    <t>PH00491</t>
  </si>
  <si>
    <t>Negros Oriental</t>
  </si>
  <si>
    <t>Brgys. Tagalag and Malanday</t>
  </si>
  <si>
    <t>PH00462</t>
  </si>
  <si>
    <t>Magsaysay Wetland, Brgys. Calantian and Sta. Cruz</t>
  </si>
  <si>
    <t>PH00453</t>
  </si>
  <si>
    <t>Andagao</t>
  </si>
  <si>
    <t>PH00455</t>
  </si>
  <si>
    <t>Ashponds, Sual Powerplant</t>
  </si>
  <si>
    <t>PH00456</t>
  </si>
  <si>
    <t>Brgy. 6A Victorias City</t>
  </si>
  <si>
    <t>PH00488</t>
  </si>
  <si>
    <t>Caradio-An, Himamaylan City</t>
  </si>
  <si>
    <t>PH00460</t>
  </si>
  <si>
    <t>Brgy. San Rafael II</t>
  </si>
  <si>
    <t>PH00461</t>
  </si>
  <si>
    <t>De Guzman Fishpond</t>
  </si>
  <si>
    <t>PH00447</t>
  </si>
  <si>
    <t>Brgy. Masiway, Pantabangan</t>
  </si>
  <si>
    <t>PH00442</t>
  </si>
  <si>
    <t>Siay Wetland Area, Z. Sibugay</t>
  </si>
  <si>
    <t>PH00358</t>
  </si>
  <si>
    <t>Brgy. Purikay mudflat Lebak</t>
  </si>
  <si>
    <t>PH00394</t>
  </si>
  <si>
    <t>Sultan Kudarat</t>
  </si>
  <si>
    <t>Brgy. Kinudalan mudflat Lebak</t>
  </si>
  <si>
    <t>PH00390</t>
  </si>
  <si>
    <t>Day-as, Cordova</t>
  </si>
  <si>
    <t>PH00437</t>
  </si>
  <si>
    <t>Magat Dam, Ramon, Santiago City</t>
  </si>
  <si>
    <t>PH00433</t>
  </si>
  <si>
    <t>Magat Dam, Ramon, Isabela &amp; Alfonso Lista</t>
  </si>
  <si>
    <t>PH00432</t>
  </si>
  <si>
    <t>PH00395</t>
  </si>
  <si>
    <t>Pampanga</t>
  </si>
  <si>
    <t>Brgy. Perlas</t>
  </si>
  <si>
    <t>PH00393</t>
  </si>
  <si>
    <t>Brgy. Marikit Brgy. Kalantaw Brgy. Calangcuasan Casiguran</t>
  </si>
  <si>
    <t>PH00391</t>
  </si>
  <si>
    <t>Aurora</t>
  </si>
  <si>
    <t>Adjoining Wetlands of Brgys. Glan Padido &amp; Tapon, Glan</t>
  </si>
  <si>
    <t>PH00381</t>
  </si>
  <si>
    <t>Zambo. State College of Marine Sciences &amp; Technology</t>
  </si>
  <si>
    <t>PH00380</t>
  </si>
  <si>
    <t>Villa Encarnacion, Malanday</t>
  </si>
  <si>
    <t>PH00378</t>
  </si>
  <si>
    <t>Valencia Rice Fields, Valencia City</t>
  </si>
  <si>
    <t>PH00377</t>
  </si>
  <si>
    <t>Usol Small Water Impounding Project</t>
  </si>
  <si>
    <t>PH00376</t>
  </si>
  <si>
    <t>Tres Marias Reef Flats</t>
  </si>
  <si>
    <t>PH00375</t>
  </si>
  <si>
    <t>Titay Valley, Sibugay, Zamboanga del Norte</t>
  </si>
  <si>
    <t>PH00374</t>
  </si>
  <si>
    <t>Tibangao, Z. del Norte</t>
  </si>
  <si>
    <t>PH00372</t>
  </si>
  <si>
    <t>So. Maibon, Palanas, Lemery</t>
  </si>
  <si>
    <t>PH00363</t>
  </si>
  <si>
    <t>Buagsong, Cordova</t>
  </si>
  <si>
    <t>PH00436</t>
  </si>
  <si>
    <t>Lahung, Sapian</t>
  </si>
  <si>
    <t>PH00431</t>
  </si>
  <si>
    <t>Brgy. Nabulao Wetland, Sipalay City</t>
  </si>
  <si>
    <t>PH00430</t>
  </si>
  <si>
    <t>Brgy. Cayhagan (Mangrove/ Riceland) Sipalay City</t>
  </si>
  <si>
    <t>PH00429</t>
  </si>
  <si>
    <t>Sitio Katayungan- Diblulon, Sabtang</t>
  </si>
  <si>
    <t>PH00362</t>
  </si>
  <si>
    <t>Batang &amp; Cato, Bayangbang, Infanta</t>
  </si>
  <si>
    <t>PH00216</t>
  </si>
  <si>
    <t>Binalbagan Wetlands, Nabuswang</t>
  </si>
  <si>
    <t>PH00428</t>
  </si>
  <si>
    <t>Snake Island, Honda Bay</t>
  </si>
  <si>
    <t>PH00427</t>
  </si>
  <si>
    <t>Pantabangan Dam, Pantabangan</t>
  </si>
  <si>
    <t>PH00343</t>
  </si>
  <si>
    <t>Panikihan, Gumaca</t>
  </si>
  <si>
    <t>PH00342</t>
  </si>
  <si>
    <t>Panglao Island</t>
  </si>
  <si>
    <t>PH00341</t>
  </si>
  <si>
    <t>Pambujan Freshwater Marshland</t>
  </si>
  <si>
    <t>PH00339</t>
  </si>
  <si>
    <t>Pamanlinan, Bislig City</t>
  </si>
  <si>
    <t>PH00338</t>
  </si>
  <si>
    <t>Pagatban Watershed, Bayawan City</t>
  </si>
  <si>
    <t>PH00337</t>
  </si>
  <si>
    <t>Nonong Casto, Lemery</t>
  </si>
  <si>
    <t>PH00336</t>
  </si>
  <si>
    <t>Nayom, Infanta</t>
  </si>
  <si>
    <t>PH00335</t>
  </si>
  <si>
    <t>Molinao Dam, Poblacion, Pilar</t>
  </si>
  <si>
    <t>PH00332</t>
  </si>
  <si>
    <t>Mindoro Wetland</t>
  </si>
  <si>
    <t>PH00330</t>
  </si>
  <si>
    <t>Brgy. Burgos, Pakil</t>
  </si>
  <si>
    <t>PH00426</t>
  </si>
  <si>
    <t>MASIDEM SRIP small reservoir Irrigation Proj Brgy. Calabeng</t>
  </si>
  <si>
    <t>PH00399</t>
  </si>
  <si>
    <t>Pangasinan</t>
  </si>
  <si>
    <t>Calbiga Intertidal Mudflats</t>
  </si>
  <si>
    <t>PH00397</t>
  </si>
  <si>
    <t>Leyte</t>
  </si>
  <si>
    <t>Migpangi Wetland</t>
  </si>
  <si>
    <t>PH00329</t>
  </si>
  <si>
    <t>Brgy. Tabon Bay</t>
  </si>
  <si>
    <t>PH00396</t>
  </si>
  <si>
    <t>Laguna</t>
  </si>
  <si>
    <t>Brgy. Old Guinlo Taytay</t>
  </si>
  <si>
    <t>PH00392</t>
  </si>
  <si>
    <t>Brgy. Ilaures Bugasong</t>
  </si>
  <si>
    <t>PH00389</t>
  </si>
  <si>
    <t>Antique</t>
  </si>
  <si>
    <t>Brgy. Cabugao</t>
  </si>
  <si>
    <t>PH00388</t>
  </si>
  <si>
    <t>Aklan</t>
  </si>
  <si>
    <t>Baywatch Wetland Brgy. Daan Banue Kabankalan City</t>
  </si>
  <si>
    <t>PH00386</t>
  </si>
  <si>
    <t>Matandang Sabang Kanluran, Catanauan</t>
  </si>
  <si>
    <t>PH00328</t>
  </si>
  <si>
    <t>Batanes Island Wetland Batan</t>
  </si>
  <si>
    <t>PH00385</t>
  </si>
  <si>
    <t>Batanes</t>
  </si>
  <si>
    <t>Balligi Small Water Impounding Project Quirino</t>
  </si>
  <si>
    <t>PH00382</t>
  </si>
  <si>
    <t>Matampay Bukana Wetland Area</t>
  </si>
  <si>
    <t>PH00327</t>
  </si>
  <si>
    <t>Kalimao, A. L. Micubo, Z. del Norte</t>
  </si>
  <si>
    <t>PH00304</t>
  </si>
  <si>
    <t>Kalayaan Beach / Wescom, Puerto Princesa</t>
  </si>
  <si>
    <t>PH00303</t>
  </si>
  <si>
    <t>Kalawit Wetland, Zamboanga del Norte</t>
  </si>
  <si>
    <t>PH00302</t>
  </si>
  <si>
    <t>Tamayo Mangroves/ Fishponds</t>
  </si>
  <si>
    <t>PH00371</t>
  </si>
  <si>
    <t>Talabong Island, Bais City</t>
  </si>
  <si>
    <t>PH00370</t>
  </si>
  <si>
    <t>Jobert Jumantog Fish Pond</t>
  </si>
  <si>
    <t>PH00300</t>
  </si>
  <si>
    <t>Ivana Seashore Western side</t>
  </si>
  <si>
    <t>PH00299</t>
  </si>
  <si>
    <t>Ipil Lagoon</t>
  </si>
  <si>
    <t>PH00298</t>
  </si>
  <si>
    <t>Ipil &amp; Mapaway, Bulanao, Tabuk</t>
  </si>
  <si>
    <t>PH00297</t>
  </si>
  <si>
    <t>Inopacan Coastal Wetland</t>
  </si>
  <si>
    <t>PH00296</t>
  </si>
  <si>
    <t>Ino-Capayang Mangrove Swamp</t>
  </si>
  <si>
    <t>PH00295</t>
  </si>
  <si>
    <t>Hanib, Mahatao</t>
  </si>
  <si>
    <t>PH00292</t>
  </si>
  <si>
    <t>Hacienda Bigaa, Calatagan</t>
  </si>
  <si>
    <t>PH00291</t>
  </si>
  <si>
    <t>Guiuan Wetlands</t>
  </si>
  <si>
    <t>PH00290</t>
  </si>
  <si>
    <t>Guadalupe Mangrove/ Wetland, San Carlos City</t>
  </si>
  <si>
    <t>PH00289</t>
  </si>
  <si>
    <t>El Nido-Taytay Managed Resource Protected Area</t>
  </si>
  <si>
    <t>PH00288</t>
  </si>
  <si>
    <t>Duncaan, Boalan, Z. City</t>
  </si>
  <si>
    <t>PH00287</t>
  </si>
  <si>
    <t>Dumingag Wetland</t>
  </si>
  <si>
    <t>PH00286</t>
  </si>
  <si>
    <t>Taba-Ad Mangrove/ Wetland, Sagay City</t>
  </si>
  <si>
    <t>PH00369</t>
  </si>
  <si>
    <t>Taal Lake, San Nicolas</t>
  </si>
  <si>
    <t>PH00368</t>
  </si>
  <si>
    <t>Cervantes Mangrove/ Wetland, Escalante City</t>
  </si>
  <si>
    <t>PH00283</t>
  </si>
  <si>
    <t>Sto. Domingo, Alfonso Lista</t>
  </si>
  <si>
    <t>PH00367</t>
  </si>
  <si>
    <t>Sta. Catalina Small Water Impounding Project</t>
  </si>
  <si>
    <t>PH00366</t>
  </si>
  <si>
    <t>So.Batad, Brgy. Sampinit, Bago City</t>
  </si>
  <si>
    <t>PH00365</t>
  </si>
  <si>
    <t>So. Sodoy, Brgy. Tibpuan mudflat</t>
  </si>
  <si>
    <t>PH00364</t>
  </si>
  <si>
    <t>PH00361</t>
  </si>
  <si>
    <t>Sibonga Wetlands</t>
  </si>
  <si>
    <t>PH00359</t>
  </si>
  <si>
    <t>Sawang Coastal Wetland</t>
  </si>
  <si>
    <t>PH00357</t>
  </si>
  <si>
    <t>Santor, Rizal, Tabuk</t>
  </si>
  <si>
    <t>PH00356</t>
  </si>
  <si>
    <t>San Roque Multi-purpose Project</t>
  </si>
  <si>
    <t>PH00355</t>
  </si>
  <si>
    <t>San Ramon, Z. City</t>
  </si>
  <si>
    <t>PH00354</t>
  </si>
  <si>
    <t>San Rafael IV, Noveleta</t>
  </si>
  <si>
    <t>PH00353</t>
  </si>
  <si>
    <t>San Diego, Lian</t>
  </si>
  <si>
    <t>PH00352</t>
  </si>
  <si>
    <t>Rosario Wetlands</t>
  </si>
  <si>
    <t>PH00350</t>
  </si>
  <si>
    <t>Rasa Island Wildlife Sanctuary</t>
  </si>
  <si>
    <t>PH00349</t>
  </si>
  <si>
    <t>Pulupandan Wetland</t>
  </si>
  <si>
    <t>PH00348</t>
  </si>
  <si>
    <t>Poctol, Pitogo</t>
  </si>
  <si>
    <t>PH00347</t>
  </si>
  <si>
    <t>Phil. Carabao Center, Z. del Norte</t>
  </si>
  <si>
    <t>PH00345</t>
  </si>
  <si>
    <t>Pasil Flood Prone Area, Paoay</t>
  </si>
  <si>
    <t>PH00344</t>
  </si>
  <si>
    <t>Mariz Dam, Namilallangan, A. Lista</t>
  </si>
  <si>
    <t>PH00326</t>
  </si>
  <si>
    <t>Catubig Paddies</t>
  </si>
  <si>
    <t>PH00282</t>
  </si>
  <si>
    <t>Carigara Bay Wetland</t>
  </si>
  <si>
    <t>PH00281</t>
  </si>
  <si>
    <t>Canigaran Beach</t>
  </si>
  <si>
    <t>PH00280</t>
  </si>
  <si>
    <t>Canigao Island Wetlands</t>
  </si>
  <si>
    <t>PH00279</t>
  </si>
  <si>
    <t>Candaguit Mangrove</t>
  </si>
  <si>
    <t>PH00278</t>
  </si>
  <si>
    <t>Candabon-Binlod</t>
  </si>
  <si>
    <t>PH00277</t>
  </si>
  <si>
    <t>Calungboyan-Paypayad-Darapidap</t>
  </si>
  <si>
    <t>PH00276</t>
  </si>
  <si>
    <t>Calitutuban &amp; Tahong-tahong Islands</t>
  </si>
  <si>
    <t>PH00275</t>
  </si>
  <si>
    <t>Calarian Wetland, Z. City</t>
  </si>
  <si>
    <t>PH00274</t>
  </si>
  <si>
    <t>Sitio Cajanedu Brgy Teresita Sto. Nino</t>
  </si>
  <si>
    <t>PH00402</t>
  </si>
  <si>
    <t>South Cotabato</t>
  </si>
  <si>
    <t>Brgy. Vizal San Pablo, Candaba</t>
  </si>
  <si>
    <t>PH00409</t>
  </si>
  <si>
    <t>PH00400</t>
  </si>
  <si>
    <t>Silay City Wetlands</t>
  </si>
  <si>
    <t>PH00401</t>
  </si>
  <si>
    <t>Team Energy Fish Pond Brgy. Ibabang Polo Pagbilao</t>
  </si>
  <si>
    <t>PH00403</t>
  </si>
  <si>
    <t>Quezon</t>
  </si>
  <si>
    <t>Ragay Gulf Brgy Catimo Tagkawayan</t>
  </si>
  <si>
    <t>PH00404</t>
  </si>
  <si>
    <t>Ragay Gulf Brgy Salacan Hinabaan</t>
  </si>
  <si>
    <t>PH00405</t>
  </si>
  <si>
    <t>Fishpond Catbangen, San Fernando City</t>
  </si>
  <si>
    <t>PH00406</t>
  </si>
  <si>
    <t>Savidug, Sabtang</t>
  </si>
  <si>
    <t>PH00407</t>
  </si>
  <si>
    <t>Vatang, Ivana</t>
  </si>
  <si>
    <t>PH00408</t>
  </si>
  <si>
    <t>Brgy. Paralaya, Candaba</t>
  </si>
  <si>
    <t>PH00410</t>
  </si>
  <si>
    <t>PH00273</t>
  </si>
  <si>
    <t>Cordova Wetlands, Buagsong, Day-as &amp; Catarman</t>
  </si>
  <si>
    <t>PH00037</t>
  </si>
  <si>
    <t>Maqueda Bay Wetlands</t>
  </si>
  <si>
    <t>PH00325</t>
  </si>
  <si>
    <t>PH00324</t>
  </si>
  <si>
    <t>Calampisawan Mangrove/ Wetland, CALATRAVA</t>
  </si>
  <si>
    <t>PH00272</t>
  </si>
  <si>
    <t>Manaol Wetland (Western Side), Z. del Norte</t>
  </si>
  <si>
    <t>PH00323</t>
  </si>
  <si>
    <t>Manaol Wetland (Eastern Side), Z.del Norte</t>
  </si>
  <si>
    <t>PH00322</t>
  </si>
  <si>
    <t>Cagbalete Island, Mauban</t>
  </si>
  <si>
    <t>PH00271</t>
  </si>
  <si>
    <t>Malinao Dam, Poblacion, Pilar</t>
  </si>
  <si>
    <t>PH00320</t>
  </si>
  <si>
    <t>Mahanay Island</t>
  </si>
  <si>
    <t>PH00319</t>
  </si>
  <si>
    <t>Mactan Bay</t>
  </si>
  <si>
    <t>PH00317</t>
  </si>
  <si>
    <t>Mabolo II, Bacoor</t>
  </si>
  <si>
    <t>PH00316</t>
  </si>
  <si>
    <t>Lumbocan</t>
  </si>
  <si>
    <t>PH00315</t>
  </si>
  <si>
    <t>Liwan East, Rizal</t>
  </si>
  <si>
    <t>PH00314</t>
  </si>
  <si>
    <t>Latasan Wetland</t>
  </si>
  <si>
    <t>PH00313</t>
  </si>
  <si>
    <t>PH00270</t>
  </si>
  <si>
    <t>Cabaruan, Tabuk</t>
  </si>
  <si>
    <t>PH00269</t>
  </si>
  <si>
    <t>Bukana, Iwahig, Puerto Princesa</t>
  </si>
  <si>
    <t>PH00265</t>
  </si>
  <si>
    <t>Bubuahan Island</t>
  </si>
  <si>
    <t>PH00264</t>
  </si>
  <si>
    <t>Kabasalan Wetlands, Z. Sibugay</t>
  </si>
  <si>
    <t>PH00301</t>
  </si>
  <si>
    <t>Las Pinas-Paranaque Critical Habitat and Ecotourism Area</t>
  </si>
  <si>
    <t>PH00312</t>
  </si>
  <si>
    <t>Brgy. Lawaan, New Washington</t>
  </si>
  <si>
    <t>PH00263</t>
  </si>
  <si>
    <t>Lalaguna Marsh, Lopez</t>
  </si>
  <si>
    <t>PH00311</t>
  </si>
  <si>
    <t>Lake Sebu</t>
  </si>
  <si>
    <t>PH00310</t>
  </si>
  <si>
    <t>Lake Bito Wetlands, MacArthur</t>
  </si>
  <si>
    <t>PH00308</t>
  </si>
  <si>
    <t>Brgy.5 Alabat</t>
  </si>
  <si>
    <t>PH00262</t>
  </si>
  <si>
    <t>Kay Duke Mangrove Swam</t>
  </si>
  <si>
    <t>PH00305</t>
  </si>
  <si>
    <t>Brgy. Tuble, San Dionisio</t>
  </si>
  <si>
    <t>PH00261</t>
  </si>
  <si>
    <t>Brgy. Tinori-an, Barotac Nuevo, Anilao</t>
  </si>
  <si>
    <t>PH00260</t>
  </si>
  <si>
    <t>Brgy. Tibangao, Siocon Z. del Norte</t>
  </si>
  <si>
    <t>PH00259</t>
  </si>
  <si>
    <t>Buyabod Mangrove Swamp</t>
  </si>
  <si>
    <t>PH00268</t>
  </si>
  <si>
    <t>Bunducan, Nasugbu</t>
  </si>
  <si>
    <t>PH00267</t>
  </si>
  <si>
    <t>Brgy. Talisay, Barotac Nuevo</t>
  </si>
  <si>
    <t>PH00258</t>
  </si>
  <si>
    <t>Brgy. Tagumpay, Bay</t>
  </si>
  <si>
    <t>PH00257</t>
  </si>
  <si>
    <t>Brgy. Sulib, Pangil</t>
  </si>
  <si>
    <t>PH00255</t>
  </si>
  <si>
    <t>PH00254</t>
  </si>
  <si>
    <t>Bulanon Mangrove/ Wetland, Sagay City</t>
  </si>
  <si>
    <t>PH00266</t>
  </si>
  <si>
    <t>Brgy. San Benito, Calauan</t>
  </si>
  <si>
    <t>PH00252</t>
  </si>
  <si>
    <t>Brgy. Sambal Ilaya, Lemery</t>
  </si>
  <si>
    <t>PH00251</t>
  </si>
  <si>
    <t>Brgy. Putat, Nasugbu</t>
  </si>
  <si>
    <t>PH00249</t>
  </si>
  <si>
    <t>Batangas</t>
  </si>
  <si>
    <t>Brgy. Rizal, Natividad</t>
  </si>
  <si>
    <t>PH00250</t>
  </si>
  <si>
    <t>Brgy. Padios, Sara</t>
  </si>
  <si>
    <t>PH00241</t>
  </si>
  <si>
    <t>Brgy. Nanding Lopez, Dumangas</t>
  </si>
  <si>
    <t>PH00240</t>
  </si>
  <si>
    <t>Brgy. Putat, Lian</t>
  </si>
  <si>
    <t>PH00248</t>
  </si>
  <si>
    <t>Brgy. Masiit, Calauan</t>
  </si>
  <si>
    <t>PH00239</t>
  </si>
  <si>
    <t>Brgy. Marulas, Kawit</t>
  </si>
  <si>
    <t>PH00237</t>
  </si>
  <si>
    <t>Brgy. Prenza, Lian</t>
  </si>
  <si>
    <t>PH00247</t>
  </si>
  <si>
    <t>Brgy. Poctol, Pitogo</t>
  </si>
  <si>
    <t>PH00246</t>
  </si>
  <si>
    <t>Brgy. Plandico, Concepcion</t>
  </si>
  <si>
    <t>PH00245</t>
  </si>
  <si>
    <t>Brgy. Panikihan, Lopez</t>
  </si>
  <si>
    <t>PH00244</t>
  </si>
  <si>
    <t>Brgy. Panikihan, Gumaca</t>
  </si>
  <si>
    <t>PH00243</t>
  </si>
  <si>
    <t>Brgy. Pamanlinan, (Bislig River), Bislig City</t>
  </si>
  <si>
    <t>PH00242</t>
  </si>
  <si>
    <t>Brgy. Manaol, Siocon, Z.del Norte</t>
  </si>
  <si>
    <t>PH00236</t>
  </si>
  <si>
    <t>Brgy. Macatad, Siniloan</t>
  </si>
  <si>
    <t>PH00235</t>
  </si>
  <si>
    <t>Brgy. Mabolo II, Bacoor</t>
  </si>
  <si>
    <t>PH00234</t>
  </si>
  <si>
    <t>Brgy. Latasan Wetland, EB Magalona</t>
  </si>
  <si>
    <t>PH00232</t>
  </si>
  <si>
    <t>Brgy. Kalangalan</t>
  </si>
  <si>
    <t>PH00231</t>
  </si>
  <si>
    <t>Brgy. Getulio, Buenavista</t>
  </si>
  <si>
    <t>PH00229</t>
  </si>
  <si>
    <t>Brgy. Dugong</t>
  </si>
  <si>
    <t>PH00228</t>
  </si>
  <si>
    <t>Brgy. Dila, Bay</t>
  </si>
  <si>
    <t>PH00227</t>
  </si>
  <si>
    <t>Brgy. Dacutan, Dumangas</t>
  </si>
  <si>
    <t>PH00226</t>
  </si>
  <si>
    <t>Brgy. Cubay-Napultam, Sibalom</t>
  </si>
  <si>
    <t>PH00225</t>
  </si>
  <si>
    <t>Brgy. Caramay, Roxas, Palawan</t>
  </si>
  <si>
    <t>PH00224</t>
  </si>
  <si>
    <t>Brgy. Bangyas, Calauan</t>
  </si>
  <si>
    <t>PH00223</t>
  </si>
  <si>
    <t>Brgy. Balitoc, Calatagan</t>
  </si>
  <si>
    <t>PH00222</t>
  </si>
  <si>
    <t>Brgy. Amontay, Pitogo</t>
  </si>
  <si>
    <t>PH00221</t>
  </si>
  <si>
    <t>Bog Lake (Upper Calarian Station) Z. del Sur</t>
  </si>
  <si>
    <t>PH00220</t>
  </si>
  <si>
    <t>BM Beach / Dangkalan Resort, Puerto Princesa</t>
  </si>
  <si>
    <t>PH00219</t>
  </si>
  <si>
    <t>Bislig Airport</t>
  </si>
  <si>
    <t>PH00218</t>
  </si>
  <si>
    <t>Ninoy Aquino International Airport, Pasay</t>
  </si>
  <si>
    <t>PH00091</t>
  </si>
  <si>
    <t>National Capital Region</t>
  </si>
  <si>
    <t>Brgy. Hagonoy</t>
  </si>
  <si>
    <t>PH00014</t>
  </si>
  <si>
    <t>Brgy. Tagalag (Pulong Diablo)</t>
  </si>
  <si>
    <t>PH00256</t>
  </si>
  <si>
    <t>Malanday</t>
  </si>
  <si>
    <t>PH00022</t>
  </si>
  <si>
    <t>Siocon Wetland, Zamboanga del Norte</t>
  </si>
  <si>
    <t>PH00360</t>
  </si>
  <si>
    <t>Lake Mainit, Brgy. Roxas, Mainit, Surigao City</t>
  </si>
  <si>
    <t>PH00529</t>
  </si>
  <si>
    <t>So. Himbis, Brgy. Lalab, Batan</t>
  </si>
  <si>
    <t>PH00525</t>
  </si>
  <si>
    <t>Sariaya Ricefields, Sariaya</t>
  </si>
  <si>
    <t>PH00520</t>
  </si>
  <si>
    <t>Brgy. Cabgan, Tambulig</t>
  </si>
  <si>
    <t>PH00490</t>
  </si>
  <si>
    <t>Zamboanga Del Sur</t>
  </si>
  <si>
    <t>Himamaylan Wetland Area, Himamaylan City</t>
  </si>
  <si>
    <t>PH00293</t>
  </si>
  <si>
    <t>Brgy. Tagda,Hinigaran</t>
  </si>
  <si>
    <t>PH00464</t>
  </si>
  <si>
    <t>Fishponds, Sual Powerplant</t>
  </si>
  <si>
    <t>PH00467</t>
  </si>
  <si>
    <t>PHILEX Gold Philippines, So. Vista Alegre, Brgy. Nabulao, Sipalay</t>
  </si>
  <si>
    <t>PH00471</t>
  </si>
  <si>
    <t>Ricefields, Pagbilao Powerplant</t>
  </si>
  <si>
    <t>PH00473</t>
  </si>
  <si>
    <t>Baras Bird Sanctuary</t>
  </si>
  <si>
    <t>PH00457</t>
  </si>
  <si>
    <t>Cabusao Critical Habitat</t>
  </si>
  <si>
    <t>PH00465</t>
  </si>
  <si>
    <t>Lake Mainit, San Roque, Kitcharao</t>
  </si>
  <si>
    <t>PH00435</t>
  </si>
  <si>
    <t>Lake Mainit, Tagbayawan</t>
  </si>
  <si>
    <t>PH00434</t>
  </si>
  <si>
    <t>Catarman Cordova Cebu Wetland</t>
  </si>
  <si>
    <t>PH00203</t>
  </si>
  <si>
    <t>Ashponds, Pagbilao Powerplant</t>
  </si>
  <si>
    <t>PH00454</t>
  </si>
  <si>
    <t>Canarem Lake Victoria</t>
  </si>
  <si>
    <t>PH00398</t>
  </si>
  <si>
    <t>Tarlac</t>
  </si>
  <si>
    <t>Brgy. Batang2 Sasmuan</t>
  </si>
  <si>
    <t>PH00387</t>
  </si>
  <si>
    <t>Water lagoon, Pagbilao Powerplant</t>
  </si>
  <si>
    <t>PH00484</t>
  </si>
  <si>
    <t>Tupong, Pulupandan Bago City Wetlands</t>
  </si>
  <si>
    <t>PH00481</t>
  </si>
  <si>
    <t>Bangrin MPA Brgy. Aporao Brgy. San Miguel Bani</t>
  </si>
  <si>
    <t>PH00384</t>
  </si>
  <si>
    <t>Bangrin Mangrove Sanctuary: Apurao Fishponds Bani</t>
  </si>
  <si>
    <t>PH00383</t>
  </si>
  <si>
    <t>Ilog, Hilabangan Wetland Area</t>
  </si>
  <si>
    <t>PH00294</t>
  </si>
  <si>
    <t>Consuelo, Macabebe &amp; Sasmuan</t>
  </si>
  <si>
    <t>PH00284</t>
  </si>
  <si>
    <t>Rissing-Agdeppa Wetlands, Bangar, Balaon</t>
  </si>
  <si>
    <t>PH00188</t>
  </si>
  <si>
    <t>Luzon: Region 1</t>
  </si>
  <si>
    <t>PH00187</t>
  </si>
  <si>
    <t>SAGAY MARINE RESERVE AREA (Brgy.Bulanon &amp; Taba-ao)</t>
  </si>
  <si>
    <t>PH00169</t>
  </si>
  <si>
    <t>PH00168</t>
  </si>
  <si>
    <t>Mahaba Island, Talibon</t>
  </si>
  <si>
    <t>PH00167</t>
  </si>
  <si>
    <t>BRGY. Lanas. Barotac Nuevo</t>
  </si>
  <si>
    <t>PH00166</t>
  </si>
  <si>
    <t>BRGY. Sabang</t>
  </si>
  <si>
    <t>PH00164</t>
  </si>
  <si>
    <t>Barangay SAN JOSE RICE FIELDS</t>
  </si>
  <si>
    <t>PH00163</t>
  </si>
  <si>
    <t>BRGY. II, Ilog</t>
  </si>
  <si>
    <t>PH00165</t>
  </si>
  <si>
    <t>Manticao Wetland Area</t>
  </si>
  <si>
    <t>PH00122</t>
  </si>
  <si>
    <t>Brgy. Buagsong (Brgy. Day-as) Mudflats</t>
  </si>
  <si>
    <t>PH00121</t>
  </si>
  <si>
    <t>Visayas Region 7</t>
  </si>
  <si>
    <t>NAPOCOR Dam. Maramag</t>
  </si>
  <si>
    <t>PH00120</t>
  </si>
  <si>
    <t>Kabasalan-Siay Zamboanga Wetland Area</t>
  </si>
  <si>
    <t>PH00469</t>
  </si>
  <si>
    <t>Ligawasan Marsh</t>
  </si>
  <si>
    <t>PH00119</t>
  </si>
  <si>
    <t>PH00118</t>
  </si>
  <si>
    <t>Nagtripitian River. Bantay</t>
  </si>
  <si>
    <t>PH00117</t>
  </si>
  <si>
    <t>Cebu South Reclamation Project lake area</t>
  </si>
  <si>
    <t>PH00116</t>
  </si>
  <si>
    <t>Danao Freshwater Lake. Bangui</t>
  </si>
  <si>
    <t>PH00115</t>
  </si>
  <si>
    <t>Lake Mambagongon</t>
  </si>
  <si>
    <t>PH00108</t>
  </si>
  <si>
    <t>Mabini Palaka. Pacol</t>
  </si>
  <si>
    <t>PH00107</t>
  </si>
  <si>
    <t>Balingasay River. Bolinao</t>
  </si>
  <si>
    <t>PH00105</t>
  </si>
  <si>
    <t>BRGY. Lalab. Batan</t>
  </si>
  <si>
    <t>PH00104</t>
  </si>
  <si>
    <t>Banacon Island</t>
  </si>
  <si>
    <t>PH00102</t>
  </si>
  <si>
    <t>Lake Pinamaloy. Don Carlos</t>
  </si>
  <si>
    <t>PH00100</t>
  </si>
  <si>
    <t>Santiago Island. Bolinao</t>
  </si>
  <si>
    <t>PH00101</t>
  </si>
  <si>
    <t>Saud Beach Resort Brackish/Saline Pond, Pagudpud</t>
  </si>
  <si>
    <t>PH00106</t>
  </si>
  <si>
    <t>Nagabungan Cove. Burgos</t>
  </si>
  <si>
    <t>PH00114</t>
  </si>
  <si>
    <t>Lake Buluan Natural Biotic Area</t>
  </si>
  <si>
    <t>PH00449</t>
  </si>
  <si>
    <t>Mona. Alaminos City</t>
  </si>
  <si>
    <t>PH00110</t>
  </si>
  <si>
    <t>Panguil Bay Wetland Area. Tambulig</t>
  </si>
  <si>
    <t>PH00065</t>
  </si>
  <si>
    <t>Canigaran along Aventura Beach</t>
  </si>
  <si>
    <t>PH00064</t>
  </si>
  <si>
    <t>Kawakayan Bay Mudflats. Malampaya Sound</t>
  </si>
  <si>
    <t>PH00063</t>
  </si>
  <si>
    <t>Iwahig Prison And Penal Farm</t>
  </si>
  <si>
    <t>PH00055</t>
  </si>
  <si>
    <t>Dulong Bayan Bacoor Fishpond Areas</t>
  </si>
  <si>
    <t>PH00050</t>
  </si>
  <si>
    <t>Brgy. Baluarte</t>
  </si>
  <si>
    <t>PH00054</t>
  </si>
  <si>
    <t>Paitan Lake</t>
  </si>
  <si>
    <t>PH00053</t>
  </si>
  <si>
    <t>Monterey Lake</t>
  </si>
  <si>
    <t>PH00052</t>
  </si>
  <si>
    <t>Pata Lake</t>
  </si>
  <si>
    <t>PH00051</t>
  </si>
  <si>
    <t>Mukas Mangrove Wetland</t>
  </si>
  <si>
    <t>PH00048</t>
  </si>
  <si>
    <t>PH00049</t>
  </si>
  <si>
    <t>Sto. Domingo. San Salvador</t>
  </si>
  <si>
    <t>PH00047</t>
  </si>
  <si>
    <t>BRGY. Lapaz. Hamtic</t>
  </si>
  <si>
    <t>PH00046</t>
  </si>
  <si>
    <t>BRGY. Hinaktakan. Lapaz</t>
  </si>
  <si>
    <t>PH00045</t>
  </si>
  <si>
    <t>BRGY. Dulangan. Pilar</t>
  </si>
  <si>
    <t>PH00043</t>
  </si>
  <si>
    <t>Agusan Marsh Wildlife Sanctuary</t>
  </si>
  <si>
    <t>PH00041</t>
  </si>
  <si>
    <t>Tanjay Wetlands</t>
  </si>
  <si>
    <t>PH00040</t>
  </si>
  <si>
    <t>Brgy. Tanza, Navotas Marine Tree Park (Sitio Pulo)</t>
  </si>
  <si>
    <t>PH00042</t>
  </si>
  <si>
    <t>Sinacaban Mangrove</t>
  </si>
  <si>
    <t>PH00159</t>
  </si>
  <si>
    <t>Lake Dinagat, Agusan Marsh</t>
  </si>
  <si>
    <t>PH00309</t>
  </si>
  <si>
    <t>Muhong, Kabigti-an, Maglinao, Basay, Bayawan City</t>
  </si>
  <si>
    <t>PH00202</t>
  </si>
  <si>
    <t>North Bais Bay</t>
  </si>
  <si>
    <t>PH00039</t>
  </si>
  <si>
    <t>Magellan Bay Wetland</t>
  </si>
  <si>
    <t>PH00038</t>
  </si>
  <si>
    <t>Vitali Wetland Area (Licomo, Logpond, Tictapul Stations), Zamboanga City</t>
  </si>
  <si>
    <t>PH00033</t>
  </si>
  <si>
    <t>Bongalonan Marine Reserve, Basay, Bayawan City</t>
  </si>
  <si>
    <t>PH00201</t>
  </si>
  <si>
    <t>BRGY. Pantalan, Nabaye (SARA, SAN DIONISIO)</t>
  </si>
  <si>
    <t>PH00199</t>
  </si>
  <si>
    <t>BRGY. Gil, Montilla, Sipalay</t>
  </si>
  <si>
    <t>PH00198</t>
  </si>
  <si>
    <t>BRGY. Cayhagan, Sipalay &amp; Brgy Nadualo, Hinobaan</t>
  </si>
  <si>
    <t>PH00196</t>
  </si>
  <si>
    <t>BRGY. Agustin, Navarra, Ivisan</t>
  </si>
  <si>
    <t>PH00195</t>
  </si>
  <si>
    <t>PH00190</t>
  </si>
  <si>
    <t>Maconacon Reef-Flat</t>
  </si>
  <si>
    <t>PH00126</t>
  </si>
  <si>
    <t>Brgy. Baras Campoyong Mudflat</t>
  </si>
  <si>
    <t>PH00036</t>
  </si>
  <si>
    <t>Mampang/ Tugbungan, Z. City</t>
  </si>
  <si>
    <t>PH00155</t>
  </si>
  <si>
    <t>Paoay Lake National Park</t>
  </si>
  <si>
    <t>PH00034</t>
  </si>
  <si>
    <t>BRGY. Airport. Mandurriao</t>
  </si>
  <si>
    <t>PH00150</t>
  </si>
  <si>
    <t>Kumalawit Mudflat, Lebak</t>
  </si>
  <si>
    <t>PH00141</t>
  </si>
  <si>
    <t>Tortugas Puerto Rivas Balanga</t>
  </si>
  <si>
    <t>PH00135</t>
  </si>
  <si>
    <t>Lambes. Bolinao</t>
  </si>
  <si>
    <t>PH00109</t>
  </si>
  <si>
    <t>Baruyen River Delta</t>
  </si>
  <si>
    <t>PH00125</t>
  </si>
  <si>
    <t>Appas/Burayokan Balong</t>
  </si>
  <si>
    <t>PH00035</t>
  </si>
  <si>
    <t>Lake Napalit. Pangantucan</t>
  </si>
  <si>
    <t>PH00123</t>
  </si>
  <si>
    <t>Sto. Tomas Cove, Cupang, Casantaan</t>
  </si>
  <si>
    <t>PH00189</t>
  </si>
  <si>
    <t>Brgy. Masao, Butuan City</t>
  </si>
  <si>
    <t>PH00031</t>
  </si>
  <si>
    <t>Naro Island</t>
  </si>
  <si>
    <t>PH00032</t>
  </si>
  <si>
    <t>Zaragoza. Bolinao</t>
  </si>
  <si>
    <t>PH00098</t>
  </si>
  <si>
    <t>Malasi Lake</t>
  </si>
  <si>
    <t>PH00030</t>
  </si>
  <si>
    <t>Magsaysay Wetland. Brgy. Sta. Cruz</t>
  </si>
  <si>
    <t>PH00074</t>
  </si>
  <si>
    <t>Carague Lake</t>
  </si>
  <si>
    <t>PH00029</t>
  </si>
  <si>
    <t>Pulangi Wetland Area</t>
  </si>
  <si>
    <t>PH00027</t>
  </si>
  <si>
    <t>Diburiburan Lake</t>
  </si>
  <si>
    <t>PH00026</t>
  </si>
  <si>
    <t>Subic Bay</t>
  </si>
  <si>
    <t>PH00025</t>
  </si>
  <si>
    <t>Diaguan Reef-Flat</t>
  </si>
  <si>
    <t>PH00020</t>
  </si>
  <si>
    <t>Taklong Island. Guimaras</t>
  </si>
  <si>
    <t>PH00024</t>
  </si>
  <si>
    <t>BRGY. Intongcan.Pontevedra</t>
  </si>
  <si>
    <t>PH00023</t>
  </si>
  <si>
    <t>BRGY. Andulawan. Ilog</t>
  </si>
  <si>
    <t>PH00081</t>
  </si>
  <si>
    <t>Olango Island Wildlife Sanctuary</t>
  </si>
  <si>
    <t>PH00095</t>
  </si>
  <si>
    <t>Lake Ticgon</t>
  </si>
  <si>
    <t>PH00096</t>
  </si>
  <si>
    <t>Bani Marine Protected Area. Bolinao</t>
  </si>
  <si>
    <t>PH00094</t>
  </si>
  <si>
    <t>Caylabne Bay Resort</t>
  </si>
  <si>
    <t>PH00093</t>
  </si>
  <si>
    <t>Tagbunsaing Lake. Quezon</t>
  </si>
  <si>
    <t>PH00092</t>
  </si>
  <si>
    <t>BRGY. Tibsok. San Enrique</t>
  </si>
  <si>
    <t>PH00090</t>
  </si>
  <si>
    <t>Lagonglong Wetland</t>
  </si>
  <si>
    <t>PH00089</t>
  </si>
  <si>
    <t>Tukuran Wetland Area</t>
  </si>
  <si>
    <t>PH00088</t>
  </si>
  <si>
    <t>BRGY. San Antonio</t>
  </si>
  <si>
    <t>PH00021</t>
  </si>
  <si>
    <t>Kumalarang Wetland Area</t>
  </si>
  <si>
    <t>PH00087</t>
  </si>
  <si>
    <t>BRGY. ALEGRIA. Sibunag</t>
  </si>
  <si>
    <t>PH00019</t>
  </si>
  <si>
    <t>Mandaue Mudflats</t>
  </si>
  <si>
    <t>PH00018</t>
  </si>
  <si>
    <t>Pantay Sula. Caoayan</t>
  </si>
  <si>
    <t>PH00017</t>
  </si>
  <si>
    <t>Libtong. Tagudin</t>
  </si>
  <si>
    <t>PH00016</t>
  </si>
  <si>
    <t>Cagayan river delta</t>
  </si>
  <si>
    <t>PH00009</t>
  </si>
  <si>
    <t>Arnulfo Penaflor Fishpond</t>
  </si>
  <si>
    <t>PH00003</t>
  </si>
  <si>
    <t>BRGY. Lipata (SEBASTE AND VICINITIES)</t>
  </si>
  <si>
    <t>PH00002</t>
  </si>
  <si>
    <t>Arnedo. Bolinao</t>
  </si>
  <si>
    <t>PH00006</t>
  </si>
  <si>
    <t>Labangan Wetland Area. Pagadian</t>
  </si>
  <si>
    <t>PH00086</t>
  </si>
  <si>
    <t>Calarian Wetland</t>
  </si>
  <si>
    <t>PH00085</t>
  </si>
  <si>
    <t>BRGY. Tubigan. Zarraga</t>
  </si>
  <si>
    <t>PH00084</t>
  </si>
  <si>
    <t>BRGY. Balijuagan.</t>
  </si>
  <si>
    <t>PH00083</t>
  </si>
  <si>
    <t>BRGY. Punta Pulao</t>
  </si>
  <si>
    <t>PH00082</t>
  </si>
  <si>
    <t>Barangay II. Ilog</t>
  </si>
  <si>
    <t>PH00080</t>
  </si>
  <si>
    <t>BRGY. Suay. Himamaylan City</t>
  </si>
  <si>
    <t>PH00079</t>
  </si>
  <si>
    <t>New Buswang</t>
  </si>
  <si>
    <t>PH00078</t>
  </si>
  <si>
    <t>Poblacion. Bayawan City to Kalumboyan</t>
  </si>
  <si>
    <t>PH00077</t>
  </si>
  <si>
    <t>Hundred Islands National Park. Alaminos</t>
  </si>
  <si>
    <t>PH00073</t>
  </si>
  <si>
    <t>Culasi Wetland. Palanan</t>
  </si>
  <si>
    <t>PH00072</t>
  </si>
  <si>
    <t>Maligaya-San Isidro Wetland. Palanan</t>
  </si>
  <si>
    <t>PH00071</t>
  </si>
  <si>
    <t>Mirant Power Plant. Pagbilao</t>
  </si>
  <si>
    <t>PH00070</t>
  </si>
  <si>
    <t>Balingasag Wetland. Brgy. Talussa &amp; Dumarait</t>
  </si>
  <si>
    <t>PH00069</t>
  </si>
  <si>
    <t>BRGY. Lonoy. Sapian</t>
  </si>
  <si>
    <t>PH00068</t>
  </si>
  <si>
    <t>Pangapisan. Alaminos City</t>
  </si>
  <si>
    <t>PH00066</t>
  </si>
  <si>
    <t>Dinas Mangrove Forest</t>
  </si>
  <si>
    <t>PH00058</t>
  </si>
  <si>
    <t>Soliman (near the City Government Housing Project)</t>
  </si>
  <si>
    <t>PH00062</t>
  </si>
  <si>
    <t>El Salvador</t>
  </si>
  <si>
    <t>PH00112</t>
  </si>
  <si>
    <t>Biong &amp; Pandan. Cabusao Wetland Area</t>
  </si>
  <si>
    <t>PH00061</t>
  </si>
  <si>
    <t>BRGY. Nabitasan. Leganes</t>
  </si>
  <si>
    <t>PH00060</t>
  </si>
  <si>
    <t>Pangasihan Wetland. Gingoog City</t>
  </si>
  <si>
    <t>PH00059</t>
  </si>
  <si>
    <t>Carigara Bay Wetlands</t>
  </si>
  <si>
    <t>PH00057</t>
  </si>
  <si>
    <t>Imus River Estuary. Alima Coastal Fishponds</t>
  </si>
  <si>
    <t>PH00056</t>
  </si>
  <si>
    <t>Brgy. Biec. Binmaley</t>
  </si>
  <si>
    <t>PH00015</t>
  </si>
  <si>
    <t>Cacayasen Burgos</t>
  </si>
  <si>
    <t>PH00010</t>
  </si>
  <si>
    <t>Palaui Island</t>
  </si>
  <si>
    <t>PH00008</t>
  </si>
  <si>
    <t>Paligue Coastal Mudflats</t>
  </si>
  <si>
    <t>PH00007</t>
  </si>
  <si>
    <t>Opol Wetland Area (Brgy. Igpit And Barra Opol)</t>
  </si>
  <si>
    <t>PH00005</t>
  </si>
  <si>
    <t>Alubijid Wetland</t>
  </si>
  <si>
    <t>PH00004</t>
  </si>
  <si>
    <t>BRGY. Suclaran</t>
  </si>
  <si>
    <t>PH00013</t>
  </si>
  <si>
    <t>BRGY. Sampinit</t>
  </si>
  <si>
    <t>PH00012</t>
  </si>
  <si>
    <t>Linao swamp</t>
  </si>
  <si>
    <t>PH00011</t>
  </si>
  <si>
    <t>Buguey Lagoon</t>
  </si>
  <si>
    <t>PH00001</t>
  </si>
  <si>
    <t>Balinarin, Guinayangan</t>
  </si>
  <si>
    <t>PH00423</t>
  </si>
  <si>
    <t>Amalbalan-Hermosa, Dasol</t>
  </si>
  <si>
    <t>PH00208</t>
  </si>
  <si>
    <t>Basey Wetlands</t>
  </si>
  <si>
    <t>PH00215</t>
  </si>
  <si>
    <t>Barincucurong Lake, Suyo</t>
  </si>
  <si>
    <t>PH00214</t>
  </si>
  <si>
    <t>Bansaan Island</t>
  </si>
  <si>
    <t>PH00213</t>
  </si>
  <si>
    <t>Banay-Banay Wetlands</t>
  </si>
  <si>
    <t>PH00212</t>
  </si>
  <si>
    <t>Agdeppa-San Blas Rice Field, Bangar</t>
  </si>
  <si>
    <t>PH00206</t>
  </si>
  <si>
    <t>Agoo Accretion, Sta. Rita, Agoo, La Union</t>
  </si>
  <si>
    <t>PH00207</t>
  </si>
  <si>
    <t>Balibago, Calatagan</t>
  </si>
  <si>
    <t>PH00211</t>
  </si>
  <si>
    <t>Bacong, Alabat, Quezon</t>
  </si>
  <si>
    <t>PH00210</t>
  </si>
  <si>
    <t>Andarayan Lake</t>
  </si>
  <si>
    <t>PH00209</t>
  </si>
  <si>
    <t>Agbannawag, Tabuk</t>
  </si>
  <si>
    <t>PH00205</t>
  </si>
  <si>
    <t>Tungawan-R.T. Lim Wetland Area</t>
  </si>
  <si>
    <t>PH00480</t>
  </si>
  <si>
    <t>So. Nabuswang, Brgy. Canmuros, Binalbagan</t>
  </si>
  <si>
    <t>PH00478</t>
  </si>
  <si>
    <t>Santos Fishpond</t>
  </si>
  <si>
    <t>PH00477</t>
  </si>
  <si>
    <t>Wally Limjoco Fishpond, Brgy. Batang 1st, Sasmuan</t>
  </si>
  <si>
    <t>PH00483</t>
  </si>
  <si>
    <t>San Juan Sipaway Island, San Carlos City</t>
  </si>
  <si>
    <t>PH00476</t>
  </si>
  <si>
    <t>PH00479</t>
  </si>
  <si>
    <t>San Juan, Pontevedra</t>
  </si>
  <si>
    <t>PH00475</t>
  </si>
  <si>
    <t>Marina, Sual Powerplant</t>
  </si>
  <si>
    <t>PH00470</t>
  </si>
  <si>
    <t>Calituban &amp; Tahong Island</t>
  </si>
  <si>
    <t>PH00099</t>
  </si>
  <si>
    <t>San Roque Hydro Power Plant, San Manuel</t>
  </si>
  <si>
    <t>PH00519</t>
  </si>
  <si>
    <t>Sipa Fishponds, Brgy. Sipa, Padre Burgos</t>
  </si>
  <si>
    <t>PH00521</t>
  </si>
  <si>
    <t>Chadpidan, San Antonio, Basco</t>
  </si>
  <si>
    <t>PH00509</t>
  </si>
  <si>
    <t>Calibato Lake, San Pablo</t>
  </si>
  <si>
    <t>PH00507</t>
  </si>
  <si>
    <t>Brgy. Sua, San Dionisio</t>
  </si>
  <si>
    <t>PH00504</t>
  </si>
  <si>
    <t>Ninoy Aquino International Airport</t>
  </si>
  <si>
    <t>PH00516</t>
  </si>
  <si>
    <t>Brgy. Picanan</t>
  </si>
  <si>
    <t>PH00502</t>
  </si>
  <si>
    <t>Near MPA Site Brgy. Lomongcapon, Enrique Villanueva, Siquijor</t>
  </si>
  <si>
    <t>PH00515</t>
  </si>
  <si>
    <t>Brgy. Himoga-an, Sagay City</t>
  </si>
  <si>
    <t>PH00495</t>
  </si>
  <si>
    <t>Yeonggwang-Hampyeong Coast</t>
  </si>
  <si>
    <t>KR00194</t>
  </si>
  <si>
    <t>Jeonnam</t>
  </si>
  <si>
    <t>Han River : Lower</t>
  </si>
  <si>
    <t>KR00206</t>
  </si>
  <si>
    <t>Gyeonggi</t>
  </si>
  <si>
    <t>Cheongra &amp; Gulpo Stream</t>
  </si>
  <si>
    <t>KR00223</t>
  </si>
  <si>
    <t>Incheon</t>
  </si>
  <si>
    <t>Uljin-Wondeok Coast</t>
  </si>
  <si>
    <t>KR00132</t>
  </si>
  <si>
    <t>Gyeongbuk</t>
  </si>
  <si>
    <t>Ganghwa Island: South Coast</t>
  </si>
  <si>
    <t>KR00125</t>
  </si>
  <si>
    <t>Gomaje Reservoir</t>
  </si>
  <si>
    <t>KR00199</t>
  </si>
  <si>
    <t>Jeonbuk</t>
  </si>
  <si>
    <t>Han Estuary</t>
  </si>
  <si>
    <t>KR00110</t>
  </si>
  <si>
    <t>Imjin River</t>
  </si>
  <si>
    <t>KR00102</t>
  </si>
  <si>
    <t>Sihwa Reservoir</t>
  </si>
  <si>
    <t>KR00120</t>
  </si>
  <si>
    <t>Joyak Island</t>
  </si>
  <si>
    <t>KR00185</t>
  </si>
  <si>
    <t>Yeongjong Island: Unbuk</t>
  </si>
  <si>
    <t>KR00124</t>
  </si>
  <si>
    <t>Geum River : Middle</t>
  </si>
  <si>
    <t>KR00234</t>
  </si>
  <si>
    <t>Chungnam</t>
  </si>
  <si>
    <t>Sinchon-Jongdal Coast</t>
  </si>
  <si>
    <t>KR00038</t>
  </si>
  <si>
    <t>Jeju</t>
  </si>
  <si>
    <t>Seongsanpo Lake</t>
  </si>
  <si>
    <t>KR00036</t>
  </si>
  <si>
    <t>Asan Reservoir</t>
  </si>
  <si>
    <t>KR00103</t>
  </si>
  <si>
    <t>Chopyeong Reservoir</t>
  </si>
  <si>
    <t>KR00055</t>
  </si>
  <si>
    <t>Chungbuk</t>
  </si>
  <si>
    <t>Daecheong Reservoir</t>
  </si>
  <si>
    <t>KR00093</t>
  </si>
  <si>
    <t>Daehoji Reservoir</t>
  </si>
  <si>
    <t>KR00137</t>
  </si>
  <si>
    <t>Upo Marsh: Sajipo</t>
  </si>
  <si>
    <t>KR00098</t>
  </si>
  <si>
    <t>Gyeongnam</t>
  </si>
  <si>
    <t>Hagokji Reservoir</t>
  </si>
  <si>
    <t>KR00163</t>
  </si>
  <si>
    <t>Jungju Reservoir</t>
  </si>
  <si>
    <t>KR00134</t>
  </si>
  <si>
    <t>Namhan River: Yeoju-Chungju</t>
  </si>
  <si>
    <t>KR00232</t>
  </si>
  <si>
    <t>Gyeonggi, Chungbuk</t>
  </si>
  <si>
    <t>Busa Reservoir</t>
  </si>
  <si>
    <t>KR00141</t>
  </si>
  <si>
    <t>Mangyeong River : Middle</t>
  </si>
  <si>
    <t>KR00250</t>
  </si>
  <si>
    <t>Geum Estuary</t>
  </si>
  <si>
    <t>KR00059</t>
  </si>
  <si>
    <t>Mangyeong River: Lower</t>
  </si>
  <si>
    <t>KR00033</t>
  </si>
  <si>
    <t>Dongbok Reservoir</t>
  </si>
  <si>
    <t>KR00243</t>
  </si>
  <si>
    <t>Joryuji Reservoir</t>
  </si>
  <si>
    <t>KR00068</t>
  </si>
  <si>
    <t>Upo Marsh: Upo</t>
  </si>
  <si>
    <t>KR00091</t>
  </si>
  <si>
    <t>Taean Nammyeon Coast</t>
  </si>
  <si>
    <t>KR00035</t>
  </si>
  <si>
    <t>Yeongsan River: Lower</t>
  </si>
  <si>
    <t>KR00186</t>
  </si>
  <si>
    <t>Gochenam Reservoir</t>
  </si>
  <si>
    <t>KR00048</t>
  </si>
  <si>
    <t>Taehwa River</t>
  </si>
  <si>
    <t>KR00168</t>
  </si>
  <si>
    <t>Yangyang Namdae Stream</t>
  </si>
  <si>
    <t>KR00166</t>
  </si>
  <si>
    <t>Gangwon</t>
  </si>
  <si>
    <t>Taean Geunheungmyeon Coast</t>
  </si>
  <si>
    <t>KR00044</t>
  </si>
  <si>
    <t>Gunnae Reservoir</t>
  </si>
  <si>
    <t>KR00042</t>
  </si>
  <si>
    <t>Nakdong River: Hwawon</t>
  </si>
  <si>
    <t>KR00231</t>
  </si>
  <si>
    <t>Daegu</t>
  </si>
  <si>
    <t>Upo Marsh: Mokpo</t>
  </si>
  <si>
    <t>KR00097</t>
  </si>
  <si>
    <t>Nakdong River: Gumi-Haepyeong</t>
  </si>
  <si>
    <t>KR00164</t>
  </si>
  <si>
    <t>Nakdong River: Namji-Samrang</t>
  </si>
  <si>
    <t>KR00220</t>
  </si>
  <si>
    <t>Nakdong River: Samrang-Daedong</t>
  </si>
  <si>
    <t>KR00221</t>
  </si>
  <si>
    <t>Hyeongsan River: Middle</t>
  </si>
  <si>
    <t>KR00162</t>
  </si>
  <si>
    <t>Nakdong River: Lower</t>
  </si>
  <si>
    <t>KR00022</t>
  </si>
  <si>
    <t>Busan</t>
  </si>
  <si>
    <t>Hoedong Reservoir</t>
  </si>
  <si>
    <t>KR00041</t>
  </si>
  <si>
    <t>Beopseongpo</t>
  </si>
  <si>
    <t>KR00178</t>
  </si>
  <si>
    <t>Hoeya Reservoir</t>
  </si>
  <si>
    <t>KR00085</t>
  </si>
  <si>
    <t>Nakdong River: Dalseong-Namji</t>
  </si>
  <si>
    <t>KR00226</t>
  </si>
  <si>
    <t>Nakdong River: Ilseon-Andong</t>
  </si>
  <si>
    <t>KR00228</t>
  </si>
  <si>
    <t>Gangreung Namdae Stream</t>
  </si>
  <si>
    <t>KR00159</t>
  </si>
  <si>
    <t>Ganseong-Daejin Coast</t>
  </si>
  <si>
    <t>KR00034</t>
  </si>
  <si>
    <t>Seokmun Reservoir</t>
  </si>
  <si>
    <t>KR00111</t>
  </si>
  <si>
    <t>Hwajin Lagoon</t>
  </si>
  <si>
    <t>KR00106</t>
  </si>
  <si>
    <t>Cheongcho Lagoon</t>
  </si>
  <si>
    <t>KR00116</t>
  </si>
  <si>
    <t>Gangreung-Jumunjin Coast</t>
  </si>
  <si>
    <t>KR00112</t>
  </si>
  <si>
    <t>Gyeongpo Lagoon</t>
  </si>
  <si>
    <t>KR00056</t>
  </si>
  <si>
    <t>Hado</t>
  </si>
  <si>
    <t>KR00026</t>
  </si>
  <si>
    <t>Hamdeok-Hado Coast</t>
  </si>
  <si>
    <t>KR00040</t>
  </si>
  <si>
    <t>Pyeonghae-Uljin Coast</t>
  </si>
  <si>
    <t>KR00130</t>
  </si>
  <si>
    <t>Samcheok-Gangreung Coast</t>
  </si>
  <si>
    <t>KR00113</t>
  </si>
  <si>
    <t>Seogwipo-Andeok Coast</t>
  </si>
  <si>
    <t>KR00030</t>
  </si>
  <si>
    <t>Dongjin River: Lower</t>
  </si>
  <si>
    <t>KR00070</t>
  </si>
  <si>
    <t>Cheonsu Bay; Bunam Reservoir</t>
  </si>
  <si>
    <t>KR00145</t>
  </si>
  <si>
    <t>Cheonsu Bay: Ganwol Reservoir</t>
  </si>
  <si>
    <t>KR00101</t>
  </si>
  <si>
    <t>Donglim Reservoir</t>
  </si>
  <si>
    <t>KR00076</t>
  </si>
  <si>
    <t>Gyeongcheon Reservoir</t>
  </si>
  <si>
    <t>KR00087</t>
  </si>
  <si>
    <t>Mandeok Reservoir</t>
  </si>
  <si>
    <t>KR00037</t>
  </si>
  <si>
    <t>Angye Reservoir</t>
  </si>
  <si>
    <t>KR00150</t>
  </si>
  <si>
    <t>Wangsong Reservoir</t>
  </si>
  <si>
    <t>KR00211</t>
  </si>
  <si>
    <t>Haewon Reservoir</t>
  </si>
  <si>
    <t>KR00183</t>
  </si>
  <si>
    <t>Jangheung Coast</t>
  </si>
  <si>
    <t>KR00184</t>
  </si>
  <si>
    <t>Juam Reservoir</t>
  </si>
  <si>
    <t>KR00018</t>
  </si>
  <si>
    <t>Sacheon Bay</t>
  </si>
  <si>
    <t>KR00019</t>
  </si>
  <si>
    <t>Ulsan-Guryongpo Coast</t>
  </si>
  <si>
    <t>KR00099</t>
  </si>
  <si>
    <t>Ulsan</t>
  </si>
  <si>
    <t>Nakdong Estuary</t>
  </si>
  <si>
    <t>KR00021</t>
  </si>
  <si>
    <t>Jinyang Reservoir</t>
  </si>
  <si>
    <t>KR00024</t>
  </si>
  <si>
    <t>Busan-Ulsan Coast</t>
  </si>
  <si>
    <t>KR00031</t>
  </si>
  <si>
    <t>Dunjeon Reservoir</t>
  </si>
  <si>
    <t>KR00046</t>
  </si>
  <si>
    <t>Seongsan-Namwon Coast</t>
  </si>
  <si>
    <t>KR00050</t>
  </si>
  <si>
    <t>Ulsan Bay</t>
  </si>
  <si>
    <t>KR00052</t>
  </si>
  <si>
    <t>Bongseon Reservoir</t>
  </si>
  <si>
    <t>KR00058</t>
  </si>
  <si>
    <t>Deokdong Reservoir</t>
  </si>
  <si>
    <t>KR00063</t>
  </si>
  <si>
    <t>Cheongho Reservoir</t>
  </si>
  <si>
    <t>KR00069</t>
  </si>
  <si>
    <t>Okgu Reservoir</t>
  </si>
  <si>
    <t>KR00071</t>
  </si>
  <si>
    <t>Dongsang Reservoir</t>
  </si>
  <si>
    <t>KR00072</t>
  </si>
  <si>
    <t>Aphae Island</t>
  </si>
  <si>
    <t>KR00177</t>
  </si>
  <si>
    <t>Daea Reservoir</t>
  </si>
  <si>
    <t>KR00073</t>
  </si>
  <si>
    <t>Yubu Island</t>
  </si>
  <si>
    <t>KR00074</t>
  </si>
  <si>
    <t>Bomun Reservoir</t>
  </si>
  <si>
    <t>KR00075</t>
  </si>
  <si>
    <t>Andong Reservoir</t>
  </si>
  <si>
    <t>KR00081</t>
  </si>
  <si>
    <t>Tapjeong Reservoir</t>
  </si>
  <si>
    <t>KR00089</t>
  </si>
  <si>
    <t>Okjeong Reservoir</t>
  </si>
  <si>
    <t>KR00090</t>
  </si>
  <si>
    <t>Pohang-Yeongdeok Coast</t>
  </si>
  <si>
    <t>KR00095</t>
  </si>
  <si>
    <t>Asan Bay</t>
  </si>
  <si>
    <t>KR00107</t>
  </si>
  <si>
    <t>Yedang Reservoir</t>
  </si>
  <si>
    <t>KR00108</t>
  </si>
  <si>
    <t>Seongam Reservoir</t>
  </si>
  <si>
    <t>KR00109</t>
  </si>
  <si>
    <t>Jumunjin-Yangyang Coast</t>
  </si>
  <si>
    <t>KR00114</t>
  </si>
  <si>
    <t>Yangyang-Sokcho Coast</t>
  </si>
  <si>
    <t>KR00118</t>
  </si>
  <si>
    <t>Bukhan River</t>
  </si>
  <si>
    <t>KR00119</t>
  </si>
  <si>
    <t>Wondeok-Samcheok Coast</t>
  </si>
  <si>
    <t>KR00126</t>
  </si>
  <si>
    <t>Baekgok Reservoir</t>
  </si>
  <si>
    <t>KR00128</t>
  </si>
  <si>
    <t>Daebu Island</t>
  </si>
  <si>
    <t>KR00131</t>
  </si>
  <si>
    <t>Namyang Reservoir</t>
  </si>
  <si>
    <t>KR00135</t>
  </si>
  <si>
    <t>Namyang Bay</t>
  </si>
  <si>
    <t>KR00136</t>
  </si>
  <si>
    <t>Changseon Island</t>
  </si>
  <si>
    <t>KR00214</t>
  </si>
  <si>
    <t>Suryong Reservoir</t>
  </si>
  <si>
    <t>KR00176</t>
  </si>
  <si>
    <t>Cheolwon Basin</t>
  </si>
  <si>
    <t>KR00139</t>
  </si>
  <si>
    <t>Song Island</t>
  </si>
  <si>
    <t>KR00142</t>
  </si>
  <si>
    <t>Jamhong Reservoir</t>
  </si>
  <si>
    <t>KR00144</t>
  </si>
  <si>
    <t>Yeoncheon</t>
  </si>
  <si>
    <t>KR00148</t>
  </si>
  <si>
    <t>Bongam Tidal Flat</t>
  </si>
  <si>
    <t>KR00213</t>
  </si>
  <si>
    <t>Rangcho Reservoir</t>
  </si>
  <si>
    <t>KR00154</t>
  </si>
  <si>
    <t>Seongsan</t>
  </si>
  <si>
    <t>KR00165</t>
  </si>
  <si>
    <t>Gogeum Island</t>
  </si>
  <si>
    <t>KR00180</t>
  </si>
  <si>
    <t>Gungok Reservoir</t>
  </si>
  <si>
    <t>KR00182</t>
  </si>
  <si>
    <t>Yeongjong Island</t>
  </si>
  <si>
    <t>KR00259</t>
  </si>
  <si>
    <t>Mulwang Reservoir</t>
  </si>
  <si>
    <t>KR00207</t>
  </si>
  <si>
    <t>Seom River</t>
  </si>
  <si>
    <t>KR00208</t>
  </si>
  <si>
    <t>Gaecho Reservoir</t>
  </si>
  <si>
    <t>KR00045</t>
  </si>
  <si>
    <t>Anyang Stream</t>
  </si>
  <si>
    <t>KR00209</t>
  </si>
  <si>
    <t>Seoul</t>
  </si>
  <si>
    <t>Daega Reservoir</t>
  </si>
  <si>
    <t>KR00215</t>
  </si>
  <si>
    <t>Namhae Coast</t>
  </si>
  <si>
    <t>KR00219</t>
  </si>
  <si>
    <t>Gyodong Island</t>
  </si>
  <si>
    <t>KR00224</t>
  </si>
  <si>
    <t>Miho Stream</t>
  </si>
  <si>
    <t>KR00196</t>
  </si>
  <si>
    <t>Seokmo Island</t>
  </si>
  <si>
    <t>KR00225</t>
  </si>
  <si>
    <t>Lower Soyang River</t>
  </si>
  <si>
    <t>KR00230</t>
  </si>
  <si>
    <t>Boseonggang Reservoir</t>
  </si>
  <si>
    <t>KR00233</t>
  </si>
  <si>
    <t>Amtae Island</t>
  </si>
  <si>
    <t>KR00240</t>
  </si>
  <si>
    <t>Bonggang Stream</t>
  </si>
  <si>
    <t>KR00241</t>
  </si>
  <si>
    <t>Cheongmi Stream</t>
  </si>
  <si>
    <t>KR00242</t>
  </si>
  <si>
    <t>Hwangryong River</t>
  </si>
  <si>
    <t>KR00247</t>
  </si>
  <si>
    <t>Pungseo Stream</t>
  </si>
  <si>
    <t>KR00252</t>
  </si>
  <si>
    <t>Seoho Reservoir</t>
  </si>
  <si>
    <t>KR00253</t>
  </si>
  <si>
    <t>Inpyeong Reservoir</t>
  </si>
  <si>
    <t>KR00174</t>
  </si>
  <si>
    <t>Gam Stream</t>
  </si>
  <si>
    <t>KR00244</t>
  </si>
  <si>
    <t>Goseong Offshore</t>
  </si>
  <si>
    <t>KR00246</t>
  </si>
  <si>
    <t>Janghang Coast</t>
  </si>
  <si>
    <t>KR00256</t>
  </si>
  <si>
    <t>Georyumyun, Donghaemyun, Goseonggun(Dangdong Bay)</t>
  </si>
  <si>
    <t>KR00170</t>
  </si>
  <si>
    <t>KR00171</t>
  </si>
  <si>
    <t>Munchim River</t>
  </si>
  <si>
    <t>KR00051</t>
  </si>
  <si>
    <t>Wangam  Reservoir</t>
  </si>
  <si>
    <t>KR00053</t>
  </si>
  <si>
    <t>Gansong-Myungpa Coast</t>
  </si>
  <si>
    <t>KR00054</t>
  </si>
  <si>
    <t>KR00057</t>
  </si>
  <si>
    <t>Geum River Reservoir (Kum)</t>
  </si>
  <si>
    <t>KR00060</t>
  </si>
  <si>
    <t>Gonghyunjin</t>
  </si>
  <si>
    <t>KR00062</t>
  </si>
  <si>
    <t>Pohang-Ulijin Coast (236111921.236212921&amp;236512920)</t>
  </si>
  <si>
    <t>KR00064</t>
  </si>
  <si>
    <t>Geumho River (Taegu)</t>
  </si>
  <si>
    <t>KR00065</t>
  </si>
  <si>
    <t>Aewol-Gangjeong Coast</t>
  </si>
  <si>
    <t>KR00077</t>
  </si>
  <si>
    <t>Oryundae Reservoir</t>
  </si>
  <si>
    <t>KR00079</t>
  </si>
  <si>
    <t>Jilnal</t>
  </si>
  <si>
    <t>KR00083</t>
  </si>
  <si>
    <t>Bungal Lake (Marsh)</t>
  </si>
  <si>
    <t>KR00084</t>
  </si>
  <si>
    <t>Nonsan Reservoir</t>
  </si>
  <si>
    <t>KR00094</t>
  </si>
  <si>
    <t>Ganggu (Young Duk)</t>
  </si>
  <si>
    <t>KR00092</t>
  </si>
  <si>
    <t>Mangyung And Tongjin Estuary</t>
  </si>
  <si>
    <t>KR00066</t>
  </si>
  <si>
    <t>Dalchang Lake</t>
  </si>
  <si>
    <t>KR00096</t>
  </si>
  <si>
    <t>Bong Po</t>
  </si>
  <si>
    <t>KR00117</t>
  </si>
  <si>
    <t>Naeseong Stream</t>
  </si>
  <si>
    <t>KR00251</t>
  </si>
  <si>
    <t>Ulijin-Gangneung Coast</t>
  </si>
  <si>
    <t>KR00129</t>
  </si>
  <si>
    <t>Okpee Stream</t>
  </si>
  <si>
    <t>KR00133</t>
  </si>
  <si>
    <t>Gangsu (Kangsu) Reservoir</t>
  </si>
  <si>
    <t>KR00143</t>
  </si>
  <si>
    <t>Yeongjong Island: Unnam</t>
  </si>
  <si>
    <t>KR00138</t>
  </si>
  <si>
    <t>Han River (Haengju Bridge-Paland Dam)</t>
  </si>
  <si>
    <t>KR00123</t>
  </si>
  <si>
    <t>Yeongsan River: Middle</t>
  </si>
  <si>
    <t>KR00187</t>
  </si>
  <si>
    <t>JANGHANG RESERVOIR (Estuary)</t>
  </si>
  <si>
    <t>KR00061</t>
  </si>
  <si>
    <t>Dangdong Bay</t>
  </si>
  <si>
    <t>KR00153</t>
  </si>
  <si>
    <t>Sangsa Reservoir</t>
  </si>
  <si>
    <t>KR00189</t>
  </si>
  <si>
    <t>Olyug Do</t>
  </si>
  <si>
    <t>KR00023</t>
  </si>
  <si>
    <t>Geojin Port</t>
  </si>
  <si>
    <t>KR00028</t>
  </si>
  <si>
    <t>Hamduck-Pyoseon Coast</t>
  </si>
  <si>
    <t>KR00029</t>
  </si>
  <si>
    <t>Jeju City-Daejeong Coast</t>
  </si>
  <si>
    <t>KR00032</t>
  </si>
  <si>
    <t>Hyungyungmyun. Muangun</t>
  </si>
  <si>
    <t>KR00017</t>
  </si>
  <si>
    <t>Hakdong Bay.  Geoje Dao</t>
  </si>
  <si>
    <t>KR00025</t>
  </si>
  <si>
    <t>Cheonsu Bay</t>
  </si>
  <si>
    <t>KR00027</t>
  </si>
  <si>
    <t>Muan-Mokpo Coast</t>
  </si>
  <si>
    <t>KR00188</t>
  </si>
  <si>
    <t>Yeongsan River: Upper</t>
  </si>
  <si>
    <t>KR00191</t>
  </si>
  <si>
    <t>Yeongdeok-Pyeonghae Coast</t>
  </si>
  <si>
    <t>KR00088</t>
  </si>
  <si>
    <t>Pungjeon Reservoir</t>
  </si>
  <si>
    <t>KR00169</t>
  </si>
  <si>
    <t>Useupje Reservoir</t>
  </si>
  <si>
    <t>KR00192</t>
  </si>
  <si>
    <t>Geoje Coast</t>
  </si>
  <si>
    <t>KR00258</t>
  </si>
  <si>
    <t>Haejemyun. Muangun</t>
  </si>
  <si>
    <t>KR00016</t>
  </si>
  <si>
    <t>Gosam Reservoir</t>
  </si>
  <si>
    <t>KR00203</t>
  </si>
  <si>
    <t>Idong Reservoir</t>
  </si>
  <si>
    <t>KR00204</t>
  </si>
  <si>
    <t>Jinwi Stream</t>
  </si>
  <si>
    <t>KR00205</t>
  </si>
  <si>
    <t>Ahyajin Port</t>
  </si>
  <si>
    <t>KR00105</t>
  </si>
  <si>
    <t>Baeksanji Reservoir</t>
  </si>
  <si>
    <t>KR00197</t>
  </si>
  <si>
    <t>Yongjin</t>
  </si>
  <si>
    <t>KR00157</t>
  </si>
  <si>
    <t>Sanae Reservoir</t>
  </si>
  <si>
    <t>KR00012</t>
  </si>
  <si>
    <t>Hoengseong Reservoir</t>
  </si>
  <si>
    <t>KR00229</t>
  </si>
  <si>
    <t>Jungrang Stream</t>
  </si>
  <si>
    <t>KR00122</t>
  </si>
  <si>
    <t>Paldang Reservoir</t>
  </si>
  <si>
    <t>KR00121</t>
  </si>
  <si>
    <t>Hwawon (Doheungri-Buri)</t>
  </si>
  <si>
    <t>KR00147</t>
  </si>
  <si>
    <t>Hyongsan River</t>
  </si>
  <si>
    <t>KR00151</t>
  </si>
  <si>
    <t>Jeju Island</t>
  </si>
  <si>
    <t>KR00155</t>
  </si>
  <si>
    <t>Ingu</t>
  </si>
  <si>
    <t>KR00156</t>
  </si>
  <si>
    <t>Han River: Seongsu-Paldang</t>
  </si>
  <si>
    <t>KR00158</t>
  </si>
  <si>
    <t>Dangdo Bay</t>
  </si>
  <si>
    <t>KR00260</t>
  </si>
  <si>
    <t>Geumho River: Lower</t>
  </si>
  <si>
    <t>KR00261</t>
  </si>
  <si>
    <t>Geum River : Upper</t>
  </si>
  <si>
    <t>KR00067</t>
  </si>
  <si>
    <t>Gokgyo Stream</t>
  </si>
  <si>
    <t>KR00245</t>
  </si>
  <si>
    <t>Junam Reservoir: Dongpan</t>
  </si>
  <si>
    <t>KR00078</t>
  </si>
  <si>
    <t>Junam Reservoir: Junam</t>
  </si>
  <si>
    <t>KR00218</t>
  </si>
  <si>
    <t>Sinbangji Reservoir</t>
  </si>
  <si>
    <t>KR00190</t>
  </si>
  <si>
    <t>Junam Reservoir: Sannam</t>
  </si>
  <si>
    <t>KR00039</t>
  </si>
  <si>
    <t>Neungji Reservoir</t>
  </si>
  <si>
    <t>KR00200</t>
  </si>
  <si>
    <t>Sapgyo Reservoir</t>
  </si>
  <si>
    <t>KR00104</t>
  </si>
  <si>
    <t>Sokcho-Ganseong Coast</t>
  </si>
  <si>
    <t>KR00146</t>
  </si>
  <si>
    <t>Tan Stream</t>
  </si>
  <si>
    <t>KR00127</t>
  </si>
  <si>
    <t>Hyeongsan River: Lower</t>
  </si>
  <si>
    <t>KR00167</t>
  </si>
  <si>
    <t>Yeongrang Lagoon</t>
  </si>
  <si>
    <t>KR00254</t>
  </si>
  <si>
    <t>Yongdam-Daejeong Coast</t>
  </si>
  <si>
    <t>KR00255</t>
  </si>
  <si>
    <t>Geumho River: Middle</t>
  </si>
  <si>
    <t>KR00262</t>
  </si>
  <si>
    <t>Haenam Lake</t>
  </si>
  <si>
    <t>KR00238</t>
  </si>
  <si>
    <t>Anmyeon Island</t>
  </si>
  <si>
    <t>KR00172</t>
  </si>
  <si>
    <t>Hwang River</t>
  </si>
  <si>
    <t>KR00217</t>
  </si>
  <si>
    <t>Goheung Reservoir</t>
  </si>
  <si>
    <t>KR00181</t>
  </si>
  <si>
    <t>Taean Iwonmyeon Coast</t>
  </si>
  <si>
    <t>KR00175</t>
  </si>
  <si>
    <t>Damyang Reservoir</t>
  </si>
  <si>
    <t>KR00179</t>
  </si>
  <si>
    <t>Garorim Bay</t>
  </si>
  <si>
    <t>KR00173</t>
  </si>
  <si>
    <t>Yeoja Bay</t>
  </si>
  <si>
    <t>KR00010</t>
  </si>
  <si>
    <t>Gangjin Bay</t>
  </si>
  <si>
    <t>KR00014</t>
  </si>
  <si>
    <t>Muan Reservoir</t>
  </si>
  <si>
    <t>KR00013</t>
  </si>
  <si>
    <t>KR00198</t>
  </si>
  <si>
    <t>Han River: Seongsan-Seongsu</t>
  </si>
  <si>
    <t>KR00237</t>
  </si>
  <si>
    <t>Jangseong Reservoir</t>
  </si>
  <si>
    <t>KR00248</t>
  </si>
  <si>
    <t>Jeomam Reservoir</t>
  </si>
  <si>
    <t>KR00009</t>
  </si>
  <si>
    <t>Geumho Reservoir</t>
  </si>
  <si>
    <t>KR00007</t>
  </si>
  <si>
    <t>Haechang Bay</t>
  </si>
  <si>
    <t>KR00005</t>
  </si>
  <si>
    <t>Gwangyang-Galsa Bay</t>
  </si>
  <si>
    <t>KR00015</t>
  </si>
  <si>
    <t>Hampyeong-Muan Coast</t>
  </si>
  <si>
    <t>KR00257</t>
  </si>
  <si>
    <t>Boseong-Deukryang Bay</t>
  </si>
  <si>
    <t>KR00008</t>
  </si>
  <si>
    <t>Danghang Bay</t>
  </si>
  <si>
    <t>KR00020</t>
  </si>
  <si>
    <t>Seoquipo-Deajeong Coast</t>
  </si>
  <si>
    <t>KR00002</t>
  </si>
  <si>
    <t>Han River: Seongsan-Haengju</t>
  </si>
  <si>
    <t>KR00210</t>
  </si>
  <si>
    <t>Cheongpyeong Dam - Hwacheon Bridge, Bukhan River</t>
  </si>
  <si>
    <t>KR00239</t>
  </si>
  <si>
    <t>Upper Geum River</t>
  </si>
  <si>
    <t>KR00236</t>
  </si>
  <si>
    <t>Hyeongsanganggyo-1st Gangdonggyo, Hyeongsan River</t>
  </si>
  <si>
    <t>KR00227</t>
  </si>
  <si>
    <t>Dangduri Reclaimed Area</t>
  </si>
  <si>
    <t>KR00003</t>
  </si>
  <si>
    <t>Hapcheon Lake</t>
  </si>
  <si>
    <t>KR00216</t>
  </si>
  <si>
    <t>Yeongam Reservoir</t>
  </si>
  <si>
    <t>KR00047</t>
  </si>
  <si>
    <t>Podumyun Reclaimed Area</t>
  </si>
  <si>
    <t>KR00004</t>
  </si>
  <si>
    <t>Suncheon Bay</t>
  </si>
  <si>
    <t>KR00001</t>
  </si>
  <si>
    <t>Hampyeong Daedong Dam</t>
  </si>
  <si>
    <t>KR00140</t>
  </si>
  <si>
    <t>Youngsan Reservoir (Estuary)</t>
  </si>
  <si>
    <t>KR00006</t>
  </si>
  <si>
    <t>Hwawon Flood Plain</t>
  </si>
  <si>
    <t>KR00011</t>
  </si>
  <si>
    <t>Namhan River: Yangpyeong-Yeoju</t>
  </si>
  <si>
    <t>KR00212</t>
  </si>
  <si>
    <t>Okryeo Reservoir</t>
  </si>
  <si>
    <t>KR00201</t>
  </si>
  <si>
    <t>Balan Reservoir</t>
  </si>
  <si>
    <t>KR00202</t>
  </si>
  <si>
    <t>Seomjin Estuary &amp; Sueo Stream</t>
  </si>
  <si>
    <t>KR00222</t>
  </si>
  <si>
    <t>Yongyeon Reservoir</t>
  </si>
  <si>
    <t>KR00160</t>
  </si>
  <si>
    <t>Imha Reservoir</t>
  </si>
  <si>
    <t>KR00080</t>
  </si>
  <si>
    <t>Gomso Bay</t>
  </si>
  <si>
    <t>KR00086</t>
  </si>
  <si>
    <t>Wando Reservoir</t>
  </si>
  <si>
    <t>KR00193</t>
  </si>
  <si>
    <t>Namhan River</t>
  </si>
  <si>
    <t>KR00082</t>
  </si>
  <si>
    <t>Geum River: Lower</t>
  </si>
  <si>
    <t>KR00235</t>
  </si>
  <si>
    <t>Chungnam, Jeonbuk</t>
  </si>
  <si>
    <t>Jiseok Stream</t>
  </si>
  <si>
    <t>KR00249</t>
  </si>
  <si>
    <t>Goesan Reservoir</t>
  </si>
  <si>
    <t>KR00195</t>
  </si>
  <si>
    <t>Songji Lagoon</t>
  </si>
  <si>
    <t>KR00043</t>
  </si>
  <si>
    <t>Upper Stream Of Angara River In Irkutsk</t>
  </si>
  <si>
    <t>RU00144</t>
  </si>
  <si>
    <t>Irkutsk</t>
  </si>
  <si>
    <t>Coast Of The South Primorye</t>
  </si>
  <si>
    <t>RU00145</t>
  </si>
  <si>
    <t>Primorye Territory</t>
  </si>
  <si>
    <t>Source Of Angara River</t>
  </si>
  <si>
    <t>RU00146</t>
  </si>
  <si>
    <t>Petropavlovsk- Kamchatsky (Avacha Bay)</t>
  </si>
  <si>
    <t>RU00147</t>
  </si>
  <si>
    <t>Kamtchatka Region</t>
  </si>
  <si>
    <t>Lorong Halus (Sungei Serangoon Estuary)</t>
  </si>
  <si>
    <t>Singapore</t>
  </si>
  <si>
    <t>SG00010</t>
  </si>
  <si>
    <t>Sungei Buloh Wetland Reserve</t>
  </si>
  <si>
    <t>SG00016</t>
  </si>
  <si>
    <t>Lower Seletar Dam</t>
  </si>
  <si>
    <t>SG00021</t>
  </si>
  <si>
    <t>Senoko Prawn Ponds (Sungei Sembanang)</t>
  </si>
  <si>
    <t>SG00004</t>
  </si>
  <si>
    <t>Changi Coastal Walk</t>
  </si>
  <si>
    <t>SG00022</t>
  </si>
  <si>
    <t>Changi Central</t>
  </si>
  <si>
    <t>SG00023</t>
  </si>
  <si>
    <t>Pulau Ubin</t>
  </si>
  <si>
    <t>SG00012</t>
  </si>
  <si>
    <t>Changi Cove</t>
  </si>
  <si>
    <t>SG00024</t>
  </si>
  <si>
    <t>Punggol Grasslands (Sungai Punggol)</t>
  </si>
  <si>
    <t>SG00014</t>
  </si>
  <si>
    <t>Tuas Swamp</t>
  </si>
  <si>
    <t>SG00015</t>
  </si>
  <si>
    <t>Mandai Mudflat (Sg Mandai &amp; Sg Pangsua Mudflats)</t>
  </si>
  <si>
    <t>SG00001</t>
  </si>
  <si>
    <t>Pasir Ras Mangroves And Mudflats</t>
  </si>
  <si>
    <t>SG00009</t>
  </si>
  <si>
    <t>Sungei Poyan</t>
  </si>
  <si>
    <t>SG00002</t>
  </si>
  <si>
    <t>Kranji Dam (Reservoir)</t>
  </si>
  <si>
    <t>SG00003</t>
  </si>
  <si>
    <t>Cuthforth Swamp</t>
  </si>
  <si>
    <t>SG00005</t>
  </si>
  <si>
    <t>Kranji Mangroves</t>
  </si>
  <si>
    <t>SG00006</t>
  </si>
  <si>
    <t>Changi Coast (Tanah Merah)</t>
  </si>
  <si>
    <t>SG00013</t>
  </si>
  <si>
    <t>Kranji Bund</t>
  </si>
  <si>
    <t>SG00007</t>
  </si>
  <si>
    <t>Khatib Bongsu</t>
  </si>
  <si>
    <t>SG00008</t>
  </si>
  <si>
    <t>Southern Islands</t>
  </si>
  <si>
    <t>SG00017</t>
  </si>
  <si>
    <t>SUNGEI SELATAR COAST (and RESERVOIR)</t>
  </si>
  <si>
    <t>SG00011</t>
  </si>
  <si>
    <t>Sentosa Island</t>
  </si>
  <si>
    <t>SG00018</t>
  </si>
  <si>
    <t>Marina South Marshes</t>
  </si>
  <si>
    <t>SG00019</t>
  </si>
  <si>
    <t>St John Island (Pulau Sakijang Bendara)</t>
  </si>
  <si>
    <t>SG00020</t>
  </si>
  <si>
    <t>Katugastota</t>
  </si>
  <si>
    <t>LK00236</t>
  </si>
  <si>
    <t>Debarawewa</t>
  </si>
  <si>
    <t>LK00178</t>
  </si>
  <si>
    <t>S.P.</t>
  </si>
  <si>
    <t>Yoda Kandiya</t>
  </si>
  <si>
    <t>LK00181</t>
  </si>
  <si>
    <t>Vavuniya Area</t>
  </si>
  <si>
    <t>LK00025</t>
  </si>
  <si>
    <t>N.P.</t>
  </si>
  <si>
    <t>Kattaiadampan</t>
  </si>
  <si>
    <t>LK00024</t>
  </si>
  <si>
    <t>Hiyare Reservoir</t>
  </si>
  <si>
    <t>LK00023</t>
  </si>
  <si>
    <t>Pugoda</t>
  </si>
  <si>
    <t>LK00022</t>
  </si>
  <si>
    <t>W.P.</t>
  </si>
  <si>
    <t>Jaffna - Kayts Causeway</t>
  </si>
  <si>
    <t>LK00195</t>
  </si>
  <si>
    <t>LK00196</t>
  </si>
  <si>
    <t>Talaimannar : Urumalai beach</t>
  </si>
  <si>
    <t>LK00198</t>
  </si>
  <si>
    <t>Illuppaikadavaixx</t>
  </si>
  <si>
    <t>LK00200</t>
  </si>
  <si>
    <t>Tittawella Marshes</t>
  </si>
  <si>
    <t>LK00202</t>
  </si>
  <si>
    <t>N.W.P.</t>
  </si>
  <si>
    <t>Kurunegala Tank</t>
  </si>
  <si>
    <t>LK00203</t>
  </si>
  <si>
    <t>Bathalagoda Tank</t>
  </si>
  <si>
    <t>LK00204</t>
  </si>
  <si>
    <t>Kimbulvana Tank</t>
  </si>
  <si>
    <t>LK00205</t>
  </si>
  <si>
    <t>Vadamaradchi Lagoon: North</t>
  </si>
  <si>
    <t>LK00087</t>
  </si>
  <si>
    <t>Annaiwilundawa  Sanctuary</t>
  </si>
  <si>
    <t>LK00151</t>
  </si>
  <si>
    <t>Anamaduwa Area</t>
  </si>
  <si>
    <t>LK00261</t>
  </si>
  <si>
    <t>Talawatugoda Area</t>
  </si>
  <si>
    <t>LK00262</t>
  </si>
  <si>
    <t>Vadamaradchi Lagoon: South</t>
  </si>
  <si>
    <t>LK00263</t>
  </si>
  <si>
    <t>Malabe Area</t>
  </si>
  <si>
    <t>LK00021</t>
  </si>
  <si>
    <t>Sorobora Wewa</t>
  </si>
  <si>
    <t>LK00020</t>
  </si>
  <si>
    <t>N.C.P.</t>
  </si>
  <si>
    <t>Minipe Canal</t>
  </si>
  <si>
    <t>LK00019</t>
  </si>
  <si>
    <t>C.P.</t>
  </si>
  <si>
    <t>Manampitiya Area</t>
  </si>
  <si>
    <t>LK00018</t>
  </si>
  <si>
    <t>Akurala Marshes</t>
  </si>
  <si>
    <t>LK00017</t>
  </si>
  <si>
    <t>Northern Province: Other Sites</t>
  </si>
  <si>
    <t>LK00249</t>
  </si>
  <si>
    <t>Boralesgamuwa Tank</t>
  </si>
  <si>
    <t>LK00250</t>
  </si>
  <si>
    <t>Chavakaccheri</t>
  </si>
  <si>
    <t>LK00259</t>
  </si>
  <si>
    <t>Southern Highway (part in W.P.)</t>
  </si>
  <si>
    <t>LK00260</t>
  </si>
  <si>
    <t>Mannar Island: North Coast</t>
  </si>
  <si>
    <t>LK00254</t>
  </si>
  <si>
    <t>Divulakadawala Wewa</t>
  </si>
  <si>
    <t>LK00185</t>
  </si>
  <si>
    <t>Bendiya Vila</t>
  </si>
  <si>
    <t>LK00186</t>
  </si>
  <si>
    <t>Dummalawila-Yaya paddy fields</t>
  </si>
  <si>
    <t>LK00187</t>
  </si>
  <si>
    <t>Katngastota : Pinga Oya</t>
  </si>
  <si>
    <t>LK00189</t>
  </si>
  <si>
    <t>Jaffna Town: pond near public library</t>
  </si>
  <si>
    <t>LK00191</t>
  </si>
  <si>
    <t>Sigiriya Tank</t>
  </si>
  <si>
    <t>LK00206</t>
  </si>
  <si>
    <t>Thalkote  Tank</t>
  </si>
  <si>
    <t>LK00207</t>
  </si>
  <si>
    <t>Kayam Wala</t>
  </si>
  <si>
    <t>LK00208</t>
  </si>
  <si>
    <t>Palutawa Tank</t>
  </si>
  <si>
    <t>LK00209</t>
  </si>
  <si>
    <t>Pelvehera Tank</t>
  </si>
  <si>
    <t>LK00210</t>
  </si>
  <si>
    <t>Near Urumalai Talaimannar : Sand flats / inlets in sea</t>
  </si>
  <si>
    <t>LK00197</t>
  </si>
  <si>
    <t>Vidattaltivu Lagoon</t>
  </si>
  <si>
    <t>LK00201</t>
  </si>
  <si>
    <t>Mannar Island:South Coast</t>
  </si>
  <si>
    <t>LK00199</t>
  </si>
  <si>
    <t>Kayts Island East Coast</t>
  </si>
  <si>
    <t>LK00193</t>
  </si>
  <si>
    <t>Padaviya Tank</t>
  </si>
  <si>
    <t>LK00243</t>
  </si>
  <si>
    <t>Hikkaduwa</t>
  </si>
  <si>
    <t>LK00229</t>
  </si>
  <si>
    <t>Karaitivu Causeway Area</t>
  </si>
  <si>
    <t>LK00220</t>
  </si>
  <si>
    <t>Erukkilampiddi Bay and Sand Flats</t>
  </si>
  <si>
    <t>LK00221</t>
  </si>
  <si>
    <t>Jaffna to Moolai, Lagoon and Inland</t>
  </si>
  <si>
    <t>LK00226</t>
  </si>
  <si>
    <t>Kirinda to Bundala</t>
  </si>
  <si>
    <t>LK00230</t>
  </si>
  <si>
    <t>Vankalai Sanctuary: Talladi Ponds</t>
  </si>
  <si>
    <t>LK00190</t>
  </si>
  <si>
    <t>Mannar Region: Other Sites</t>
  </si>
  <si>
    <t>LK00237</t>
  </si>
  <si>
    <t>Kaitadi - Kopai - Nallur</t>
  </si>
  <si>
    <t>LK00235</t>
  </si>
  <si>
    <t>Aswedduma Tank</t>
  </si>
  <si>
    <t>LK00216</t>
  </si>
  <si>
    <t>Jaffna Peninsula: Other Sites</t>
  </si>
  <si>
    <t>LK00234</t>
  </si>
  <si>
    <t>Puttalam Salterns and Lagoon Near</t>
  </si>
  <si>
    <t>LK00083</t>
  </si>
  <si>
    <t>Rekawa Lagoon</t>
  </si>
  <si>
    <t>LK00015</t>
  </si>
  <si>
    <t>N.C.P: Other Sites</t>
  </si>
  <si>
    <t>LK00245</t>
  </si>
  <si>
    <t>N.C.P:</t>
  </si>
  <si>
    <t>Kalahakele Tank</t>
  </si>
  <si>
    <t>LK00026</t>
  </si>
  <si>
    <t>Jaffna Peninsula: East Coast and Lagoon</t>
  </si>
  <si>
    <t>LK00233</t>
  </si>
  <si>
    <t>Galgamuwa Area</t>
  </si>
  <si>
    <t>LK00016</t>
  </si>
  <si>
    <t>Hambantota Wetlands (Combined)</t>
  </si>
  <si>
    <t>LK00014</t>
  </si>
  <si>
    <t>Kayts Island - Mandaitivu</t>
  </si>
  <si>
    <t>LK00008</t>
  </si>
  <si>
    <t>Chundikkulam National Park</t>
  </si>
  <si>
    <t>LK00246</t>
  </si>
  <si>
    <t>Sangupiddi</t>
  </si>
  <si>
    <t>LK00251</t>
  </si>
  <si>
    <t>Kayts Island: Inland</t>
  </si>
  <si>
    <t>LK00247</t>
  </si>
  <si>
    <t>Nanthi Kadal</t>
  </si>
  <si>
    <t>LK00248</t>
  </si>
  <si>
    <t>Eastern Province N. of Valacchenai: Other Sites</t>
  </si>
  <si>
    <t>LK00252</t>
  </si>
  <si>
    <t>E.P.</t>
  </si>
  <si>
    <t>Mulankavil Marsh</t>
  </si>
  <si>
    <t>LK00255</t>
  </si>
  <si>
    <t>Nayaru Lagoon</t>
  </si>
  <si>
    <t>LK00256</t>
  </si>
  <si>
    <t>Vankalai Sanctuary: Mannar Salterns</t>
  </si>
  <si>
    <t>LK00258</t>
  </si>
  <si>
    <t>Bundala National Park</t>
  </si>
  <si>
    <t>LK00013</t>
  </si>
  <si>
    <t>Katuvan Vila</t>
  </si>
  <si>
    <t>LK00182</t>
  </si>
  <si>
    <t>Ampara To Akkaraipattu</t>
  </si>
  <si>
    <t>LK00012</t>
  </si>
  <si>
    <t>Akkaraipattu To Panama</t>
  </si>
  <si>
    <t>LK00011</t>
  </si>
  <si>
    <t>Puliyankara Tank</t>
  </si>
  <si>
    <t>LK00010</t>
  </si>
  <si>
    <t>Panama To Okanda</t>
  </si>
  <si>
    <t>LK00009</t>
  </si>
  <si>
    <t>Elephant Pass</t>
  </si>
  <si>
    <t>LK00007</t>
  </si>
  <si>
    <t>Karikattai Tank</t>
  </si>
  <si>
    <t>LK00006</t>
  </si>
  <si>
    <t>Dambulu Oya</t>
  </si>
  <si>
    <t>LK00005</t>
  </si>
  <si>
    <t>Pimburettawa Area</t>
  </si>
  <si>
    <t>LK00004</t>
  </si>
  <si>
    <t>Ampara</t>
  </si>
  <si>
    <t>LK00001</t>
  </si>
  <si>
    <t>Iyakkacchi to Kaitadi</t>
  </si>
  <si>
    <t>LK00003</t>
  </si>
  <si>
    <t>Sarasalai - Varanai</t>
  </si>
  <si>
    <t>LK00239</t>
  </si>
  <si>
    <t>Jaffna - Arali - Punalai</t>
  </si>
  <si>
    <t>LK00089</t>
  </si>
  <si>
    <t>Kotte Marshes</t>
  </si>
  <si>
    <t>LK00027</t>
  </si>
  <si>
    <t>Dimbulagala Area</t>
  </si>
  <si>
    <t>LK00028</t>
  </si>
  <si>
    <t>Yakkure Area</t>
  </si>
  <si>
    <t>LK00029</t>
  </si>
  <si>
    <t>Kiniyama Tank</t>
  </si>
  <si>
    <t>LK00030</t>
  </si>
  <si>
    <t>Walahanduwa Area</t>
  </si>
  <si>
    <t>LK00031</t>
  </si>
  <si>
    <t>Wirapandiana Wewa</t>
  </si>
  <si>
    <t>LK00032</t>
  </si>
  <si>
    <t>Piliyandala Kaolin Area</t>
  </si>
  <si>
    <t>LK00244</t>
  </si>
  <si>
    <t>Karagan Lewaya</t>
  </si>
  <si>
    <t>LK00215</t>
  </si>
  <si>
    <t>Inamaluma Tank</t>
  </si>
  <si>
    <t>LK00214</t>
  </si>
  <si>
    <t>Mawella - Nakulugamuwa</t>
  </si>
  <si>
    <t>LK00033</t>
  </si>
  <si>
    <t>Mannar To Pooneryn</t>
  </si>
  <si>
    <t>LK00034</t>
  </si>
  <si>
    <t>Mannar Causeway</t>
  </si>
  <si>
    <t>LK00035</t>
  </si>
  <si>
    <t>Trincomalee</t>
  </si>
  <si>
    <t>LK00036</t>
  </si>
  <si>
    <t>Kelankamam Tank</t>
  </si>
  <si>
    <t>LK00037</t>
  </si>
  <si>
    <t>Chilaw To Iranavila Coast</t>
  </si>
  <si>
    <t>LK00038</t>
  </si>
  <si>
    <t>Egoda Wewa</t>
  </si>
  <si>
    <t>LK00213</t>
  </si>
  <si>
    <t>Chilaw Sand Spit And Bay</t>
  </si>
  <si>
    <t>LK00039</t>
  </si>
  <si>
    <t>Ibbagamuwa Area</t>
  </si>
  <si>
    <t>LK00040</t>
  </si>
  <si>
    <t>N.W.P</t>
  </si>
  <si>
    <t>Padaviya Reserve and Wide Vicinity</t>
  </si>
  <si>
    <t>LK00242</t>
  </si>
  <si>
    <t>Hurulu Wewa</t>
  </si>
  <si>
    <t>LK00232</t>
  </si>
  <si>
    <t>LK00041</t>
  </si>
  <si>
    <t>Horton Plains National Park</t>
  </si>
  <si>
    <t>LK00042</t>
  </si>
  <si>
    <t>Vankalai Triangle Inner</t>
  </si>
  <si>
    <t>LK00043</t>
  </si>
  <si>
    <t>Wilpattu National Park</t>
  </si>
  <si>
    <t>LK00044</t>
  </si>
  <si>
    <t>Kimbulwana Tank</t>
  </si>
  <si>
    <t>LK00045</t>
  </si>
  <si>
    <t>Kurunegala</t>
  </si>
  <si>
    <t>LK00046</t>
  </si>
  <si>
    <t>Colombo Coast - Beira Lake</t>
  </si>
  <si>
    <t>LK00047</t>
  </si>
  <si>
    <t>Wakwella Marshes</t>
  </si>
  <si>
    <t>LK00048</t>
  </si>
  <si>
    <t>Katuvanvila - Mutugala</t>
  </si>
  <si>
    <t>LK00049</t>
  </si>
  <si>
    <t>Koggala Lake</t>
  </si>
  <si>
    <t>LK00052</t>
  </si>
  <si>
    <t>Talangama Tank</t>
  </si>
  <si>
    <t>LK00055</t>
  </si>
  <si>
    <t>Toddaveli Causeway</t>
  </si>
  <si>
    <t>LK00056</t>
  </si>
  <si>
    <t>Kora Kulam Area</t>
  </si>
  <si>
    <t>LK00057</t>
  </si>
  <si>
    <t>LK00058</t>
  </si>
  <si>
    <t>Erukkilampiddi Bay</t>
  </si>
  <si>
    <t>LK00059</t>
  </si>
  <si>
    <t>Suriyawewa</t>
  </si>
  <si>
    <t>LK00060</t>
  </si>
  <si>
    <t>Sabaragamuwa P.</t>
  </si>
  <si>
    <t>Galle  Coast</t>
  </si>
  <si>
    <t>LK00062</t>
  </si>
  <si>
    <t>Madu Ganga</t>
  </si>
  <si>
    <t>LK00063</t>
  </si>
  <si>
    <t>Kiri-Ibban-Ara</t>
  </si>
  <si>
    <t>LK00064</t>
  </si>
  <si>
    <t>Hettipola - Handungamuwa</t>
  </si>
  <si>
    <t>LK00065</t>
  </si>
  <si>
    <t>Rambewa</t>
  </si>
  <si>
    <t>LK00066</t>
  </si>
  <si>
    <t>Attaragoda Mangroves</t>
  </si>
  <si>
    <t>LK00067</t>
  </si>
  <si>
    <t>Denagama Tank</t>
  </si>
  <si>
    <t>LK00068</t>
  </si>
  <si>
    <t>Puttalam To Mundel Lake</t>
  </si>
  <si>
    <t>LK00070</t>
  </si>
  <si>
    <t>Kotmale</t>
  </si>
  <si>
    <t>LK00071</t>
  </si>
  <si>
    <t>Anuradhapura Sanctuary</t>
  </si>
  <si>
    <t>LK00072</t>
  </si>
  <si>
    <t>Maha Oya Estuary</t>
  </si>
  <si>
    <t>LK00073</t>
  </si>
  <si>
    <t>Kalutara Coast</t>
  </si>
  <si>
    <t>LK00075</t>
  </si>
  <si>
    <t>Kandy Area</t>
  </si>
  <si>
    <t>LK00076</t>
  </si>
  <si>
    <t>Maha Iluppallama Area</t>
  </si>
  <si>
    <t>LK00077</t>
  </si>
  <si>
    <t>Sesseruwa Area</t>
  </si>
  <si>
    <t>LK00078</t>
  </si>
  <si>
    <t>Negombo</t>
  </si>
  <si>
    <t>LK00079</t>
  </si>
  <si>
    <t>Tambuttegama Area</t>
  </si>
  <si>
    <t>LK00080</t>
  </si>
  <si>
    <t>Portugal Bay</t>
  </si>
  <si>
    <t>LK00081</t>
  </si>
  <si>
    <t>Kobeigane Tank</t>
  </si>
  <si>
    <t>LK00082</t>
  </si>
  <si>
    <t>Chilaw Lake</t>
  </si>
  <si>
    <t>LK00085</t>
  </si>
  <si>
    <t>Handapan Vila</t>
  </si>
  <si>
    <t>LK00163</t>
  </si>
  <si>
    <t>Ehetuwewa Area</t>
  </si>
  <si>
    <t>LK00086</t>
  </si>
  <si>
    <t>Dutch Bay And Peninsula</t>
  </si>
  <si>
    <t>LK00090</t>
  </si>
  <si>
    <t>Usgala - Migalewa Area</t>
  </si>
  <si>
    <t>LK00091</t>
  </si>
  <si>
    <t>Yakdessawa To Narawila</t>
  </si>
  <si>
    <t>LK00092</t>
  </si>
  <si>
    <t>Karaitivu Salterns Area</t>
  </si>
  <si>
    <t>LK00093</t>
  </si>
  <si>
    <t>Nacchaduwa Tank</t>
  </si>
  <si>
    <t>LK00094</t>
  </si>
  <si>
    <t>Nandugala</t>
  </si>
  <si>
    <t>LK00095</t>
  </si>
  <si>
    <t>Kilinocchi</t>
  </si>
  <si>
    <t>LK00096</t>
  </si>
  <si>
    <t>Jaffna Lagoon South</t>
  </si>
  <si>
    <t>LK00097</t>
  </si>
  <si>
    <t>Nuwara Eliya</t>
  </si>
  <si>
    <t>LK00098</t>
  </si>
  <si>
    <t>Victoria Reservoir</t>
  </si>
  <si>
    <t>LK00099</t>
  </si>
  <si>
    <t>Bandagiriya Tank</t>
  </si>
  <si>
    <t>LK00100</t>
  </si>
  <si>
    <t>Somawatiya</t>
  </si>
  <si>
    <t>LK00101</t>
  </si>
  <si>
    <t>Mabole - Ragama</t>
  </si>
  <si>
    <t>LK00102</t>
  </si>
  <si>
    <t>Katukeliyawa Area</t>
  </si>
  <si>
    <t>LK00103</t>
  </si>
  <si>
    <t>Udappuwa To Chilaw Coast</t>
  </si>
  <si>
    <t>LK00104</t>
  </si>
  <si>
    <t>Bentota Coast</t>
  </si>
  <si>
    <t>LK00106</t>
  </si>
  <si>
    <t>Panadura</t>
  </si>
  <si>
    <t>LK00108</t>
  </si>
  <si>
    <t>Bandaragama Area</t>
  </si>
  <si>
    <t>LK00110</t>
  </si>
  <si>
    <t>Attidiya - Bellanwila - Pillewa Sanctuary</t>
  </si>
  <si>
    <t>LK00111</t>
  </si>
  <si>
    <t>Muturajawela</t>
  </si>
  <si>
    <t>LK00113</t>
  </si>
  <si>
    <t>Kottukacchiya</t>
  </si>
  <si>
    <t>LK00114</t>
  </si>
  <si>
    <t>Polonnaruwa Area</t>
  </si>
  <si>
    <t>LK00116</t>
  </si>
  <si>
    <t>Navadankulama - Periyakadawala</t>
  </si>
  <si>
    <t>LK00117</t>
  </si>
  <si>
    <t>Dondra Inland</t>
  </si>
  <si>
    <t>LK00118</t>
  </si>
  <si>
    <t>Weligama Area</t>
  </si>
  <si>
    <t>LK00119</t>
  </si>
  <si>
    <t>Battulu Oya</t>
  </si>
  <si>
    <t>LK00156</t>
  </si>
  <si>
    <t>Kottegoda</t>
  </si>
  <si>
    <t>LK00120</t>
  </si>
  <si>
    <t>Ambalantota - Ridiyagama Area</t>
  </si>
  <si>
    <t>LK00123</t>
  </si>
  <si>
    <t>Ambalangoda</t>
  </si>
  <si>
    <t>LK00124</t>
  </si>
  <si>
    <t>Maho Area</t>
  </si>
  <si>
    <t>LK00125</t>
  </si>
  <si>
    <t>Giritale Tank</t>
  </si>
  <si>
    <t>LK00126</t>
  </si>
  <si>
    <t>Palatupana - Kirinda</t>
  </si>
  <si>
    <t>LK00127</t>
  </si>
  <si>
    <t>Sigiriya Area</t>
  </si>
  <si>
    <t>LK00128</t>
  </si>
  <si>
    <t>Kandalama Tank</t>
  </si>
  <si>
    <t>LK00129</t>
  </si>
  <si>
    <t>Ruhuna National Park Block Ii</t>
  </si>
  <si>
    <t>LK00130</t>
  </si>
  <si>
    <t>Lunugamvehera Reservior National Park</t>
  </si>
  <si>
    <t>LK00131</t>
  </si>
  <si>
    <t>Mihintale Area</t>
  </si>
  <si>
    <t>LK00132</t>
  </si>
  <si>
    <t>Lahugala To Pottuvil</t>
  </si>
  <si>
    <t>LK00133</t>
  </si>
  <si>
    <t>Udawalawe National Park</t>
  </si>
  <si>
    <t>LK00134</t>
  </si>
  <si>
    <t>Uva P.</t>
  </si>
  <si>
    <t>Gal-Oya Wewa (Polonnaruwa District)</t>
  </si>
  <si>
    <t>LK00135</t>
  </si>
  <si>
    <t>Gotatuwa</t>
  </si>
  <si>
    <t>LK00136</t>
  </si>
  <si>
    <t>Kalametiya - Lunama Sanctuary</t>
  </si>
  <si>
    <t>LK00137</t>
  </si>
  <si>
    <t>Maduru Oya National Park</t>
  </si>
  <si>
    <t>LK00138</t>
  </si>
  <si>
    <t>Matara Coast</t>
  </si>
  <si>
    <t>LK00139</t>
  </si>
  <si>
    <t>Kaitadi Kulam</t>
  </si>
  <si>
    <t>LK00140</t>
  </si>
  <si>
    <t>Punkudutivu Island</t>
  </si>
  <si>
    <t>LK00141</t>
  </si>
  <si>
    <t>Delft Island</t>
  </si>
  <si>
    <t>LK00142</t>
  </si>
  <si>
    <t>Chilaw Inland</t>
  </si>
  <si>
    <t>LK00143</t>
  </si>
  <si>
    <t>Uppu Aru Lagoon, Jaffna</t>
  </si>
  <si>
    <t>LK00088</t>
  </si>
  <si>
    <t>Hettipola Area</t>
  </si>
  <si>
    <t>LK00144</t>
  </si>
  <si>
    <t>Wasgomuwa National Park</t>
  </si>
  <si>
    <t>LK00145</t>
  </si>
  <si>
    <t>Ulhitiya - Ratkinda</t>
  </si>
  <si>
    <t>LK00146</t>
  </si>
  <si>
    <t>Kaudulla</t>
  </si>
  <si>
    <t>LK00147</t>
  </si>
  <si>
    <t>Ruhuna National Park Block I</t>
  </si>
  <si>
    <t>LK00148</t>
  </si>
  <si>
    <t>Welikanda Area</t>
  </si>
  <si>
    <t>LK00149</t>
  </si>
  <si>
    <t>Bentota Inland</t>
  </si>
  <si>
    <t>LK00150</t>
  </si>
  <si>
    <t>Mundel Lake (Combined)</t>
  </si>
  <si>
    <t>LK00152</t>
  </si>
  <si>
    <t>Mutupantiya Lagoon</t>
  </si>
  <si>
    <t>LK00153</t>
  </si>
  <si>
    <t>Puttalam Lagoon And Peninsula</t>
  </si>
  <si>
    <t>LK00154</t>
  </si>
  <si>
    <t>Tabbowa Tank</t>
  </si>
  <si>
    <t>LK00155</t>
  </si>
  <si>
    <t>Katupota Tank</t>
  </si>
  <si>
    <t>LK00157</t>
  </si>
  <si>
    <t>Nikaweratiya Area</t>
  </si>
  <si>
    <t>LK00158</t>
  </si>
  <si>
    <t>Sangupiddi Peninsula</t>
  </si>
  <si>
    <t>LK00238</t>
  </si>
  <si>
    <t>Bellanwila</t>
  </si>
  <si>
    <t>LK00162</t>
  </si>
  <si>
    <t>Attidiya</t>
  </si>
  <si>
    <t>LK00161</t>
  </si>
  <si>
    <t>South of Mangale, Eliya Turn</t>
  </si>
  <si>
    <t>LK00219</t>
  </si>
  <si>
    <t>Mundel x Madurankuli</t>
  </si>
  <si>
    <t>LK00218</t>
  </si>
  <si>
    <t>Sittapakala</t>
  </si>
  <si>
    <t>LK00217</t>
  </si>
  <si>
    <t>Kebitigollewa Area</t>
  </si>
  <si>
    <t>LK00240</t>
  </si>
  <si>
    <t>Randeniya Tank</t>
  </si>
  <si>
    <t>LK00212</t>
  </si>
  <si>
    <t>Pothana Tank</t>
  </si>
  <si>
    <t>LK00211</t>
  </si>
  <si>
    <t>Atutgama to Matugama: Paddyfields and marshes</t>
  </si>
  <si>
    <t>LK00174</t>
  </si>
  <si>
    <t>Induruwa marshes</t>
  </si>
  <si>
    <t>LK00173</t>
  </si>
  <si>
    <t>WALAHANDUWA Paddy Fields</t>
  </si>
  <si>
    <t>LK00172</t>
  </si>
  <si>
    <t>Maha Lewaya</t>
  </si>
  <si>
    <t>LK00171</t>
  </si>
  <si>
    <t>Kirinda to Bundula National Park entrance</t>
  </si>
  <si>
    <t>LK00169</t>
  </si>
  <si>
    <t>Telwatta marshes, Hikkaduwa</t>
  </si>
  <si>
    <t>LK00175</t>
  </si>
  <si>
    <t>Kantalai Area</t>
  </si>
  <si>
    <t>LK00074</t>
  </si>
  <si>
    <t>Iluppaikadavai</t>
  </si>
  <si>
    <t>LK00231</t>
  </si>
  <si>
    <t>Diwulankadawala</t>
  </si>
  <si>
    <t>LK00228</t>
  </si>
  <si>
    <t>Vannatti Palam Area</t>
  </si>
  <si>
    <t>LK00225</t>
  </si>
  <si>
    <t>Oasis Hotel Kalapuwa, Both sides of Galle Rd.</t>
  </si>
  <si>
    <t>LK00168</t>
  </si>
  <si>
    <t>Ridiyagama Tank</t>
  </si>
  <si>
    <t>LK00170</t>
  </si>
  <si>
    <t>Vandevettena Villu</t>
  </si>
  <si>
    <t>LK00167</t>
  </si>
  <si>
    <t>Meen Villu</t>
  </si>
  <si>
    <t>LK00166</t>
  </si>
  <si>
    <t>Parakrama Samudra</t>
  </si>
  <si>
    <t>LK00165</t>
  </si>
  <si>
    <t>Embilipitiya</t>
  </si>
  <si>
    <t>LK00122</t>
  </si>
  <si>
    <t>Tissamaharama AREA</t>
  </si>
  <si>
    <t>LK00121</t>
  </si>
  <si>
    <t>Kumana National Park</t>
  </si>
  <si>
    <t>LK00115</t>
  </si>
  <si>
    <t>MAHARAGAMA to BORALESGAMUWA</t>
  </si>
  <si>
    <t>LK00112</t>
  </si>
  <si>
    <t>Kindelpitiya Area</t>
  </si>
  <si>
    <t>LK00109</t>
  </si>
  <si>
    <t>BOLGODA System</t>
  </si>
  <si>
    <t>LK00107</t>
  </si>
  <si>
    <t>Chalai Lagoon</t>
  </si>
  <si>
    <t>LK00253</t>
  </si>
  <si>
    <t>Hurulle tank</t>
  </si>
  <si>
    <t>LK00184</t>
  </si>
  <si>
    <t>Moratuwa coast to Kolpetty coast</t>
  </si>
  <si>
    <t>LK00183</t>
  </si>
  <si>
    <t>Kandy Lake</t>
  </si>
  <si>
    <t>LK00188</t>
  </si>
  <si>
    <t>Vadukkoddai</t>
  </si>
  <si>
    <t>LK00192</t>
  </si>
  <si>
    <t>Mandaitivu</t>
  </si>
  <si>
    <t>LK00224</t>
  </si>
  <si>
    <t>Kayts Island : Kurukkukadal lagoon</t>
  </si>
  <si>
    <t>LK00194</t>
  </si>
  <si>
    <t>Akkaraipattu To Batticaloa</t>
  </si>
  <si>
    <t>LK00159</t>
  </si>
  <si>
    <t>Minneriya National Park</t>
  </si>
  <si>
    <t>LK00160</t>
  </si>
  <si>
    <t>Mutugala</t>
  </si>
  <si>
    <t>LK00164</t>
  </si>
  <si>
    <t>Kokkilai Lagoon</t>
  </si>
  <si>
    <t>LK00241</t>
  </si>
  <si>
    <t>Beruwala</t>
  </si>
  <si>
    <t>LK00105</t>
  </si>
  <si>
    <t>Chilaw North Inland</t>
  </si>
  <si>
    <t>LK00084</t>
  </si>
  <si>
    <t>Tinipitiya Area</t>
  </si>
  <si>
    <t>LK00069</t>
  </si>
  <si>
    <t>Nilaveli - Pulmoddai</t>
  </si>
  <si>
    <t>LK00050</t>
  </si>
  <si>
    <t>Vankalai Sanctuary: Periya Kalapuwa</t>
  </si>
  <si>
    <t>LK00051</t>
  </si>
  <si>
    <t>Kala Wewa Area</t>
  </si>
  <si>
    <t>LK00053</t>
  </si>
  <si>
    <t>Tangalla Marsh</t>
  </si>
  <si>
    <t>LK00054</t>
  </si>
  <si>
    <t>Girandurukotte Area</t>
  </si>
  <si>
    <t>LK00061</t>
  </si>
  <si>
    <t>Pooneryn Peninsula</t>
  </si>
  <si>
    <t>LK00002</t>
  </si>
  <si>
    <t>Wirawila</t>
  </si>
  <si>
    <t>LK00180</t>
  </si>
  <si>
    <t>Tissa wewa</t>
  </si>
  <si>
    <t>LK00179</t>
  </si>
  <si>
    <t>Pannegamuwa</t>
  </si>
  <si>
    <t>LK00177</t>
  </si>
  <si>
    <t>Lunawa Lagoon</t>
  </si>
  <si>
    <t>LK00176</t>
  </si>
  <si>
    <t>NYBC121 利澤簡(Li-Tse)</t>
  </si>
  <si>
    <t>Taiwan</t>
  </si>
  <si>
    <t>TW00043</t>
  </si>
  <si>
    <t>NYBC173 鯉魚潭(Li-Yu-Tan)</t>
  </si>
  <si>
    <t>TW00037</t>
  </si>
  <si>
    <t>NYBC023 田寮洋(Tien-Liao-Yang)</t>
  </si>
  <si>
    <t>TW00038</t>
  </si>
  <si>
    <t>NYBC119 蘭陽溪口(Lan-Yang Stream)</t>
  </si>
  <si>
    <t>TW00042</t>
  </si>
  <si>
    <t>NYBC171 壽豐(Shou-Feng)</t>
  </si>
  <si>
    <t>TW00062</t>
  </si>
  <si>
    <t>NYBC128 吉安(Ji-An)</t>
  </si>
  <si>
    <t>TW00063</t>
  </si>
  <si>
    <t>NYBC046 大里溪(Ta-Li Stream)</t>
  </si>
  <si>
    <t>TW00064</t>
  </si>
  <si>
    <t>NYBC182 台西(Tai-Xi)</t>
  </si>
  <si>
    <t>TW00071</t>
  </si>
  <si>
    <t>NYBC116 竹安</t>
  </si>
  <si>
    <t>TW00014</t>
  </si>
  <si>
    <t>NYBC013 金山(Jinshan)</t>
  </si>
  <si>
    <t>TW00023</t>
  </si>
  <si>
    <t>NYBC168 朴子溪口(PoZhih Stream)</t>
  </si>
  <si>
    <t>TW00025</t>
  </si>
  <si>
    <t>NYBC135 澎湖菜園(Tsai-Yuan wetland)</t>
  </si>
  <si>
    <t>TW00097</t>
  </si>
  <si>
    <t>NYBC003 士林(Shih-Lin)</t>
  </si>
  <si>
    <t>TW00099</t>
  </si>
  <si>
    <t>NYBC117 員山(YuanShan)</t>
  </si>
  <si>
    <t>TW00103</t>
  </si>
  <si>
    <t>NYBC118 新南美福(ShinNan-MeiFu)</t>
  </si>
  <si>
    <t>TW00104</t>
  </si>
  <si>
    <t>NYBC138 金沙(KinSa)</t>
  </si>
  <si>
    <t>TW00110</t>
  </si>
  <si>
    <t>NYBC129 卑南濕地(BeiNan Wetland)</t>
  </si>
  <si>
    <t>TW00105</t>
  </si>
  <si>
    <t>NYBC139 金門林務所(Kinmen Forestry)</t>
  </si>
  <si>
    <t>TW00111</t>
  </si>
  <si>
    <t>NYBC150 金城</t>
  </si>
  <si>
    <t>TW00112</t>
  </si>
  <si>
    <t>NYBC151 瓊林水庫中山林(ChonLin)</t>
  </si>
  <si>
    <t>TW00113</t>
  </si>
  <si>
    <t>元長 Yuan-chang</t>
  </si>
  <si>
    <t>TW00095</t>
  </si>
  <si>
    <t>Yunlin</t>
  </si>
  <si>
    <t>NYBC120 大洲(Dazhou)</t>
  </si>
  <si>
    <t>TW00094</t>
  </si>
  <si>
    <t>NYBC098 茄萣(Qieding)</t>
  </si>
  <si>
    <t>TW00096</t>
  </si>
  <si>
    <t>塭底 Wen-Di</t>
  </si>
  <si>
    <t>TW00069</t>
  </si>
  <si>
    <t>NYBC080 七股頂山(Chiku-Dingshan)</t>
  </si>
  <si>
    <t>TW00101</t>
  </si>
  <si>
    <t>高雄 Chu-hu (Jiading)</t>
  </si>
  <si>
    <t>TW00079</t>
  </si>
  <si>
    <t>Kaohsiung</t>
  </si>
  <si>
    <t>NYBC014 挖仔尾(Wa-Tzu-Wei)</t>
  </si>
  <si>
    <t>TW00022</t>
  </si>
  <si>
    <t>玉里 Yu-Li</t>
  </si>
  <si>
    <t>TW00092</t>
  </si>
  <si>
    <t>Hwalien</t>
  </si>
  <si>
    <t>水林Shui-Lin</t>
  </si>
  <si>
    <t>TW00048</t>
  </si>
  <si>
    <t>觀音 Kuan Ing</t>
  </si>
  <si>
    <t>TW00052</t>
  </si>
  <si>
    <t>Taoyuan</t>
  </si>
  <si>
    <t>新北 Err Chung</t>
  </si>
  <si>
    <t>TW00053</t>
  </si>
  <si>
    <t>Taipei</t>
  </si>
  <si>
    <t>大漢溪 Ta Han Hsi</t>
  </si>
  <si>
    <t>TW00054</t>
  </si>
  <si>
    <t>大肚溪口北岸 Lung Ching (Ta Tu Hsi North)</t>
  </si>
  <si>
    <t>TW00055</t>
  </si>
  <si>
    <t>Taichung</t>
  </si>
  <si>
    <t>NYBC092 鳳山水庫(Feng-Shan Reservoir)</t>
  </si>
  <si>
    <t>TW00087</t>
  </si>
  <si>
    <t>大肚溪口南岸 (Ta-tu-hsi south)</t>
  </si>
  <si>
    <t>TW00032</t>
  </si>
  <si>
    <t>Changhua</t>
  </si>
  <si>
    <t>NYBC166 濁水溪口南岸(Zhuoshui River)</t>
  </si>
  <si>
    <t>TW00044</t>
  </si>
  <si>
    <t>NYBC125 花蓮溪口(Hua-Lien River mouth)</t>
  </si>
  <si>
    <t>TW00049</t>
  </si>
  <si>
    <t>大埤 Da-pi</t>
  </si>
  <si>
    <t>TW00051</t>
  </si>
  <si>
    <t>嘉義 TA-HSI-TSU (Da-xi-tsuo)</t>
  </si>
  <si>
    <t>TW00057</t>
  </si>
  <si>
    <t>Chiayi</t>
  </si>
  <si>
    <t>高屏溪 KAO-PING-HSI (RIVER) North bank</t>
  </si>
  <si>
    <t>TW00061</t>
  </si>
  <si>
    <t>大安溪口 TA-AN River mouth</t>
  </si>
  <si>
    <t>TW00066</t>
  </si>
  <si>
    <t>Miaoli</t>
  </si>
  <si>
    <t>八掌溪 Ba-Chang-Xi</t>
  </si>
  <si>
    <t>TW00067</t>
  </si>
  <si>
    <t>Tainan</t>
  </si>
  <si>
    <t>新武呂溪 Hsin Wu Lu Hsi (River, Close To Chih-Shang)</t>
  </si>
  <si>
    <t>TW00076</t>
  </si>
  <si>
    <t>Taitung</t>
  </si>
  <si>
    <t>卑南溪 Pei-Nan-Hsi (River)</t>
  </si>
  <si>
    <t>TW00077</t>
  </si>
  <si>
    <t>雲林 Wu Tiao Kung</t>
  </si>
  <si>
    <t>TW00078</t>
  </si>
  <si>
    <t>NYBC107 大鵬灣(Da-Pen-Wan)</t>
  </si>
  <si>
    <t>TW00080</t>
  </si>
  <si>
    <t>NYBC029 許厝港(Hsu-Tsu Kang)</t>
  </si>
  <si>
    <t>TW00081</t>
  </si>
  <si>
    <t>東港　Tung Kung</t>
  </si>
  <si>
    <t>TW00083</t>
  </si>
  <si>
    <t>Pingtung</t>
  </si>
  <si>
    <t>太平溪 Tai-Ping-Hsi River</t>
  </si>
  <si>
    <t>TW00085</t>
  </si>
  <si>
    <t>石岡壩 Shih-Kang Reservoir</t>
  </si>
  <si>
    <t>TW00089</t>
  </si>
  <si>
    <t>NYBC077 官田(Guan-Tien)</t>
  </si>
  <si>
    <t>TW00090</t>
  </si>
  <si>
    <t>NYBC063 椬梧濕地(Yiwu Wetland)</t>
  </si>
  <si>
    <t>TW00100</t>
  </si>
  <si>
    <t>華中橋</t>
  </si>
  <si>
    <t>TW00018</t>
  </si>
  <si>
    <t>NYBC090鳥松濕地(Niao-Sung)</t>
  </si>
  <si>
    <t>TW00086</t>
  </si>
  <si>
    <t>NYBC002 華江橋(Huajiang Bridge IBA)</t>
  </si>
  <si>
    <t>TW00002</t>
  </si>
  <si>
    <t>張玉姑廟 Chang-Yu-Ku-Miao (Temple)</t>
  </si>
  <si>
    <t>TW00033</t>
  </si>
  <si>
    <t>NYBC177 二重疏洪道</t>
  </si>
  <si>
    <t>TW00017</t>
  </si>
  <si>
    <t>NYBC038 高美濕地(Kao-Mei Wetland)</t>
  </si>
  <si>
    <t>TW00027</t>
  </si>
  <si>
    <t>NYBC169 八掌溪口</t>
  </si>
  <si>
    <t>TW00011</t>
  </si>
  <si>
    <t>安平 Anping</t>
  </si>
  <si>
    <t>TW00045</t>
  </si>
  <si>
    <t>中港溪Chung-Kang-His</t>
  </si>
  <si>
    <t>TW00041</t>
  </si>
  <si>
    <t>NYBC073 鰲鼓(AoGu Wetland)</t>
  </si>
  <si>
    <t>TW00036</t>
  </si>
  <si>
    <t>鹿港 Lu-Kang</t>
  </si>
  <si>
    <t>TW00034</t>
  </si>
  <si>
    <t>北 Pei-Hua</t>
  </si>
  <si>
    <t>TW00050</t>
  </si>
  <si>
    <t>文康橋Wen-Kan-Chiao</t>
  </si>
  <si>
    <t>TW00046</t>
  </si>
  <si>
    <t>後龍溪 Hou-Long-Hsi (River)</t>
  </si>
  <si>
    <t>TW00030</t>
  </si>
  <si>
    <t>葫蘆埤(Hu-Lu-Pei)</t>
  </si>
  <si>
    <t>TW00021</t>
  </si>
  <si>
    <t>立農 Li-Nung (Li Non)</t>
  </si>
  <si>
    <t>TW00020</t>
  </si>
  <si>
    <t>社子</t>
  </si>
  <si>
    <t>TW00019</t>
  </si>
  <si>
    <t>中正橋</t>
  </si>
  <si>
    <t>TW00015</t>
  </si>
  <si>
    <t>成龍溼地</t>
  </si>
  <si>
    <t>TW00012</t>
  </si>
  <si>
    <t>NYBC070 布袋</t>
  </si>
  <si>
    <t>TW00013</t>
  </si>
  <si>
    <t>NYBC007 關渡(Guandu Wetland)</t>
  </si>
  <si>
    <t>TW00016</t>
  </si>
  <si>
    <t>北港溪(Pei Kang Stream)</t>
  </si>
  <si>
    <t>TW00010</t>
  </si>
  <si>
    <t>NYBC147 岐頭(Chi-Tou)</t>
  </si>
  <si>
    <t>TW00006</t>
  </si>
  <si>
    <t>NYBC122 無尾港(Wu-Wei-Kang)</t>
  </si>
  <si>
    <t>TW00031</t>
  </si>
  <si>
    <t>NYBC060 漢寶福寶 (Han-Pao &amp; Fu-Pao Wetland)</t>
  </si>
  <si>
    <t>TW00035</t>
  </si>
  <si>
    <t>NYBC083 永安(Yung-An)</t>
  </si>
  <si>
    <t>TW00088</t>
  </si>
  <si>
    <t>NYBC137 烈嶼(Kimmen-small island)</t>
  </si>
  <si>
    <t>TW00091</t>
  </si>
  <si>
    <t>NYBC158 大城(Ta Cheng)</t>
  </si>
  <si>
    <t>TW00039</t>
  </si>
  <si>
    <t>NYBC110 龍鑾潭(Lung-Luan Lake)</t>
  </si>
  <si>
    <t>TW00047</t>
  </si>
  <si>
    <t>NYBC094 林園(Lin Yuan)</t>
  </si>
  <si>
    <t>TW00056</t>
  </si>
  <si>
    <t>將軍溪 Chiang-Chun-Hsi</t>
  </si>
  <si>
    <t>TW00058</t>
  </si>
  <si>
    <t>NYBC097 援中港(Yuan-Chung-Kang)</t>
  </si>
  <si>
    <t>TW00059</t>
  </si>
  <si>
    <t>竹圍 Chuwei Mangrove Swamp</t>
  </si>
  <si>
    <t>TW00060</t>
  </si>
  <si>
    <t>褒忠 Pao-Chung</t>
  </si>
  <si>
    <t>TW00065</t>
  </si>
  <si>
    <t>NYBC126 三民(San-Min)</t>
  </si>
  <si>
    <t>TW00093</t>
  </si>
  <si>
    <t>大里 Ta-Li-Hsi(River)</t>
  </si>
  <si>
    <t>TW00068</t>
  </si>
  <si>
    <t>NYBC131 大坡池(Da Po Pond)</t>
  </si>
  <si>
    <t>TW00072</t>
  </si>
  <si>
    <t>NYBC075 四草(Szu-Tsao)</t>
  </si>
  <si>
    <t>TW00073</t>
  </si>
  <si>
    <t>曾文溪 Tseng-Wen Chi (River)</t>
  </si>
  <si>
    <t>TW00074</t>
  </si>
  <si>
    <t>NYBC115 宜七線(YiChiLine)</t>
  </si>
  <si>
    <t>TW00102</t>
  </si>
  <si>
    <t>NYBC044 大肚溪口(Ta-Tu Stream)</t>
  </si>
  <si>
    <t>TW00028</t>
  </si>
  <si>
    <t>羅東 Lo-Tung</t>
  </si>
  <si>
    <t>TW00070</t>
  </si>
  <si>
    <t>Ilan</t>
  </si>
  <si>
    <t>Nan-Kang (Close To Kang Nan)</t>
  </si>
  <si>
    <t>TW00082</t>
  </si>
  <si>
    <t>Hsinchu</t>
  </si>
  <si>
    <t>知本農場　Chih-Pen Farm</t>
  </si>
  <si>
    <t>TW00084</t>
  </si>
  <si>
    <t>NYBC136 慈湖(Chi Lake)</t>
  </si>
  <si>
    <t>TW00029</t>
  </si>
  <si>
    <t>秀姑巒溪</t>
  </si>
  <si>
    <t>TW00009</t>
  </si>
  <si>
    <t>重光</t>
  </si>
  <si>
    <t>TW00005</t>
  </si>
  <si>
    <t>NYBC079 七股(Qigu IBA)</t>
  </si>
  <si>
    <t>TW00003</t>
  </si>
  <si>
    <t>青螺</t>
  </si>
  <si>
    <t>TW00007</t>
  </si>
  <si>
    <t>成功水庫(Cheng-Kung )</t>
  </si>
  <si>
    <t>TW00004</t>
  </si>
  <si>
    <t>興仁水庫</t>
  </si>
  <si>
    <t>TW00008</t>
  </si>
  <si>
    <t>烏溪</t>
  </si>
  <si>
    <t>TW00001</t>
  </si>
  <si>
    <t>NYBC010 中永和</t>
  </si>
  <si>
    <t>TW00098</t>
  </si>
  <si>
    <t>馬武督溪 Ma-Wu-Ku-Chi</t>
  </si>
  <si>
    <t>TW00075</t>
  </si>
  <si>
    <t>NYBC170 北門(Beimen)</t>
  </si>
  <si>
    <t>TW00024</t>
  </si>
  <si>
    <t>NYBC031 香山濕地(Hsian-Shen Wetland)</t>
  </si>
  <si>
    <t>TW00040</t>
  </si>
  <si>
    <t>NYBC061 芳苑(Fang-Yuan)</t>
  </si>
  <si>
    <t>TW00026</t>
  </si>
  <si>
    <t>Highway No.2021 Km.11</t>
  </si>
  <si>
    <t>Thailand</t>
  </si>
  <si>
    <t>TH00323</t>
  </si>
  <si>
    <t>Cr: Samut Songkhram</t>
  </si>
  <si>
    <t>Reservoir in Mae Moh</t>
  </si>
  <si>
    <t>TH00262</t>
  </si>
  <si>
    <t>Nr: Lampang</t>
  </si>
  <si>
    <t>Mae Jang Sluice, Nam Cho, Mae Tha</t>
  </si>
  <si>
    <t>TH00261</t>
  </si>
  <si>
    <t>Kiw Lom Dam, Ban Sa, Jae Hom</t>
  </si>
  <si>
    <t>TH00260</t>
  </si>
  <si>
    <t>Nong Chai Wan</t>
  </si>
  <si>
    <t>TH00469</t>
  </si>
  <si>
    <t>Nakhon Phanom</t>
  </si>
  <si>
    <t>Sirindhorn School - Nakhon Pathom Government Center</t>
  </si>
  <si>
    <t>TH00370</t>
  </si>
  <si>
    <t>Inner Gulf of Thailand (Western)</t>
  </si>
  <si>
    <t>TH00365</t>
  </si>
  <si>
    <t>Inner Gulf of Thailand (Eastern)</t>
  </si>
  <si>
    <t>TH00364</t>
  </si>
  <si>
    <t>Nong Lang, T.Sri Chomphu</t>
  </si>
  <si>
    <t>TH00356</t>
  </si>
  <si>
    <t>Beung Kan</t>
  </si>
  <si>
    <t>None E-Yord</t>
  </si>
  <si>
    <t>TH00355</t>
  </si>
  <si>
    <t>Mae Khong River, Bueng Kan District</t>
  </si>
  <si>
    <t>TH00354</t>
  </si>
  <si>
    <t>Don Mor Thong</t>
  </si>
  <si>
    <t>TH00353</t>
  </si>
  <si>
    <t>THALE SAP NON HUNTING AREA (khu khut. KUKUT)</t>
  </si>
  <si>
    <t>TH00155</t>
  </si>
  <si>
    <t>Sr: Songkhla</t>
  </si>
  <si>
    <t>Samileh beach</t>
  </si>
  <si>
    <t>TH00458</t>
  </si>
  <si>
    <t>Pattani</t>
  </si>
  <si>
    <t>Nong Mor</t>
  </si>
  <si>
    <t>TH00456</t>
  </si>
  <si>
    <t>Ayutthaya</t>
  </si>
  <si>
    <t>Mudflats in front of Samut Sakhon Mangrove Education Center</t>
  </si>
  <si>
    <t>TH00455</t>
  </si>
  <si>
    <t>Muang Mai Plantation</t>
  </si>
  <si>
    <t>TH00454</t>
  </si>
  <si>
    <t>Phuket</t>
  </si>
  <si>
    <t>Mekong River, T. Waeng</t>
  </si>
  <si>
    <t>TH00453</t>
  </si>
  <si>
    <t>Chiang Rai</t>
  </si>
  <si>
    <t>Mangrove forest behind salt pans, Pattani Provincial Prison</t>
  </si>
  <si>
    <t>TH00452</t>
  </si>
  <si>
    <t>Lat Krabang paddyfields</t>
  </si>
  <si>
    <t>TH00451</t>
  </si>
  <si>
    <t>Bangkok</t>
  </si>
  <si>
    <t>Laguna Hotel</t>
  </si>
  <si>
    <t>TH00450</t>
  </si>
  <si>
    <t>Kapoe Bay and Laem Son</t>
  </si>
  <si>
    <t>TH00449</t>
  </si>
  <si>
    <t>Huai Ta Mai Reservoir</t>
  </si>
  <si>
    <t>TH00009</t>
  </si>
  <si>
    <t>Ner: Sisaket</t>
  </si>
  <si>
    <t>Kaeng Phisamai, Haad Jitra and Ban Tamui</t>
  </si>
  <si>
    <t>TH00448</t>
  </si>
  <si>
    <t>Ubon Ratchathani</t>
  </si>
  <si>
    <t>Abandoned Building</t>
  </si>
  <si>
    <t>TH00447</t>
  </si>
  <si>
    <t>Phetchaburi</t>
  </si>
  <si>
    <t>(Km.47) East of road</t>
  </si>
  <si>
    <t>TH00446</t>
  </si>
  <si>
    <t>Unnamed site N13 03 E100 06 -N13 07 E100 04</t>
  </si>
  <si>
    <t>TH00445</t>
  </si>
  <si>
    <t>Khlong Ma La Koh Tai</t>
  </si>
  <si>
    <t>TH00288</t>
  </si>
  <si>
    <t>Er: Sra Kaew/Sa Kaeo</t>
  </si>
  <si>
    <t>Unknown 2</t>
  </si>
  <si>
    <t>TH00219</t>
  </si>
  <si>
    <t>Cr: Lopburi</t>
  </si>
  <si>
    <t>Unknown 10</t>
  </si>
  <si>
    <t>TH00218</t>
  </si>
  <si>
    <t>Nr: Petchabun</t>
  </si>
  <si>
    <t>Tung Kam Yard - Tung Poe Thong</t>
  </si>
  <si>
    <t>TH00287</t>
  </si>
  <si>
    <t>Ang Thong</t>
  </si>
  <si>
    <t>Bangsila Bay</t>
  </si>
  <si>
    <t>TH00286</t>
  </si>
  <si>
    <t>Sr: Satun</t>
  </si>
  <si>
    <t>Prathap Cape - Khao Nam Lai, Thongnian, Khanom</t>
  </si>
  <si>
    <t>TH00285</t>
  </si>
  <si>
    <t>Sr: Nakhon Si Thammarat</t>
  </si>
  <si>
    <t>Had Chao Samran - Tuk Rang</t>
  </si>
  <si>
    <t>TH00284</t>
  </si>
  <si>
    <t>Cr: Petchaburi</t>
  </si>
  <si>
    <t>Inner Gulf: SAMUT SONGKHRAM SALT PANS</t>
  </si>
  <si>
    <t>TH00145</t>
  </si>
  <si>
    <t>Mae Yom River flood plains</t>
  </si>
  <si>
    <t>TH00466</t>
  </si>
  <si>
    <t>Nr: Phitsanulok</t>
  </si>
  <si>
    <t>SUAN SOMDET. PSU Songkhla</t>
  </si>
  <si>
    <t>TH00081</t>
  </si>
  <si>
    <t>Chai Baworn Park</t>
  </si>
  <si>
    <t>TH00351</t>
  </si>
  <si>
    <t>Inner Gulf: KHOK KHAM</t>
  </si>
  <si>
    <t>TH00024</t>
  </si>
  <si>
    <t>Cr: Samut Sakhon</t>
  </si>
  <si>
    <t>Sri Yonok Temple Pond</t>
  </si>
  <si>
    <t>TH00033</t>
  </si>
  <si>
    <t>Nr: Chiang Rai</t>
  </si>
  <si>
    <t>Khlong Tamru</t>
  </si>
  <si>
    <t>TH00034</t>
  </si>
  <si>
    <t>Er: Chonburi</t>
  </si>
  <si>
    <t>Bung Sumnukyai Wetland</t>
  </si>
  <si>
    <t>TH00349</t>
  </si>
  <si>
    <t>Rayong Province</t>
  </si>
  <si>
    <t>Bung kuai-Bo Kae</t>
  </si>
  <si>
    <t>TH00348</t>
  </si>
  <si>
    <t>Buejo</t>
  </si>
  <si>
    <t>TH00344</t>
  </si>
  <si>
    <t>Km.80 - Km.77, Samut Sakhon</t>
  </si>
  <si>
    <t>TH00337</t>
  </si>
  <si>
    <t>Km.60 - Km.51, Samut Sakhon</t>
  </si>
  <si>
    <t>TH00336</t>
  </si>
  <si>
    <t>Bang Krajao Health Station to Wat Bang Khud</t>
  </si>
  <si>
    <t>TH00334</t>
  </si>
  <si>
    <t>Tung</t>
  </si>
  <si>
    <t>TH00331</t>
  </si>
  <si>
    <t>Er: Prachinburi</t>
  </si>
  <si>
    <t>Rama 2 Rd., Km.80 - Km.77, to BKK</t>
  </si>
  <si>
    <t>TH00326</t>
  </si>
  <si>
    <t>Tha Tung Na Dam</t>
  </si>
  <si>
    <t>TH00429</t>
  </si>
  <si>
    <t>Kanchanaburi</t>
  </si>
  <si>
    <t>Ban Nong Si Jang Field</t>
  </si>
  <si>
    <t>TH00440</t>
  </si>
  <si>
    <t>Chiang Mai</t>
  </si>
  <si>
    <t>Artemia Ponds area, Ban Laem</t>
  </si>
  <si>
    <t>TH00283</t>
  </si>
  <si>
    <t>Pak Thale - Klong E Ad Harbour</t>
  </si>
  <si>
    <t>TH00282</t>
  </si>
  <si>
    <t>Ban Khlong Khone - Bang Tabun</t>
  </si>
  <si>
    <t>TH00281</t>
  </si>
  <si>
    <t>A Ma Shrine - Salt pan</t>
  </si>
  <si>
    <t>TH00280</t>
  </si>
  <si>
    <t>Rangjan</t>
  </si>
  <si>
    <t>TH00279</t>
  </si>
  <si>
    <t>Le Chalet</t>
  </si>
  <si>
    <t>TH00278</t>
  </si>
  <si>
    <t>Wat Bang Khud</t>
  </si>
  <si>
    <t>TH00277</t>
  </si>
  <si>
    <t>Wat Krasa Khao</t>
  </si>
  <si>
    <t>TH00276</t>
  </si>
  <si>
    <t>Bird Center - Matchanu Shrine</t>
  </si>
  <si>
    <t>TH00275</t>
  </si>
  <si>
    <t>Phantai Norasingh School - Matchanu Shrine</t>
  </si>
  <si>
    <t>TH00274</t>
  </si>
  <si>
    <t>Phantai Norasingh School - Bird Center</t>
  </si>
  <si>
    <t>TH00273</t>
  </si>
  <si>
    <t>Khlong Si Yad Reservoir, Sanaman Chai Khaet</t>
  </si>
  <si>
    <t>TH00272</t>
  </si>
  <si>
    <t>Er: Chachoengsao</t>
  </si>
  <si>
    <t>Khong Yang Dam, Noen Hom</t>
  </si>
  <si>
    <t>TH00271</t>
  </si>
  <si>
    <t>TH00270</t>
  </si>
  <si>
    <t>Nong La Leang Cheng Wetland, Dong Cheng, Nong Song Hong</t>
  </si>
  <si>
    <t>TH00269</t>
  </si>
  <si>
    <t>Ner: Khon Kaen</t>
  </si>
  <si>
    <t>Khon Kaen Inland Fisheries Research and Development Center</t>
  </si>
  <si>
    <t>TH00268</t>
  </si>
  <si>
    <t>Bung Lahan Luk Nok, Ban Leuam</t>
  </si>
  <si>
    <t>TH00267</t>
  </si>
  <si>
    <t>Ner: Nakhon Ratchasima</t>
  </si>
  <si>
    <t>Nong Saeng</t>
  </si>
  <si>
    <t>TH00266</t>
  </si>
  <si>
    <t>Cr: Saraburi</t>
  </si>
  <si>
    <t>Ban Wang Pet, Bang Rakam</t>
  </si>
  <si>
    <t>TH00265</t>
  </si>
  <si>
    <t>Nr: Phitsanoloke</t>
  </si>
  <si>
    <t>Nong Leng Sai, Ban Lao, Mae Jai</t>
  </si>
  <si>
    <t>TH00264</t>
  </si>
  <si>
    <t>Nr: Phayao</t>
  </si>
  <si>
    <t>Thung Ban Nong Faek, Nong Faek, Saraphi</t>
  </si>
  <si>
    <t>TH00256</t>
  </si>
  <si>
    <t>Nr: Chiang Mai</t>
  </si>
  <si>
    <t>Ban Khlong Khone (West)</t>
  </si>
  <si>
    <t>TH00247</t>
  </si>
  <si>
    <t>Ban Khlong Khone (South)</t>
  </si>
  <si>
    <t>TH00248</t>
  </si>
  <si>
    <t>Hat Yai, Water Treatment Plant</t>
  </si>
  <si>
    <t>TH00255</t>
  </si>
  <si>
    <t>Laem Phak Bia Sandspit and open coast</t>
  </si>
  <si>
    <t>TH00254</t>
  </si>
  <si>
    <t>Salt fields, Laem Phak Bia</t>
  </si>
  <si>
    <t>TH00253</t>
  </si>
  <si>
    <t>Inner Gulf: Ban Pak Thale -Ban Bang Kaew</t>
  </si>
  <si>
    <t>TH00252</t>
  </si>
  <si>
    <t>Ban Bo and Samut Maneerat</t>
  </si>
  <si>
    <t>TH00246</t>
  </si>
  <si>
    <t>Ban Mot Daeng</t>
  </si>
  <si>
    <t>TH00244</t>
  </si>
  <si>
    <t>Cr: Suphanburi</t>
  </si>
  <si>
    <t>Suan Chalerm Prakiat</t>
  </si>
  <si>
    <t>TH00243</t>
  </si>
  <si>
    <t>Khong Chiam</t>
  </si>
  <si>
    <t>TH00242</t>
  </si>
  <si>
    <t>Ner: Ubon Ratchathani</t>
  </si>
  <si>
    <t>Wat Pa Mak No, Janjwa, Mae Jan</t>
  </si>
  <si>
    <t>TH00238</t>
  </si>
  <si>
    <t>Bung Kut Sang</t>
  </si>
  <si>
    <t>TH00167</t>
  </si>
  <si>
    <t>Ner: Nong Khai</t>
  </si>
  <si>
    <t>Bung Salakham</t>
  </si>
  <si>
    <t>TH00166</t>
  </si>
  <si>
    <t>Khao Sok National Park</t>
  </si>
  <si>
    <t>TH00217</t>
  </si>
  <si>
    <t>Sr: Surat Thani</t>
  </si>
  <si>
    <t>Kaeng Krachan National Park</t>
  </si>
  <si>
    <t>TH00216</t>
  </si>
  <si>
    <t>Khao Pu - Khao Ya National Park</t>
  </si>
  <si>
    <t>TH00215</t>
  </si>
  <si>
    <t>Sr: Phatthalung</t>
  </si>
  <si>
    <t>Had Vanakorn Marine National Park</t>
  </si>
  <si>
    <t>TH00213</t>
  </si>
  <si>
    <t>Cr: Prachuap Khiri Khan</t>
  </si>
  <si>
    <t>Khon Kaen University</t>
  </si>
  <si>
    <t>TH00212</t>
  </si>
  <si>
    <t>Mae Wong National Park</t>
  </si>
  <si>
    <t>TH00209</t>
  </si>
  <si>
    <t>Nr: Kamphaeng Phet</t>
  </si>
  <si>
    <t>Ban Khang Wat Amphawa</t>
  </si>
  <si>
    <t>TH00249</t>
  </si>
  <si>
    <t>Klong Tamru</t>
  </si>
  <si>
    <t>TH00204</t>
  </si>
  <si>
    <t>Ruan Jam Pattani</t>
  </si>
  <si>
    <t>TH00200</t>
  </si>
  <si>
    <t>Sr: Pattani</t>
  </si>
  <si>
    <t>Wat Phai Lom - Wat Amphuwararam NHA</t>
  </si>
  <si>
    <t>TH00199</t>
  </si>
  <si>
    <t>Cr: Pathum Thani</t>
  </si>
  <si>
    <t>MEKONG RIVER:  Rim Kong Restaurant</t>
  </si>
  <si>
    <t>TH00190</t>
  </si>
  <si>
    <t>Nam Phong National Park</t>
  </si>
  <si>
    <t>TH00179</t>
  </si>
  <si>
    <t>Ao Pak Phanang (Pak Phanang bay)</t>
  </si>
  <si>
    <t>TH00172</t>
  </si>
  <si>
    <t>Nong Sam Rong</t>
  </si>
  <si>
    <t>TH00164</t>
  </si>
  <si>
    <t>Ner: Udon Thani</t>
  </si>
  <si>
    <t>Nam Tok Ngao National Park</t>
  </si>
  <si>
    <t>TH00163</t>
  </si>
  <si>
    <t>Sr: Ranong</t>
  </si>
  <si>
    <t>Inner Gulf: Kalong</t>
  </si>
  <si>
    <t>TH00161</t>
  </si>
  <si>
    <t>Inner Gulf: Bang Khun Tien</t>
  </si>
  <si>
    <t>TH00151</t>
  </si>
  <si>
    <t>Cr: Bangkok</t>
  </si>
  <si>
    <t>Bang Plee (Ratchapat Thonburi Uni)</t>
  </si>
  <si>
    <t>TH00149</t>
  </si>
  <si>
    <t>Cr: Samut Prakan</t>
  </si>
  <si>
    <t>Inner Gulf: Bang Pu (BANGPOO )</t>
  </si>
  <si>
    <t>TH00148</t>
  </si>
  <si>
    <t>Wat Khao Lao</t>
  </si>
  <si>
    <t>TH00130</t>
  </si>
  <si>
    <t>Cr: Ratchaburi</t>
  </si>
  <si>
    <t>Inner Gulf: BANG TABUN-BAN LAEM</t>
  </si>
  <si>
    <t>TH00128</t>
  </si>
  <si>
    <t>Inner Gulf: Ban THA</t>
  </si>
  <si>
    <t>TH00125</t>
  </si>
  <si>
    <t>Thung Mae Rawing</t>
  </si>
  <si>
    <t>TH00117</t>
  </si>
  <si>
    <t>Nr: Sukhothai</t>
  </si>
  <si>
    <t>Nong Lom</t>
  </si>
  <si>
    <t>TH00109</t>
  </si>
  <si>
    <t>Nong Plak Phraya-Khao Raja Bangsa NHA</t>
  </si>
  <si>
    <t>TH00107</t>
  </si>
  <si>
    <t>Laem Nok Salt pans</t>
  </si>
  <si>
    <t>TH00208</t>
  </si>
  <si>
    <t>Chalerm Prakiat WS: Pha Phru Sirindhorn</t>
  </si>
  <si>
    <t>TH00197</t>
  </si>
  <si>
    <t>Sr: Narathiwat</t>
  </si>
  <si>
    <t>Mu Ko Chumphon National Park</t>
  </si>
  <si>
    <t>TH00175</t>
  </si>
  <si>
    <t>Sr: Chumphon</t>
  </si>
  <si>
    <t>Doi Wiang La Wildlife Sanctuary</t>
  </si>
  <si>
    <t>TH00189</t>
  </si>
  <si>
    <t>Nr: Mae Hongson</t>
  </si>
  <si>
    <t>Lum Nam Nan Phang Kha Wildlife Sanctuary</t>
  </si>
  <si>
    <t>TH00188</t>
  </si>
  <si>
    <t>Nr: Phrae</t>
  </si>
  <si>
    <t>Sub Lanka (Sap Langka) Wildlife Sanctuary</t>
  </si>
  <si>
    <t>TH00187</t>
  </si>
  <si>
    <t>Salak Phra Wildlife Sanctuary</t>
  </si>
  <si>
    <t>TH00184</t>
  </si>
  <si>
    <t>Cr: Kanchanaburi</t>
  </si>
  <si>
    <t>Nakhon Si Thammarat Wildlife Station/Sichol</t>
  </si>
  <si>
    <t>TH00183</t>
  </si>
  <si>
    <t>Doi Phunang National Park</t>
  </si>
  <si>
    <t>TH00182</t>
  </si>
  <si>
    <t>Doi Wiangpha National Park</t>
  </si>
  <si>
    <t>TH00180</t>
  </si>
  <si>
    <t>Buntharik-yodmon Wildlife Sanctuary</t>
  </si>
  <si>
    <t>TH00177</t>
  </si>
  <si>
    <t>Lower Central Plains</t>
  </si>
  <si>
    <t>TH00171</t>
  </si>
  <si>
    <t>Cr: Ayutthaya</t>
  </si>
  <si>
    <t>Inner Gulf: Ban Klong Mai-Samae Khao-Hong Thong</t>
  </si>
  <si>
    <t>TH00162</t>
  </si>
  <si>
    <t>TH00158</t>
  </si>
  <si>
    <t>Samuthsakorn-Wat Na Kok - Samuthsongkram Road side (4019)</t>
  </si>
  <si>
    <t>TH00157</t>
  </si>
  <si>
    <t>Cr</t>
  </si>
  <si>
    <t>Inner Gulf: Bang Pakong Dolphin Site</t>
  </si>
  <si>
    <t>TH00153</t>
  </si>
  <si>
    <t>Inner Gulf: Bang Pu - Klong Dan</t>
  </si>
  <si>
    <t>TH00150</t>
  </si>
  <si>
    <t>Unknown 1</t>
  </si>
  <si>
    <t>TH00133</t>
  </si>
  <si>
    <t>Num Mong plane</t>
  </si>
  <si>
    <t>TH00115</t>
  </si>
  <si>
    <t>Ban Khlong Chong, Amphawa</t>
  </si>
  <si>
    <t>TH00250</t>
  </si>
  <si>
    <t>Thung Ban Nong Kham, Khun Khong, Hang Dong</t>
  </si>
  <si>
    <t>TH00257</t>
  </si>
  <si>
    <t>Mae Ngad Dam, Muang Taen, Mae Taeng</t>
  </si>
  <si>
    <t>TH00258</t>
  </si>
  <si>
    <t>Cho Lae, Muang Taen, Mae Taeng</t>
  </si>
  <si>
    <t>TH00259</t>
  </si>
  <si>
    <t>Pattani Bay (Fishery Collage Bang Pla Mor)</t>
  </si>
  <si>
    <t>TH00289</t>
  </si>
  <si>
    <t>Pattani Bay (Mangrove Bana)</t>
  </si>
  <si>
    <t>TH00290</t>
  </si>
  <si>
    <t>Pattani Bay (Pattani Water Treatment Plant)</t>
  </si>
  <si>
    <t>TH00291</t>
  </si>
  <si>
    <t>Aquaculture facilities after Samut Sakhon Mangrove Education Center</t>
  </si>
  <si>
    <t>TH00293</t>
  </si>
  <si>
    <t>Samut Sakhon</t>
  </si>
  <si>
    <t>Ban Khlong Khud</t>
  </si>
  <si>
    <t>TH00295</t>
  </si>
  <si>
    <t>Samut Songkhram</t>
  </si>
  <si>
    <t>Ao Pattanee</t>
  </si>
  <si>
    <t>TH00292</t>
  </si>
  <si>
    <t>CP Shrimp Hatchery</t>
  </si>
  <si>
    <t>TH00322</t>
  </si>
  <si>
    <t>Rama 2 Road., Km.60 - Km.51, to BKK</t>
  </si>
  <si>
    <t>TH00325</t>
  </si>
  <si>
    <t>Ban Khok Samran</t>
  </si>
  <si>
    <t>TH00443</t>
  </si>
  <si>
    <t>Khon Kaen</t>
  </si>
  <si>
    <t>Dusit Zoo</t>
  </si>
  <si>
    <t>TH00329</t>
  </si>
  <si>
    <t>Wiriyaphanplaa Co. Fish Ponds</t>
  </si>
  <si>
    <t>TH00073</t>
  </si>
  <si>
    <t>Unknown 9</t>
  </si>
  <si>
    <t>TH00085</t>
  </si>
  <si>
    <t>Khlong Lan National Park</t>
  </si>
  <si>
    <t>TH00065</t>
  </si>
  <si>
    <t>Umphang Wildlife Sanctuary</t>
  </si>
  <si>
    <t>TH00064</t>
  </si>
  <si>
    <t>Nr: Tak</t>
  </si>
  <si>
    <t>Ramkhamhaeng NP: Khlong Chang Nai Reservoir</t>
  </si>
  <si>
    <t>TH00063</t>
  </si>
  <si>
    <t>Unknown 11</t>
  </si>
  <si>
    <t>TH00019</t>
  </si>
  <si>
    <t>Ner: Maha Sarakhram</t>
  </si>
  <si>
    <t>Tham Pha Nam Thip N.H.A.</t>
  </si>
  <si>
    <t>TH00018</t>
  </si>
  <si>
    <t>Ner: Roi Et/Mukdahan</t>
  </si>
  <si>
    <t>Khao Chi-On NON-HUNTING AREA</t>
  </si>
  <si>
    <t>TH00015</t>
  </si>
  <si>
    <t>Inner Gulf: BANG YA PHRAEK MANGROVE CENTER</t>
  </si>
  <si>
    <t>TH00025</t>
  </si>
  <si>
    <t>Tabo-Huai Yai Wildlife Sanctuary</t>
  </si>
  <si>
    <t>TH00022</t>
  </si>
  <si>
    <t>Talumpook cape Non-hunting Area</t>
  </si>
  <si>
    <t>TH00023</t>
  </si>
  <si>
    <t>Phu Sithan Wildlife Sanctuary</t>
  </si>
  <si>
    <t>TH00021</t>
  </si>
  <si>
    <t>Ner: Kalasin</t>
  </si>
  <si>
    <t>Dong Yai WILDLIFE SANCTUARY</t>
  </si>
  <si>
    <t>TH00017</t>
  </si>
  <si>
    <t>Ner: Buriram</t>
  </si>
  <si>
    <t>Phu Phan NATIONAL PARK</t>
  </si>
  <si>
    <t>TH00014</t>
  </si>
  <si>
    <t>Ner: Sakon Nakhon</t>
  </si>
  <si>
    <t>Sai Thong NP: Nong Plong and Wang Khieo Reservior</t>
  </si>
  <si>
    <t>TH00012</t>
  </si>
  <si>
    <t>Ner: Chaiyaphum</t>
  </si>
  <si>
    <t>Phu Jong Na Yoi  (Phu Chong - Na Yoi) NP</t>
  </si>
  <si>
    <t>TH00011</t>
  </si>
  <si>
    <t>Unknown 7</t>
  </si>
  <si>
    <t>TH00013</t>
  </si>
  <si>
    <t>Yot Dom Wildlife Sanctuary</t>
  </si>
  <si>
    <t>TH00008</t>
  </si>
  <si>
    <t>Bung Si Fai</t>
  </si>
  <si>
    <t>TH00007</t>
  </si>
  <si>
    <t>Nr: Phichit</t>
  </si>
  <si>
    <t>Tham Khang Khao-Khao Chong Phran NHA</t>
  </si>
  <si>
    <t>TH00004</t>
  </si>
  <si>
    <t>Huai Sala Wildlife Sanctuary</t>
  </si>
  <si>
    <t>TH00005</t>
  </si>
  <si>
    <t>Phu Wua Wildlife Sanctuary Reservoirs</t>
  </si>
  <si>
    <t>TH00003</t>
  </si>
  <si>
    <t>Huai Thabthan-Huai Samran WS</t>
  </si>
  <si>
    <t>TH00001</t>
  </si>
  <si>
    <t>Ner: Surin</t>
  </si>
  <si>
    <t>Bang Krajao Health Station</t>
  </si>
  <si>
    <t>TH00333</t>
  </si>
  <si>
    <t>Bung Chawak Non-Hunting Area</t>
  </si>
  <si>
    <t>TH00100</t>
  </si>
  <si>
    <t>Watergate, road into Ban Lawa</t>
  </si>
  <si>
    <t>TH00444</t>
  </si>
  <si>
    <t>Salt Pans, Ban Pha Noen,and Laem Phak Bia Royal Project</t>
  </si>
  <si>
    <t>TH00457</t>
  </si>
  <si>
    <t>Klong Khone Junction - Km.5</t>
  </si>
  <si>
    <t>TH00324</t>
  </si>
  <si>
    <t>Krabi Bay (Pak Nam)</t>
  </si>
  <si>
    <t>TH00137</t>
  </si>
  <si>
    <t>Sr: Krabi</t>
  </si>
  <si>
    <t>Phayao Lake</t>
  </si>
  <si>
    <t>TH00069</t>
  </si>
  <si>
    <t>Ban Se-Long Mudflats</t>
  </si>
  <si>
    <t>TH00313</t>
  </si>
  <si>
    <t>Kalong - Le Chalet - Rangjan Samut Sakhorn</t>
  </si>
  <si>
    <t>TH00335</t>
  </si>
  <si>
    <t>Rama 2 rd.,Km. 52, Rangjan-Ban Kieng Rue Resort</t>
  </si>
  <si>
    <t>TH00339</t>
  </si>
  <si>
    <t>Rama 2 rd.,Km.49 -Le Chalet Resort</t>
  </si>
  <si>
    <t>TH00340</t>
  </si>
  <si>
    <t>Mudflats in front of City Hall</t>
  </si>
  <si>
    <t>TH00343</t>
  </si>
  <si>
    <t>Inner Gulf: Klong Khone-Klong Khut-Klong Chong-Klong Yisan</t>
  </si>
  <si>
    <t>TH00135</t>
  </si>
  <si>
    <t>Ban Phra Noen</t>
  </si>
  <si>
    <t>TH00312</t>
  </si>
  <si>
    <t>Petchaburi</t>
  </si>
  <si>
    <t>Salt Pan, Bana</t>
  </si>
  <si>
    <t>TH00345</t>
  </si>
  <si>
    <t>Pattani Dam</t>
  </si>
  <si>
    <t>TH00346</t>
  </si>
  <si>
    <t>Pattani Central Prison (site 4 Pattani Bay)</t>
  </si>
  <si>
    <t>TH00347</t>
  </si>
  <si>
    <t>Khao Lampi - Hat Thai Muang National Park</t>
  </si>
  <si>
    <t>TH00372</t>
  </si>
  <si>
    <t>Pak Nam Prasae</t>
  </si>
  <si>
    <t>TH00350</t>
  </si>
  <si>
    <t>Huai Krachao Reservoir</t>
  </si>
  <si>
    <t>TH00361</t>
  </si>
  <si>
    <t>Huai Saneng Reservoir</t>
  </si>
  <si>
    <t>TH00362</t>
  </si>
  <si>
    <t>Surin</t>
  </si>
  <si>
    <t>Ban Bang Thalu</t>
  </si>
  <si>
    <t>TH00296</t>
  </si>
  <si>
    <t>Khwan Phayao, Ban Tom</t>
  </si>
  <si>
    <t>TH00263</t>
  </si>
  <si>
    <t>Laemtasae</t>
  </si>
  <si>
    <t>TH00211</t>
  </si>
  <si>
    <t>Sr: Trang</t>
  </si>
  <si>
    <t>Somdet Phasi Nakarin (Somdej-prasinakarin) NHA</t>
  </si>
  <si>
    <t>TH00214</t>
  </si>
  <si>
    <t>Khlong Khone</t>
  </si>
  <si>
    <t>TH00327</t>
  </si>
  <si>
    <t>Wat Tham Pradit</t>
  </si>
  <si>
    <t>TH00328</t>
  </si>
  <si>
    <t>Klong Phee Kut Salt Pan</t>
  </si>
  <si>
    <t>TH00367</t>
  </si>
  <si>
    <t>natregionaloute 9 Km74.6</t>
  </si>
  <si>
    <t>TH00399</t>
  </si>
  <si>
    <t>Thung Muang Phia</t>
  </si>
  <si>
    <t>TH00459</t>
  </si>
  <si>
    <t>Inner Gulf: PAK THALE - LAEM PHAK BIA</t>
  </si>
  <si>
    <t>TH00071</t>
  </si>
  <si>
    <t>Ko Kaew</t>
  </si>
  <si>
    <t>TH00464</t>
  </si>
  <si>
    <t>Sangkhom</t>
  </si>
  <si>
    <t>TH00442</t>
  </si>
  <si>
    <t>Pak Chom</t>
  </si>
  <si>
    <t>TH00241</t>
  </si>
  <si>
    <t>Loei</t>
  </si>
  <si>
    <t>Mekong River: Chiang Saen</t>
  </si>
  <si>
    <t>TH00237</t>
  </si>
  <si>
    <t>Nong Yai, Ban Rong Noi, Pak Nam Chumphon</t>
  </si>
  <si>
    <t>TH00236</t>
  </si>
  <si>
    <t>Mekong River: Chiang Saen To Chiang Khong</t>
  </si>
  <si>
    <t>TH00207</t>
  </si>
  <si>
    <t>Unknown 3</t>
  </si>
  <si>
    <t>TH00220</t>
  </si>
  <si>
    <t>Unknown 4</t>
  </si>
  <si>
    <t>TH00221</t>
  </si>
  <si>
    <t>Nr: Uthai Thani</t>
  </si>
  <si>
    <t>Mekong River: Chiang Saen To Sub Ruak</t>
  </si>
  <si>
    <t>TH00205</t>
  </si>
  <si>
    <t>Unknown 5</t>
  </si>
  <si>
    <t>TH00222</t>
  </si>
  <si>
    <t>Bung Geng Lung Chan</t>
  </si>
  <si>
    <t>TH00191</t>
  </si>
  <si>
    <t>Wang Bon-Chon Daen (NHA?)</t>
  </si>
  <si>
    <t>TH00225</t>
  </si>
  <si>
    <t>Ban Dee Som Shork</t>
  </si>
  <si>
    <t>TH00147</t>
  </si>
  <si>
    <t>Khaosompoch (NHA?)</t>
  </si>
  <si>
    <t>TH00226</t>
  </si>
  <si>
    <t>Pasak (NHA?)</t>
  </si>
  <si>
    <t>TH00227</t>
  </si>
  <si>
    <t>Khao kok-Khao hindart  (NHA?)</t>
  </si>
  <si>
    <t>TH00228</t>
  </si>
  <si>
    <t>Dun Lamphan (NHA?)</t>
  </si>
  <si>
    <t>TH00230</t>
  </si>
  <si>
    <t>Kasetsart University (Kampaengsaen)</t>
  </si>
  <si>
    <t>TH00146</t>
  </si>
  <si>
    <t>Cr: Nakhon Pathom</t>
  </si>
  <si>
    <t>Thale Noi Non Hunting Area</t>
  </si>
  <si>
    <t>TH00144</t>
  </si>
  <si>
    <t>Hat Nopparat Beach (Hat Nopparat Thara-Mu Ko Phi Phi Np)</t>
  </si>
  <si>
    <t>TH00138</t>
  </si>
  <si>
    <t>Khao Krabuk-Khao Tao Mor (NHA?)</t>
  </si>
  <si>
    <t>TH00232</t>
  </si>
  <si>
    <t>Nong Samet</t>
  </si>
  <si>
    <t>TH00136</t>
  </si>
  <si>
    <t>Er: Chanthaburi</t>
  </si>
  <si>
    <t>Nong Din Dam</t>
  </si>
  <si>
    <t>TH00121</t>
  </si>
  <si>
    <t>Nong Waeng Non-Hunting Area</t>
  </si>
  <si>
    <t>TH00114</t>
  </si>
  <si>
    <t>Nong Bong Khai Non-hunting Area</t>
  </si>
  <si>
    <t>TH00104</t>
  </si>
  <si>
    <t>Doi Tao lake</t>
  </si>
  <si>
    <t>TH00460</t>
  </si>
  <si>
    <t>Tha Duea, Chiang Mai</t>
  </si>
  <si>
    <t>Huai Talad Non-Hunting Area</t>
  </si>
  <si>
    <t>TH00105</t>
  </si>
  <si>
    <t>Nong Han Kumphawapi</t>
  </si>
  <si>
    <t>TH00119</t>
  </si>
  <si>
    <t>Bung Khong Long Non Hunting Area</t>
  </si>
  <si>
    <t>TH00113</t>
  </si>
  <si>
    <t>Si Mahasarakhram University</t>
  </si>
  <si>
    <t>TH00123</t>
  </si>
  <si>
    <t>Khao Yai National Park: Nong Phak Chi</t>
  </si>
  <si>
    <t>TH00102</t>
  </si>
  <si>
    <t>Rim Kok</t>
  </si>
  <si>
    <t>TH00039</t>
  </si>
  <si>
    <t>Pangsida National Park</t>
  </si>
  <si>
    <t>TH00419</t>
  </si>
  <si>
    <t>Saltpan at Pak Thale Junction - TAO Bang Kaew (West side)</t>
  </si>
  <si>
    <t>TH00422</t>
  </si>
  <si>
    <t>Nong Sra Bua</t>
  </si>
  <si>
    <t>TH00412</t>
  </si>
  <si>
    <t>Maha Sarakham</t>
  </si>
  <si>
    <t>Nong Kra Tum Pong</t>
  </si>
  <si>
    <t>TH00401</t>
  </si>
  <si>
    <t>Lampao NON-HUNTING AREA</t>
  </si>
  <si>
    <t>TH00020</t>
  </si>
  <si>
    <t>Sait Pan behind Sri Pathum University to Klong Tamru Mangrove Forest</t>
  </si>
  <si>
    <t>TH00400</t>
  </si>
  <si>
    <t>Kungkrabaen Non-hunting Area</t>
  </si>
  <si>
    <t>TH00386</t>
  </si>
  <si>
    <t>Saraburi Wildlife Conservation Station</t>
  </si>
  <si>
    <t>TH00051</t>
  </si>
  <si>
    <t>INNER GULF OF THAILAND (Covers 4 provinces)</t>
  </si>
  <si>
    <t>TH00043</t>
  </si>
  <si>
    <t>Mae Ping NATIONAL PARK</t>
  </si>
  <si>
    <t>TH00058</t>
  </si>
  <si>
    <t>Nr: Lamphun</t>
  </si>
  <si>
    <t>Ko Libong Non-Hunting Area (Had Chao Mai Marine Np)</t>
  </si>
  <si>
    <t>TH00080</t>
  </si>
  <si>
    <t>Leng Nok Yang Wang Ped</t>
  </si>
  <si>
    <t>TH00067</t>
  </si>
  <si>
    <t>Bung Yai</t>
  </si>
  <si>
    <t>TH00061</t>
  </si>
  <si>
    <t>Doi Chong (DOI JONG) NATIONAL PARK</t>
  </si>
  <si>
    <t>TH00059</t>
  </si>
  <si>
    <t>Nong Bung Mun-Nong Pramuch</t>
  </si>
  <si>
    <t>TH00054</t>
  </si>
  <si>
    <t>Khlong BANG KAEW</t>
  </si>
  <si>
    <t>TH00045</t>
  </si>
  <si>
    <t>Soi Bang Pa Kong DAO.12 (Moo 14)</t>
  </si>
  <si>
    <t>TH00369</t>
  </si>
  <si>
    <t>Wat Tan En Non-Hunting Area</t>
  </si>
  <si>
    <t>TH00101</t>
  </si>
  <si>
    <t>Tha Sadet Bird Sanctuary</t>
  </si>
  <si>
    <t>TH00099</t>
  </si>
  <si>
    <t>Bueng Lahan</t>
  </si>
  <si>
    <t>TH00092</t>
  </si>
  <si>
    <t>Ner: Chaiyaphum/Sisaket</t>
  </si>
  <si>
    <t>Mahidol Univ Salaya</t>
  </si>
  <si>
    <t>TH00082</t>
  </si>
  <si>
    <t>Ban Bang Pu</t>
  </si>
  <si>
    <t>TH00078</t>
  </si>
  <si>
    <t>Ban Paisan</t>
  </si>
  <si>
    <t>TH00044</t>
  </si>
  <si>
    <t>Klong Muang Ta Nim</t>
  </si>
  <si>
    <t>TH00311</t>
  </si>
  <si>
    <t>Khung Kapong</t>
  </si>
  <si>
    <t>TH00309</t>
  </si>
  <si>
    <t>Unknown 6</t>
  </si>
  <si>
    <t>TH00056</t>
  </si>
  <si>
    <t>Bung Kung Hong</t>
  </si>
  <si>
    <t>TH00066</t>
  </si>
  <si>
    <t>Nong Luang</t>
  </si>
  <si>
    <t>TH00306</t>
  </si>
  <si>
    <t>Ban Laem Leaw</t>
  </si>
  <si>
    <t>TH00304</t>
  </si>
  <si>
    <t>Ban Khaem Moo Beach</t>
  </si>
  <si>
    <t>TH00301</t>
  </si>
  <si>
    <t>Chanthaburi</t>
  </si>
  <si>
    <t>Ban Hong Gor Muang</t>
  </si>
  <si>
    <t>TH00297</t>
  </si>
  <si>
    <t>Lamphun</t>
  </si>
  <si>
    <t>Aquaculture near Rama 2 rd., Km.79-80</t>
  </si>
  <si>
    <t>TH00294</t>
  </si>
  <si>
    <t>Ban Yisan</t>
  </si>
  <si>
    <t>TH00251</t>
  </si>
  <si>
    <t>Student Army Training Center (Nong Hor)</t>
  </si>
  <si>
    <t>TH00308</t>
  </si>
  <si>
    <t>Ban Song Khlong, T. Khlong Dan, A. Bang Bo</t>
  </si>
  <si>
    <t>TH00314</t>
  </si>
  <si>
    <t>Kabin Chaloem Rat Park</t>
  </si>
  <si>
    <t>TH00035</t>
  </si>
  <si>
    <t>Bang Pu Nature Education Centre, Samut Prakan</t>
  </si>
  <si>
    <t>TH00318</t>
  </si>
  <si>
    <t>Suan Piak</t>
  </si>
  <si>
    <t>TH00143</t>
  </si>
  <si>
    <t>Nong Suwee, (100km N. Of Surat Thani)</t>
  </si>
  <si>
    <t>TH00142</t>
  </si>
  <si>
    <t>Nong Sanguan</t>
  </si>
  <si>
    <t>TH00139</t>
  </si>
  <si>
    <t>Suan Sahamit</t>
  </si>
  <si>
    <t>TH00134</t>
  </si>
  <si>
    <t>Bo Muang/Tha Maprao</t>
  </si>
  <si>
    <t>TH00126</t>
  </si>
  <si>
    <t>Rangsit Marshes</t>
  </si>
  <si>
    <t>TH00116</t>
  </si>
  <si>
    <t>Mekong River: Nam Mae Klang</t>
  </si>
  <si>
    <t>TH00111</t>
  </si>
  <si>
    <t>Nong Hua Khu</t>
  </si>
  <si>
    <t>TH00106</t>
  </si>
  <si>
    <t>Bang Pla Ma</t>
  </si>
  <si>
    <t>TH00103</t>
  </si>
  <si>
    <t>Lam Nam Chi</t>
  </si>
  <si>
    <t>TH00095</t>
  </si>
  <si>
    <t>Nong Tahan</t>
  </si>
  <si>
    <t>TH00094</t>
  </si>
  <si>
    <t>Mun And Chi Rivers (Confluence)</t>
  </si>
  <si>
    <t>TH00093</t>
  </si>
  <si>
    <t>Khao Noi-Khao Pradu NHA</t>
  </si>
  <si>
    <t>TH00068</t>
  </si>
  <si>
    <t>Tung Rungsit-Nakhon Nayok</t>
  </si>
  <si>
    <t>TH00371</t>
  </si>
  <si>
    <t>Hat Chao Mai National Park</t>
  </si>
  <si>
    <t>TH00360</t>
  </si>
  <si>
    <t>Inner Gulf: BANG TABUN-BANG YISAN</t>
  </si>
  <si>
    <t>TH00127</t>
  </si>
  <si>
    <t>Nong Gah Sark / Nong Lahan Key Nok</t>
  </si>
  <si>
    <t>TH00091</t>
  </si>
  <si>
    <t>Nong Bung Rawee</t>
  </si>
  <si>
    <t>TH00089</t>
  </si>
  <si>
    <t>Ayutthaya 5 Km N. (Bkk Km 75)</t>
  </si>
  <si>
    <t>TH00088</t>
  </si>
  <si>
    <t>Lam Plai Mat</t>
  </si>
  <si>
    <t>TH00087</t>
  </si>
  <si>
    <t>Bang Khok Anguan</t>
  </si>
  <si>
    <t>TH00038</t>
  </si>
  <si>
    <t>Rai Kamnum Jul</t>
  </si>
  <si>
    <t>TH00083</t>
  </si>
  <si>
    <t>Industrial Estate. Pattani</t>
  </si>
  <si>
    <t>TH00077</t>
  </si>
  <si>
    <t>Mae Taeng Irrigation Project</t>
  </si>
  <si>
    <t>TH00074</t>
  </si>
  <si>
    <t>Ban Da To</t>
  </si>
  <si>
    <t>TH00070</t>
  </si>
  <si>
    <t>Bang Plamo</t>
  </si>
  <si>
    <t>TH00055</t>
  </si>
  <si>
    <t>Psu Pattani Campus</t>
  </si>
  <si>
    <t>TH00036</t>
  </si>
  <si>
    <t>Pak Tho</t>
  </si>
  <si>
    <t>TH00026</t>
  </si>
  <si>
    <t>Cr : Ratchaburi</t>
  </si>
  <si>
    <t>Khwae-Noi River</t>
  </si>
  <si>
    <t>TH00049</t>
  </si>
  <si>
    <t>Ban Kaew Fa</t>
  </si>
  <si>
    <t>TH00047</t>
  </si>
  <si>
    <t>Ban Soke Mu Luang</t>
  </si>
  <si>
    <t>TH00041</t>
  </si>
  <si>
    <t>Tmk Fishing Land</t>
  </si>
  <si>
    <t>TH00031</t>
  </si>
  <si>
    <t>Ko Pratong</t>
  </si>
  <si>
    <t>TH00030</t>
  </si>
  <si>
    <t>Sr: Phang Nga</t>
  </si>
  <si>
    <t>Nong Tung Tong Non Hunting Area</t>
  </si>
  <si>
    <t>TH00010</t>
  </si>
  <si>
    <t>Ao Bandon (Bandon Bay)</t>
  </si>
  <si>
    <t>TH00173</t>
  </si>
  <si>
    <t>Ao (Bay) Thung Kha-Sawi</t>
  </si>
  <si>
    <t>TH00072</t>
  </si>
  <si>
    <t>Huai Bong Reservoir (SUAN VANIDA)</t>
  </si>
  <si>
    <t>TH00110</t>
  </si>
  <si>
    <t>Ban Kupae Ite (Kupae Ete Village)</t>
  </si>
  <si>
    <t>TH00198</t>
  </si>
  <si>
    <t>Koh Nok, Bang Pakong River</t>
  </si>
  <si>
    <t>TH00368</t>
  </si>
  <si>
    <t>Kao Nok Bang Pakong Outfall</t>
  </si>
  <si>
    <t>TH00366</t>
  </si>
  <si>
    <t>Khlong Nong Luang</t>
  </si>
  <si>
    <t>TH00320</t>
  </si>
  <si>
    <t>Phu Pha Yol (HUAY HUAT) NP: Huai Ee-Nun reservoir</t>
  </si>
  <si>
    <t>TH00002</t>
  </si>
  <si>
    <t>Suppatthana Rd. wetland</t>
  </si>
  <si>
    <t>TH00316</t>
  </si>
  <si>
    <t>Kud Ting Wetland</t>
  </si>
  <si>
    <t>TH00112</t>
  </si>
  <si>
    <t>Ban Tanyong Lulo</t>
  </si>
  <si>
    <t>TH00006</t>
  </si>
  <si>
    <t>Inner Gulf: WAT KHAO TAKHRAO-BANG TABUN</t>
  </si>
  <si>
    <t>TH00027</t>
  </si>
  <si>
    <t>Thung Tha Laad</t>
  </si>
  <si>
    <t>TH00032</t>
  </si>
  <si>
    <t>Bung Boraphet Non Hunting Area</t>
  </si>
  <si>
    <t>TH00090</t>
  </si>
  <si>
    <t>Nr: Nakhon Sawan</t>
  </si>
  <si>
    <t>TH00129</t>
  </si>
  <si>
    <t>Khao Sam Roi Yot National Park</t>
  </si>
  <si>
    <t>TH00140</t>
  </si>
  <si>
    <t>Bung Mae Rawing, Thung Thale Luang and Bung Yai, Sawankhaloke</t>
  </si>
  <si>
    <t>TH00239</t>
  </si>
  <si>
    <t>Sukumwit Rd</t>
  </si>
  <si>
    <t>TH00315</t>
  </si>
  <si>
    <t>Ban U-Mong</t>
  </si>
  <si>
    <t>TH00319</t>
  </si>
  <si>
    <t>Pattaya Mangrove Forest Conserve and Natural Study Center</t>
  </si>
  <si>
    <t>TH00342</t>
  </si>
  <si>
    <t>Sok Pho Sok Phok</t>
  </si>
  <si>
    <t>TH00358</t>
  </si>
  <si>
    <t>Nong Kom Ko</t>
  </si>
  <si>
    <t>TH00124</t>
  </si>
  <si>
    <t>Ban Nam Kham</t>
  </si>
  <si>
    <t>TH00305</t>
  </si>
  <si>
    <t>Sok Kam Withaya School</t>
  </si>
  <si>
    <t>TH00357</t>
  </si>
  <si>
    <t>Asian Institute Of Technology</t>
  </si>
  <si>
    <t>TH00076</t>
  </si>
  <si>
    <t>Inner Gulf: PAK THALE</t>
  </si>
  <si>
    <t>TH00131</t>
  </si>
  <si>
    <t>Saltpan Ban Tha Kham, Soi ABT.Bangpakong Moo.14</t>
  </si>
  <si>
    <t>TH00423</t>
  </si>
  <si>
    <t>Nong Han Sakol Nakhon</t>
  </si>
  <si>
    <t>TH00174</t>
  </si>
  <si>
    <t>Sapanhin</t>
  </si>
  <si>
    <t>TH00424</t>
  </si>
  <si>
    <t>Swift Condo turn right to salt pan - Municipal Banleam</t>
  </si>
  <si>
    <t>TH00425</t>
  </si>
  <si>
    <t>Phetburi</t>
  </si>
  <si>
    <t>Tapee River</t>
  </si>
  <si>
    <t>TH00426</t>
  </si>
  <si>
    <t>Taphraya National Park</t>
  </si>
  <si>
    <t>TH00427</t>
  </si>
  <si>
    <t>Tarutao National Park</t>
  </si>
  <si>
    <t>TH00428</t>
  </si>
  <si>
    <t>Thaleban National Park</t>
  </si>
  <si>
    <t>TH00430</t>
  </si>
  <si>
    <t>Tung Bang ban</t>
  </si>
  <si>
    <t>TH00431</t>
  </si>
  <si>
    <t>Yom River Floodplain</t>
  </si>
  <si>
    <t>TH00192</t>
  </si>
  <si>
    <t>Naresuan University, Ban Khlong Nong Lek and Ban Wang Pet, Bang Rakam</t>
  </si>
  <si>
    <t>TH00240</t>
  </si>
  <si>
    <t>Tung Bang Len</t>
  </si>
  <si>
    <t>TH00432</t>
  </si>
  <si>
    <t>Nong Klaeb</t>
  </si>
  <si>
    <t>TH00108</t>
  </si>
  <si>
    <t>Pattani Bay</t>
  </si>
  <si>
    <t>TH00118</t>
  </si>
  <si>
    <t>Laem Phak Bia Royal Project area</t>
  </si>
  <si>
    <t>TH00132</t>
  </si>
  <si>
    <t>Phangnga Bay (Ao Phang Nga Marine Np)</t>
  </si>
  <si>
    <t>TH00141</t>
  </si>
  <si>
    <t>Inner Gulf: Krasa Khao (Wat Bang Khut. Bang Krajao)</t>
  </si>
  <si>
    <t>TH00156</t>
  </si>
  <si>
    <t>Ta Phraya National Park. Khlong Ta Duang Reservoir</t>
  </si>
  <si>
    <t>TH00168</t>
  </si>
  <si>
    <t>Tung Don Chadi-Tha Sadet</t>
  </si>
  <si>
    <t>TH00433</t>
  </si>
  <si>
    <t>Bung Nok Phet Nam Phrai Bung</t>
  </si>
  <si>
    <t>TH00016</t>
  </si>
  <si>
    <t>Huai Chorakhe Mak Non-Hunting Area</t>
  </si>
  <si>
    <t>TH00096</t>
  </si>
  <si>
    <t>Nong Samet Irrigation Proj. Reservoir</t>
  </si>
  <si>
    <t>TH00028</t>
  </si>
  <si>
    <t>Er: Trat</t>
  </si>
  <si>
    <t>Khao Phra Vihan National Park</t>
  </si>
  <si>
    <t>TH00097</t>
  </si>
  <si>
    <t>Bo Lo Non-hunting Wildlife Area</t>
  </si>
  <si>
    <t>TH00122</t>
  </si>
  <si>
    <t>Nam Phung Reservoir</t>
  </si>
  <si>
    <t>TH00169</t>
  </si>
  <si>
    <t>Phu Ngoen Reservoir</t>
  </si>
  <si>
    <t>TH00029</t>
  </si>
  <si>
    <t>Er: Sa Kaeo</t>
  </si>
  <si>
    <t>Wa Ko Educational Park</t>
  </si>
  <si>
    <t>TH00037</t>
  </si>
  <si>
    <t>Nong Pa Yang Reservoir</t>
  </si>
  <si>
    <t>TH00040</t>
  </si>
  <si>
    <t>Had Sai Yao</t>
  </si>
  <si>
    <t>TH00203</t>
  </si>
  <si>
    <t>Sanambin Non-Hunting Area</t>
  </si>
  <si>
    <t>TH00098</t>
  </si>
  <si>
    <t>Laem Pakarang</t>
  </si>
  <si>
    <t>TH00165</t>
  </si>
  <si>
    <t>Khao Khieo</t>
  </si>
  <si>
    <t>TH00042</t>
  </si>
  <si>
    <t>Had Rawai</t>
  </si>
  <si>
    <t>TH00202</t>
  </si>
  <si>
    <t>Laem Yongstar</t>
  </si>
  <si>
    <t>TH00210</t>
  </si>
  <si>
    <t>Laem Pak Bia Project- Ban Bang Kaew</t>
  </si>
  <si>
    <t>TH00310</t>
  </si>
  <si>
    <t>Suan Somdej</t>
  </si>
  <si>
    <t>TH00206</t>
  </si>
  <si>
    <t>Tha Khoei Reservoir - Ban Bung</t>
  </si>
  <si>
    <t>TH00201</t>
  </si>
  <si>
    <t>Hat Sam Ran</t>
  </si>
  <si>
    <t>TH00194</t>
  </si>
  <si>
    <t>Inner Gulf: Le Chalet-Rangchan(Rangjan.SAMUT SAKHON KM50)</t>
  </si>
  <si>
    <t>TH00160</t>
  </si>
  <si>
    <t>Bang Pra (Nha)</t>
  </si>
  <si>
    <t>TH00229</t>
  </si>
  <si>
    <t>Ban Jom Tong Jang Field Area 1 (Ban Sop Mae Kha)</t>
  </si>
  <si>
    <t>TH00298</t>
  </si>
  <si>
    <t>Ban Jom Tong Jang Field Area 2 (Ban Waen)</t>
  </si>
  <si>
    <t>TH00299</t>
  </si>
  <si>
    <t>Ban Kalong Salt Pan</t>
  </si>
  <si>
    <t>TH00300</t>
  </si>
  <si>
    <t>Ban Kok Klang (to Ban Chokrat)</t>
  </si>
  <si>
    <t>TH00303</t>
  </si>
  <si>
    <t>Buriram</t>
  </si>
  <si>
    <t>Khun Dong Field</t>
  </si>
  <si>
    <t>TH00307</t>
  </si>
  <si>
    <t>Nong Nam Khao (Ban Hung Dua/Lung Tua) Nha</t>
  </si>
  <si>
    <t>TH00120</t>
  </si>
  <si>
    <t>Hat Ho Si Hong. Ban Tha Oy</t>
  </si>
  <si>
    <t>TH00193</t>
  </si>
  <si>
    <t>Mae Wang National Park</t>
  </si>
  <si>
    <t>TH00181</t>
  </si>
  <si>
    <t>Huai Phlu Reservoir</t>
  </si>
  <si>
    <t>TH00170</t>
  </si>
  <si>
    <t>Pak Num Chumporn</t>
  </si>
  <si>
    <t>TH00418</t>
  </si>
  <si>
    <t>Inner Gulf: DON HOI LOT (Bang Bor-Don Hoi Lot)</t>
  </si>
  <si>
    <t>TH00159</t>
  </si>
  <si>
    <t>Pak Meng Pier</t>
  </si>
  <si>
    <t>TH00417</t>
  </si>
  <si>
    <t>Trang</t>
  </si>
  <si>
    <t>paddy near She River and Nong Bua Reservoir</t>
  </si>
  <si>
    <t>TH00415</t>
  </si>
  <si>
    <t>Pa Lian- Langu</t>
  </si>
  <si>
    <t>TH00414</t>
  </si>
  <si>
    <t>Offshore, Bang Tabun Bay</t>
  </si>
  <si>
    <t>TH00413</t>
  </si>
  <si>
    <t>Petchburi</t>
  </si>
  <si>
    <t>Nong Sam muen</t>
  </si>
  <si>
    <t>TH00411</t>
  </si>
  <si>
    <t>Rajamangala University of Technology Suvarnabhumi Huntra</t>
  </si>
  <si>
    <t>TH00086</t>
  </si>
  <si>
    <t>Nong Sanoh</t>
  </si>
  <si>
    <t>TH00062</t>
  </si>
  <si>
    <t>Bang Tawa</t>
  </si>
  <si>
    <t>TH00079</t>
  </si>
  <si>
    <t>Sr Pattani</t>
  </si>
  <si>
    <t>Pan-Cheang Lake (Huai Bong)</t>
  </si>
  <si>
    <t>TH00075</t>
  </si>
  <si>
    <t>Thale Klong Hat (Khlong Hat Reservoir)</t>
  </si>
  <si>
    <t>TH00060</t>
  </si>
  <si>
    <t>Nong Kai. Klong Tok Village</t>
  </si>
  <si>
    <t>TH00057</t>
  </si>
  <si>
    <t>Pra Prong Reservior</t>
  </si>
  <si>
    <t>TH00052</t>
  </si>
  <si>
    <t>Nong Pakoon</t>
  </si>
  <si>
    <t>TH00410</t>
  </si>
  <si>
    <t>Huai Ding, Rong Moh, Bo Baeb Reservoirs</t>
  </si>
  <si>
    <t>TH00231</t>
  </si>
  <si>
    <t>Nong Phai</t>
  </si>
  <si>
    <t>TH00053</t>
  </si>
  <si>
    <t>Huai Sawai Reservoir</t>
  </si>
  <si>
    <t>TH00050</t>
  </si>
  <si>
    <t>Nha Muang Mukdahan</t>
  </si>
  <si>
    <t>TH00409</t>
  </si>
  <si>
    <t>Mu Ko Surin National Park</t>
  </si>
  <si>
    <t>TH00408</t>
  </si>
  <si>
    <t>Mu Ko Similan National Park</t>
  </si>
  <si>
    <t>TH00407</t>
  </si>
  <si>
    <t>Mu Ko Ra - Ko Phra Thong National Park</t>
  </si>
  <si>
    <t>TH00406</t>
  </si>
  <si>
    <t>Mu Ko Lanta National Park</t>
  </si>
  <si>
    <t>TH00405</t>
  </si>
  <si>
    <t>Nong Preu</t>
  </si>
  <si>
    <t>TH00048</t>
  </si>
  <si>
    <t>Mu Ko Ang Thong National Park</t>
  </si>
  <si>
    <t>TH00404</t>
  </si>
  <si>
    <t>Marine area</t>
  </si>
  <si>
    <t>TH00403</t>
  </si>
  <si>
    <t>Phuket And Phang-Nga Province</t>
  </si>
  <si>
    <t>TH00402</t>
  </si>
  <si>
    <t>Chomphon</t>
  </si>
  <si>
    <t>Maha Chulalongkorn Rajavithayalai University</t>
  </si>
  <si>
    <t>TH00398</t>
  </si>
  <si>
    <t>Laemson National Park</t>
  </si>
  <si>
    <t>TH00397</t>
  </si>
  <si>
    <t>Tung Kam Paeng Saen</t>
  </si>
  <si>
    <t>TH00434</t>
  </si>
  <si>
    <t>Nong Thanon Hak</t>
  </si>
  <si>
    <t>TH00046</t>
  </si>
  <si>
    <t>Koh He</t>
  </si>
  <si>
    <t>TH00396</t>
  </si>
  <si>
    <t>Rusamilae School</t>
  </si>
  <si>
    <t>TH00472</t>
  </si>
  <si>
    <t>Pak Phli</t>
  </si>
  <si>
    <t>TH00471</t>
  </si>
  <si>
    <t>Nakhon Nayok</t>
  </si>
  <si>
    <t>Klong Tumru-Bangsan</t>
  </si>
  <si>
    <t>TH00395</t>
  </si>
  <si>
    <t>Klong leng- Had Sichon</t>
  </si>
  <si>
    <t>TH00394</t>
  </si>
  <si>
    <t>Kheng Lawa</t>
  </si>
  <si>
    <t>TH00393</t>
  </si>
  <si>
    <t>Pak maenum</t>
  </si>
  <si>
    <t>TH00392</t>
  </si>
  <si>
    <t>Krabi</t>
  </si>
  <si>
    <t>Thung thalay Non-hunting Area</t>
  </si>
  <si>
    <t>TH00391</t>
  </si>
  <si>
    <t>Tung Potong- Tung Kumyard Plane</t>
  </si>
  <si>
    <t>TH00435</t>
  </si>
  <si>
    <t>Ban Chan Reservoir</t>
  </si>
  <si>
    <t>TH00178</t>
  </si>
  <si>
    <t>TH00176</t>
  </si>
  <si>
    <t>Hui Sua Ten</t>
  </si>
  <si>
    <t>TH00363</t>
  </si>
  <si>
    <t>Prue Kangkow Non-hunting Area</t>
  </si>
  <si>
    <t>TH00390</t>
  </si>
  <si>
    <t>Panamtip Cave Non-hunting Area</t>
  </si>
  <si>
    <t>TH00389</t>
  </si>
  <si>
    <t>Pa rung ki Non-hunting Area</t>
  </si>
  <si>
    <t>TH00388</t>
  </si>
  <si>
    <t>Nong-huw koo Non-hunting Area</t>
  </si>
  <si>
    <t>TH00387</t>
  </si>
  <si>
    <t>Thum Pratoon (NHA?)</t>
  </si>
  <si>
    <t>TH00235</t>
  </si>
  <si>
    <t>Tham Pha Tha Pohol (NHA?)</t>
  </si>
  <si>
    <t>TH00234</t>
  </si>
  <si>
    <t>Klong-lam-chan Non-hunting Area</t>
  </si>
  <si>
    <t>TH00385</t>
  </si>
  <si>
    <t>Salt Pan Tunyongluloh</t>
  </si>
  <si>
    <t>TH00420</t>
  </si>
  <si>
    <t>Khaoen Sri Nakarin National Park</t>
  </si>
  <si>
    <t>TH00384</t>
  </si>
  <si>
    <t>Ta boew (NHA?)</t>
  </si>
  <si>
    <t>TH00233</t>
  </si>
  <si>
    <t>Thung-yai-naresuan Wildlife Sanctuary</t>
  </si>
  <si>
    <t>TH00383</t>
  </si>
  <si>
    <t>Salawin Wildlife Sanctuary</t>
  </si>
  <si>
    <t>TH00382</t>
  </si>
  <si>
    <t>Prince Chumphon Park (south) Wildlife Sanctuary</t>
  </si>
  <si>
    <t>TH00381</t>
  </si>
  <si>
    <t>Phu-khieo Wildlife Sanctuary</t>
  </si>
  <si>
    <t>TH00380</t>
  </si>
  <si>
    <t>Klong Wan - Prachuab Khirikhan</t>
  </si>
  <si>
    <t>TH00195</t>
  </si>
  <si>
    <t>Tung Song Phi Nong-U Thong</t>
  </si>
  <si>
    <t>TH00436</t>
  </si>
  <si>
    <t>Bung Nong Bua. Gantalawichai</t>
  </si>
  <si>
    <t>TH00154</t>
  </si>
  <si>
    <t>Upper Taley-sarp Songkhla</t>
  </si>
  <si>
    <t>TH00437</t>
  </si>
  <si>
    <t>Wat Hui Chan</t>
  </si>
  <si>
    <t>TH00438</t>
  </si>
  <si>
    <t>Wayru River</t>
  </si>
  <si>
    <t>TH00439</t>
  </si>
  <si>
    <t>Pak maenum Kraburi</t>
  </si>
  <si>
    <t>TH00441</t>
  </si>
  <si>
    <t>Ranong</t>
  </si>
  <si>
    <t>TH00152</t>
  </si>
  <si>
    <t>Khao Tan</t>
  </si>
  <si>
    <t>TH00373</t>
  </si>
  <si>
    <t>Phanom-dong-rak Wildlife Sanctuary</t>
  </si>
  <si>
    <t>TH00379</t>
  </si>
  <si>
    <t>Wat Kusalot</t>
  </si>
  <si>
    <t>TH00245</t>
  </si>
  <si>
    <t>Doi Luang National Park</t>
  </si>
  <si>
    <t>TH00186</t>
  </si>
  <si>
    <t>Huai Kha Khaeng Wildlife Sanctuary</t>
  </si>
  <si>
    <t>TH00185</t>
  </si>
  <si>
    <t>Nam Pad Wildlife Sanctuary</t>
  </si>
  <si>
    <t>TH00378</t>
  </si>
  <si>
    <t>Khlong-saeng Wildlife Sanctuary</t>
  </si>
  <si>
    <t>TH00377</t>
  </si>
  <si>
    <t>Chalerm Prakiat WS: Khlong Khruo Wai</t>
  </si>
  <si>
    <t>TH00376</t>
  </si>
  <si>
    <t>Khao-soi-dao Wildlife Sanctuary</t>
  </si>
  <si>
    <t>TH00375</t>
  </si>
  <si>
    <t>San Sai rice fields, Phrao</t>
  </si>
  <si>
    <t>TH00473</t>
  </si>
  <si>
    <t>Khao-ang-runai Wildlife Sanctuary</t>
  </si>
  <si>
    <t>TH00374</t>
  </si>
  <si>
    <t>Khlong Sok, Takua Pa</t>
  </si>
  <si>
    <t>TH00463</t>
  </si>
  <si>
    <t>Phang Nga</t>
  </si>
  <si>
    <t>Walailak University</t>
  </si>
  <si>
    <t>TH00475</t>
  </si>
  <si>
    <t>Doi Lo</t>
  </si>
  <si>
    <t>TH00462</t>
  </si>
  <si>
    <t>Nong Sang-Nong Fa Liab</t>
  </si>
  <si>
    <t>TH00470</t>
  </si>
  <si>
    <t>Nong Thale Ban</t>
  </si>
  <si>
    <t>TH00474</t>
  </si>
  <si>
    <t>Satun</t>
  </si>
  <si>
    <t>Ban Pae Nong Daeng</t>
  </si>
  <si>
    <t>TH00461</t>
  </si>
  <si>
    <t>Lampang</t>
  </si>
  <si>
    <t>Baucau beach</t>
  </si>
  <si>
    <t>TL00010</t>
  </si>
  <si>
    <t>Baucau</t>
  </si>
  <si>
    <t>Tibar-9 km west</t>
  </si>
  <si>
    <t>TL00020</t>
  </si>
  <si>
    <t>Liquica</t>
  </si>
  <si>
    <t>Dili foreshore (NORTH COAST OF DILI)</t>
  </si>
  <si>
    <t>TL00021</t>
  </si>
  <si>
    <t>Dili</t>
  </si>
  <si>
    <t>Areia Branca</t>
  </si>
  <si>
    <t>TL00022</t>
  </si>
  <si>
    <t>Vermasse</t>
  </si>
  <si>
    <t>TL00023</t>
  </si>
  <si>
    <t>Manututo mudflats</t>
  </si>
  <si>
    <t>TL00024</t>
  </si>
  <si>
    <t>Manatuto</t>
  </si>
  <si>
    <t>TL00025</t>
  </si>
  <si>
    <t>Com</t>
  </si>
  <si>
    <t>TL00026</t>
  </si>
  <si>
    <t>Lautem</t>
  </si>
  <si>
    <t>TL00027</t>
  </si>
  <si>
    <t>Valu Beach</t>
  </si>
  <si>
    <t>TL00017</t>
  </si>
  <si>
    <t>Tibar aquaculture</t>
  </si>
  <si>
    <t>TL00018</t>
  </si>
  <si>
    <t>Laga Lake</t>
  </si>
  <si>
    <t>TL00011</t>
  </si>
  <si>
    <t>Dili Sewerage treatment</t>
  </si>
  <si>
    <t>TL00019</t>
  </si>
  <si>
    <t>TL00009</t>
  </si>
  <si>
    <t>Loes River estuary</t>
  </si>
  <si>
    <t>TL00007</t>
  </si>
  <si>
    <t>Muara Sungai Comoro (Comoro River Estuary)</t>
  </si>
  <si>
    <t>TL00029</t>
  </si>
  <si>
    <t>Donalixo, Dili</t>
  </si>
  <si>
    <t>Irabere River Estuary</t>
  </si>
  <si>
    <t>TL00030</t>
  </si>
  <si>
    <t>Iliomar, Lautem</t>
  </si>
  <si>
    <t>Eraulu Lake</t>
  </si>
  <si>
    <t>TL00006</t>
  </si>
  <si>
    <t>Ermera</t>
  </si>
  <si>
    <t>Seloi Lake</t>
  </si>
  <si>
    <t>TL00005</t>
  </si>
  <si>
    <t>Aileu</t>
  </si>
  <si>
    <t>Lore</t>
  </si>
  <si>
    <t>TL00004</t>
  </si>
  <si>
    <t>TL00028</t>
  </si>
  <si>
    <t>Tasitolu</t>
  </si>
  <si>
    <t>TL00003</t>
  </si>
  <si>
    <t>Assalaino</t>
  </si>
  <si>
    <t>TL00008</t>
  </si>
  <si>
    <t>Atabae/Batugade</t>
  </si>
  <si>
    <t>TL00002</t>
  </si>
  <si>
    <t>Bobonaro</t>
  </si>
  <si>
    <t>Be malae Lake</t>
  </si>
  <si>
    <t>TL00001</t>
  </si>
  <si>
    <t>Maca beach/Tutuala</t>
  </si>
  <si>
    <t>TL00012</t>
  </si>
  <si>
    <t>Iralalaro Lake</t>
  </si>
  <si>
    <t>TL00013</t>
  </si>
  <si>
    <t>Atauro Island</t>
  </si>
  <si>
    <t>TL00014</t>
  </si>
  <si>
    <t>Bauro swamp</t>
  </si>
  <si>
    <t>TL00015</t>
  </si>
  <si>
    <t>Jaco Island</t>
  </si>
  <si>
    <t>TL00016</t>
  </si>
  <si>
    <t>Quang Dien District</t>
  </si>
  <si>
    <t>Vietnam</t>
  </si>
  <si>
    <t>VN00037</t>
  </si>
  <si>
    <t>Thua Thien Hue</t>
  </si>
  <si>
    <t>Thai Thuy</t>
  </si>
  <si>
    <t>VN00036</t>
  </si>
  <si>
    <t>Thai Binh</t>
  </si>
  <si>
    <t>Ha Nam Island</t>
  </si>
  <si>
    <t>VN00033</t>
  </si>
  <si>
    <t>Quang Ninh</t>
  </si>
  <si>
    <t>Van Don Island</t>
  </si>
  <si>
    <t>VN00032</t>
  </si>
  <si>
    <t>Bac Cua Luc</t>
  </si>
  <si>
    <t>VN00031</t>
  </si>
  <si>
    <t>Tien Yen Estuary</t>
  </si>
  <si>
    <t>VN00028</t>
  </si>
  <si>
    <t>Ba Che Estuary</t>
  </si>
  <si>
    <t>VN00027</t>
  </si>
  <si>
    <t>Van Long</t>
  </si>
  <si>
    <t>VN00025</t>
  </si>
  <si>
    <t>Ninh Binh</t>
  </si>
  <si>
    <t>Tra Co Peninsula</t>
  </si>
  <si>
    <t>VN00024</t>
  </si>
  <si>
    <t>Tra Cu</t>
  </si>
  <si>
    <t>VN00019</t>
  </si>
  <si>
    <t>Tra Vinh</t>
  </si>
  <si>
    <t>Ha Coi Town</t>
  </si>
  <si>
    <t>VN00023</t>
  </si>
  <si>
    <t>Nui Chua</t>
  </si>
  <si>
    <t>VN00022</t>
  </si>
  <si>
    <t>Niah Thuan</t>
  </si>
  <si>
    <t>Lam Binh Lake</t>
  </si>
  <si>
    <t>VN00021</t>
  </si>
  <si>
    <t>Quang Ngai</t>
  </si>
  <si>
    <t>Tra O Lagoon</t>
  </si>
  <si>
    <t>VN00020</t>
  </si>
  <si>
    <t>Binh Dinh</t>
  </si>
  <si>
    <t>Lung Ngoc Hoang Nature Reserve</t>
  </si>
  <si>
    <t>VN00018</t>
  </si>
  <si>
    <t>Can Tho</t>
  </si>
  <si>
    <t>Tam Giang-Cau Hai Lagoon</t>
  </si>
  <si>
    <t>VN00017</t>
  </si>
  <si>
    <t>Research Station Of Can Cho University</t>
  </si>
  <si>
    <t>VN00014</t>
  </si>
  <si>
    <t>Ba Tri</t>
  </si>
  <si>
    <t>VN00001</t>
  </si>
  <si>
    <t>Ben Tre</t>
  </si>
  <si>
    <t>Tram Chim National Park</t>
  </si>
  <si>
    <t>VN00013</t>
  </si>
  <si>
    <t>Dong Thap</t>
  </si>
  <si>
    <t>Thoi An Bird Sanctuary</t>
  </si>
  <si>
    <t>VN00011</t>
  </si>
  <si>
    <t>Mui Ca Mau National Park</t>
  </si>
  <si>
    <t>VN00007</t>
  </si>
  <si>
    <t>Ca Mau</t>
  </si>
  <si>
    <t>Binh Dai</t>
  </si>
  <si>
    <t>VN00016</t>
  </si>
  <si>
    <t>NGHIA HUNG  (CUA DAY River mouth )</t>
  </si>
  <si>
    <t>VN00015</t>
  </si>
  <si>
    <t>Nam Dinh</t>
  </si>
  <si>
    <t>Army Forest Enterprise</t>
  </si>
  <si>
    <t>VN00010</t>
  </si>
  <si>
    <t>An Giang</t>
  </si>
  <si>
    <t>Can Gio Coastal Prevention Forest</t>
  </si>
  <si>
    <t>VN00009</t>
  </si>
  <si>
    <t>Ho Chi Minh City</t>
  </si>
  <si>
    <t>Dam Nai Lagoon</t>
  </si>
  <si>
    <t>VN00005</t>
  </si>
  <si>
    <t>Ninh Thuan</t>
  </si>
  <si>
    <t>Lang Sen Wetland Reserve</t>
  </si>
  <si>
    <t>VN00003</t>
  </si>
  <si>
    <t>Long An</t>
  </si>
  <si>
    <t>Tien Hai Nature Reserve</t>
  </si>
  <si>
    <t>VN00012</t>
  </si>
  <si>
    <t>Cat Tien National Park</t>
  </si>
  <si>
    <t>VN00004</t>
  </si>
  <si>
    <t>Dong Nai</t>
  </si>
  <si>
    <t>Tra Su Forest</t>
  </si>
  <si>
    <t>VN00002</t>
  </si>
  <si>
    <t>Le Thuy District (XEN THUY COMMUNE)</t>
  </si>
  <si>
    <t>VN00030</t>
  </si>
  <si>
    <t>Quang Binh</t>
  </si>
  <si>
    <t>Tien Lang</t>
  </si>
  <si>
    <t>VN00029</t>
  </si>
  <si>
    <t>Hai Phong</t>
  </si>
  <si>
    <t>Thot Not Bird Garden</t>
  </si>
  <si>
    <t>VN00026</t>
  </si>
  <si>
    <t>VAN UC river mouth</t>
  </si>
  <si>
    <t>VN00035</t>
  </si>
  <si>
    <t>An Hai</t>
  </si>
  <si>
    <t>VN00034</t>
  </si>
  <si>
    <t>Xuan Thuy National Park</t>
  </si>
  <si>
    <t>VN00006</t>
  </si>
  <si>
    <t>Cam Ranh Bay</t>
  </si>
  <si>
    <t>VN00038</t>
  </si>
  <si>
    <t>Khanh Hoa</t>
  </si>
  <si>
    <t>Country/Area</t>
  </si>
  <si>
    <t>← Country/Area →</t>
  </si>
  <si>
    <t>COUNTRYAREAINDEX</t>
  </si>
  <si>
    <t>Pipeclay / Calvert's / South Arm / Lauderdale</t>
  </si>
  <si>
    <t>Cox's Bazar</t>
  </si>
  <si>
    <t>Cox's Bazar to Teknaf Beach</t>
  </si>
  <si>
    <t>O'Chamna Reservior</t>
  </si>
  <si>
    <t>Le'An He</t>
  </si>
  <si>
    <t>Zhao 'An Wan</t>
  </si>
  <si>
    <t>Abbott's Ck - Allsop's Bay</t>
  </si>
  <si>
    <t>Aggie Price's</t>
  </si>
  <si>
    <t>Bell's Island</t>
  </si>
  <si>
    <t>Chatham's Airport</t>
  </si>
  <si>
    <t>Colin Hill's Ponds - Yarrs Bay</t>
  </si>
  <si>
    <t>Colyer's Island Bay</t>
  </si>
  <si>
    <t>Colyer's Island Paddocks</t>
  </si>
  <si>
    <t>Embankment Rd - Yarr's</t>
  </si>
  <si>
    <t>Gibb's - from Mataia</t>
  </si>
  <si>
    <t>Hedley's</t>
  </si>
  <si>
    <t>Jordan's Farm</t>
  </si>
  <si>
    <t>Journey's End - Big Sand Track</t>
  </si>
  <si>
    <t>Kidd's - Bell's - Karaka</t>
  </si>
  <si>
    <t>Lake Grassmere - Marfell's Beach Pond</t>
  </si>
  <si>
    <t>McLean's Farm</t>
  </si>
  <si>
    <t>Morrison's Roost</t>
  </si>
  <si>
    <t>New River Estuary - Jock's Roost</t>
  </si>
  <si>
    <t>Paddocks Lower Queen St opp' MDF Plant</t>
  </si>
  <si>
    <t>Raven's Paddocks</t>
  </si>
  <si>
    <t>Rototai - Soper's</t>
  </si>
  <si>
    <t>Selwyn - Fisherman's Pt</t>
  </si>
  <si>
    <t>Soper's</t>
  </si>
  <si>
    <t>Waimea - East Bell's</t>
  </si>
  <si>
    <t>Yarr's - Colin Hill's Ponds</t>
  </si>
  <si>
    <t>Ibrahim'S Haidri (Coastal)</t>
  </si>
  <si>
    <t>Razzak'S Dhand</t>
  </si>
  <si>
    <t>27</t>
  </si>
  <si>
    <t>9</t>
  </si>
  <si>
    <t>Mang Intsik's Fishponds, Pinagbayanan, San Juan</t>
  </si>
  <si>
    <t>Miranda's Fish Farm, Brgy. Rizal, Natividad</t>
  </si>
  <si>
    <t>Daesong'Dong. Panmunch'Om Marsh</t>
  </si>
  <si>
    <t>Junam Reservoirs: (Sangnam, Ch'Unsan, Dongp'An)</t>
  </si>
  <si>
    <t>ADAM'S BRIDGE: First 2 Islands</t>
  </si>
  <si>
    <t>Adam'S Bridge - Talaimannar</t>
  </si>
  <si>
    <t>Giant'S Tank</t>
  </si>
  <si>
    <t>King Mongkut's University of Technology Norh Bangkok, Prachinburi Campus</t>
  </si>
  <si>
    <t>Maejo University 
Chumphon Campu</t>
  </si>
  <si>
    <t>O'swamp</t>
  </si>
  <si>
    <t>ParentSite</t>
  </si>
  <si>
    <t>TimorLeste</t>
  </si>
  <si>
    <t>Parent IWC sitecode/name→</t>
  </si>
  <si>
    <t>Japanese Sparrowhawk</t>
  </si>
  <si>
    <t>Accipiter gularis</t>
  </si>
  <si>
    <t>ACCGU</t>
  </si>
  <si>
    <t>Crested Myna</t>
  </si>
  <si>
    <t>Acridotheres cristatellus</t>
  </si>
  <si>
    <t>Great Myna</t>
  </si>
  <si>
    <t>Acritillas indica</t>
  </si>
  <si>
    <t>Black-browed Reed-warbler</t>
  </si>
  <si>
    <t>Acrocephalus bistrigiceps</t>
  </si>
  <si>
    <t>Blyths Reed-warbler</t>
  </si>
  <si>
    <t>Common Reed-warbler</t>
  </si>
  <si>
    <t>Blue-capped Kingfisher</t>
  </si>
  <si>
    <t>Actenoides hombroni</t>
  </si>
  <si>
    <t>Spotted Kingfisher</t>
  </si>
  <si>
    <t>Actenoides lindsayi</t>
  </si>
  <si>
    <t>Marshalls Iora</t>
  </si>
  <si>
    <t>Least Auklet</t>
  </si>
  <si>
    <t>Aethia pusilla</t>
  </si>
  <si>
    <t>Linas Sunbird</t>
  </si>
  <si>
    <t>Sand Lark</t>
  </si>
  <si>
    <t>Alaudala raytal</t>
  </si>
  <si>
    <t>Cerulean Kingfisher</t>
  </si>
  <si>
    <t>Alcedo coerulescens</t>
  </si>
  <si>
    <t>ALCCO</t>
  </si>
  <si>
    <t>Blyths Kingfisher</t>
  </si>
  <si>
    <t>White-browed Crake</t>
  </si>
  <si>
    <t>Amaurornis cinerea</t>
  </si>
  <si>
    <t>POLCI</t>
  </si>
  <si>
    <t>Isabelline Bush-hen</t>
  </si>
  <si>
    <t>Amaurornis isabellina</t>
  </si>
  <si>
    <t>AMAIS</t>
  </si>
  <si>
    <t>Philippine Bush-hen</t>
  </si>
  <si>
    <t>Amaurornis olivacea</t>
  </si>
  <si>
    <t>AMAOL</t>
  </si>
  <si>
    <t>Wrybill</t>
  </si>
  <si>
    <t>Anarhynchus frontalis</t>
  </si>
  <si>
    <t>ANAFR</t>
  </si>
  <si>
    <t>Andaman Teal</t>
  </si>
  <si>
    <t>Anas albogularis</t>
  </si>
  <si>
    <t>Chestnut Teal</t>
  </si>
  <si>
    <t>Anas castanea</t>
  </si>
  <si>
    <t>ANACS</t>
  </si>
  <si>
    <t>Grey Teal</t>
  </si>
  <si>
    <t>Anas gracilis</t>
  </si>
  <si>
    <t>ANAGR</t>
  </si>
  <si>
    <t>Philippine Duck</t>
  </si>
  <si>
    <t>Anas luzonica</t>
  </si>
  <si>
    <t>ANALU</t>
  </si>
  <si>
    <t>Pacific Black Duck</t>
  </si>
  <si>
    <t>Anas superciliosa</t>
  </si>
  <si>
    <t>ANASU</t>
  </si>
  <si>
    <t>Chinese Spot-billed Duck</t>
  </si>
  <si>
    <t>Anas zonorhyncha</t>
  </si>
  <si>
    <t>ANAZO</t>
  </si>
  <si>
    <t>African Openbill</t>
  </si>
  <si>
    <t>Anastomus lamelligerus</t>
  </si>
  <si>
    <t>ANALA</t>
  </si>
  <si>
    <t>Australasian Darter</t>
  </si>
  <si>
    <t>Anhinga novaehollandiae</t>
  </si>
  <si>
    <t>ANHNO</t>
  </si>
  <si>
    <t>African Darter</t>
  </si>
  <si>
    <t>Anhinga rufa</t>
  </si>
  <si>
    <t>ANHRU</t>
  </si>
  <si>
    <t>Black Noddy</t>
  </si>
  <si>
    <t>Anous minutus</t>
  </si>
  <si>
    <t>Lesser Noddy</t>
  </si>
  <si>
    <t>Anous tenuirostris</t>
  </si>
  <si>
    <t>ANOTE</t>
  </si>
  <si>
    <t>Snow Goose</t>
  </si>
  <si>
    <t>Anser caerulescens</t>
  </si>
  <si>
    <t>ANSCA</t>
  </si>
  <si>
    <t>Swan Goose</t>
  </si>
  <si>
    <t>Anser cygnoid</t>
  </si>
  <si>
    <t>ANSCY</t>
  </si>
  <si>
    <t>Lesser White-fronted Goose</t>
  </si>
  <si>
    <t>Anser erythropus</t>
  </si>
  <si>
    <t>ANSEY</t>
  </si>
  <si>
    <t>Bean Goose</t>
  </si>
  <si>
    <t>Anser fabalis</t>
  </si>
  <si>
    <t>ANSFA</t>
  </si>
  <si>
    <t>Magpie Goose</t>
  </si>
  <si>
    <t>Anseranas semipalmata</t>
  </si>
  <si>
    <t>ANSSE</t>
  </si>
  <si>
    <t>Oriental Pied Hornbill</t>
  </si>
  <si>
    <t>Anthracoceros albirostris</t>
  </si>
  <si>
    <t>Blyths Pipit</t>
  </si>
  <si>
    <t>Richards Pipit</t>
  </si>
  <si>
    <t>Buff-bellied Pipit</t>
  </si>
  <si>
    <t>Anthus rubescens</t>
  </si>
  <si>
    <t>ANTRU</t>
  </si>
  <si>
    <t>Sandhill Crane</t>
  </si>
  <si>
    <t>Antigone canadensis</t>
  </si>
  <si>
    <t>GRUCA</t>
  </si>
  <si>
    <t>Brolga</t>
  </si>
  <si>
    <t>Antigone rubicunda</t>
  </si>
  <si>
    <t>GRURU</t>
  </si>
  <si>
    <t>White-naped Crane</t>
  </si>
  <si>
    <t>Antigone vipio</t>
  </si>
  <si>
    <t>GRUVI</t>
  </si>
  <si>
    <t>Asian Glossy Starling</t>
  </si>
  <si>
    <t>Aplonis panayensis</t>
  </si>
  <si>
    <t>Wedge-tailed Eagle</t>
  </si>
  <si>
    <t>Aquila audax</t>
  </si>
  <si>
    <t>AQUAU</t>
  </si>
  <si>
    <t>Bonellis Eagle</t>
  </si>
  <si>
    <t>White-necked Heron</t>
  </si>
  <si>
    <t>Ardea pacifica</t>
  </si>
  <si>
    <t>ARDPA</t>
  </si>
  <si>
    <t>Great-billed Heron</t>
  </si>
  <si>
    <t>Ardea sumatrana</t>
  </si>
  <si>
    <t>ARDSU</t>
  </si>
  <si>
    <t>Javan Pond-heron</t>
  </si>
  <si>
    <t>Ardeola speciosa</t>
  </si>
  <si>
    <t>ARDSP</t>
  </si>
  <si>
    <t>Argya caudata</t>
  </si>
  <si>
    <t>Argya malcolmi</t>
  </si>
  <si>
    <t>Argya subrufa</t>
  </si>
  <si>
    <t>Artamus leucoryn</t>
  </si>
  <si>
    <t>Hardhead</t>
  </si>
  <si>
    <t>Aythya australis</t>
  </si>
  <si>
    <t>AYTAU</t>
  </si>
  <si>
    <t>Baers Pochard</t>
  </si>
  <si>
    <t>Canvasback</t>
  </si>
  <si>
    <t>Aythya valisineria</t>
  </si>
  <si>
    <t>AYTVA</t>
  </si>
  <si>
    <t>Musk Duck</t>
  </si>
  <si>
    <t>Biziura lobata</t>
  </si>
  <si>
    <t>BIZLO</t>
  </si>
  <si>
    <t>Brachypodius atriceps</t>
  </si>
  <si>
    <t>Long-billed Murrelet</t>
  </si>
  <si>
    <t>Brachyramphus perdix</t>
  </si>
  <si>
    <t>BRAPE</t>
  </si>
  <si>
    <t>Brent Goose</t>
  </si>
  <si>
    <t>Branta bernicla</t>
  </si>
  <si>
    <t>BRABE</t>
  </si>
  <si>
    <t>Canada Goose</t>
  </si>
  <si>
    <t>Branta canadensis</t>
  </si>
  <si>
    <t>BRACA</t>
  </si>
  <si>
    <t>Cackling Goose</t>
  </si>
  <si>
    <t>Branta hutchinsii</t>
  </si>
  <si>
    <t>BRAHU</t>
  </si>
  <si>
    <t>Barnacle Goose</t>
  </si>
  <si>
    <t>Branta leucopsis</t>
  </si>
  <si>
    <t>BRALE</t>
  </si>
  <si>
    <t>Red-breasted Goose</t>
  </si>
  <si>
    <t>Branta ruficollis</t>
  </si>
  <si>
    <t>BRARU</t>
  </si>
  <si>
    <t>Bufflehead</t>
  </si>
  <si>
    <t>Bucephala albeola</t>
  </si>
  <si>
    <t>BUCAL</t>
  </si>
  <si>
    <t>Bulwers Petrel</t>
  </si>
  <si>
    <t>Bulweria bulwerii</t>
  </si>
  <si>
    <t>BULBU</t>
  </si>
  <si>
    <t>Bush Thick-knee</t>
  </si>
  <si>
    <t>Burhinus grallarius</t>
  </si>
  <si>
    <t>BURMA</t>
  </si>
  <si>
    <t>Rufous-winged Buzzard</t>
  </si>
  <si>
    <t>Butastur liventer</t>
  </si>
  <si>
    <t>Rough-legged Buzzard</t>
  </si>
  <si>
    <t>Buteo lagopus</t>
  </si>
  <si>
    <t>BUTLA</t>
  </si>
  <si>
    <t>Muscovy Duck</t>
  </si>
  <si>
    <t>Cairina moschata</t>
  </si>
  <si>
    <t>CAIMO</t>
  </si>
  <si>
    <t>Sharp-tailed Sandpiper</t>
  </si>
  <si>
    <t>Calidris acuminata</t>
  </si>
  <si>
    <t>CALAC</t>
  </si>
  <si>
    <t>Red Knot</t>
  </si>
  <si>
    <t>Calidris canutus</t>
  </si>
  <si>
    <t>CALCA</t>
  </si>
  <si>
    <t>White-rumped Sandpiper</t>
  </si>
  <si>
    <t>Calidris fuscicollis</t>
  </si>
  <si>
    <t>CALFU</t>
  </si>
  <si>
    <t>Stilt Sandpiper</t>
  </si>
  <si>
    <t>Calidris himantopus</t>
  </si>
  <si>
    <t>CALHI</t>
  </si>
  <si>
    <t>Western Sandpiper</t>
  </si>
  <si>
    <t>Calidris mauri</t>
  </si>
  <si>
    <t>CALMR</t>
  </si>
  <si>
    <t>Pectoral Sandpiper</t>
  </si>
  <si>
    <t>Calidris melanotos</t>
  </si>
  <si>
    <t>CALME</t>
  </si>
  <si>
    <t>Least Sandpiper</t>
  </si>
  <si>
    <t>Calidris minutilla</t>
  </si>
  <si>
    <t>CALMN</t>
  </si>
  <si>
    <t>Rock Sandpiper</t>
  </si>
  <si>
    <t>Calidris ptilocnemis</t>
  </si>
  <si>
    <t>CALPT</t>
  </si>
  <si>
    <t>Red-necked Stint</t>
  </si>
  <si>
    <t>Calidris ruficollis</t>
  </si>
  <si>
    <t>CALRU</t>
  </si>
  <si>
    <t>Buff-breasted Sandpiper</t>
  </si>
  <si>
    <t>Calidris subruficollis</t>
  </si>
  <si>
    <t>TRYSU</t>
  </si>
  <si>
    <t>Temmincks Stint</t>
  </si>
  <si>
    <t>Streaked Shearwater</t>
  </si>
  <si>
    <t>Calonectris leucomelas</t>
  </si>
  <si>
    <t>Little Green Woodpecker</t>
  </si>
  <si>
    <t>Campethera maculosa</t>
  </si>
  <si>
    <t>Plain Wren</t>
  </si>
  <si>
    <t>Cantorchilus modestus</t>
  </si>
  <si>
    <t>Jerdons Nightjar</t>
  </si>
  <si>
    <t>Brown Skua</t>
  </si>
  <si>
    <t>Catharacta antarctica</t>
  </si>
  <si>
    <t>Cecropis daurica</t>
  </si>
  <si>
    <t>Rufous Coucal</t>
  </si>
  <si>
    <t>Centropus unirufus</t>
  </si>
  <si>
    <t>Spectacled Guillemot</t>
  </si>
  <si>
    <t>Cepphus carbo</t>
  </si>
  <si>
    <t>CEPCA</t>
  </si>
  <si>
    <t>Cape Barren Goose</t>
  </si>
  <si>
    <t>Cereopsis novaehollandiae</t>
  </si>
  <si>
    <t>CERNO</t>
  </si>
  <si>
    <t>Rhinoceros Auklet</t>
  </si>
  <si>
    <t>Cerorhinca monocerata</t>
  </si>
  <si>
    <t>CERMO</t>
  </si>
  <si>
    <t>Moluccan Dwarf-kingfisher</t>
  </si>
  <si>
    <t>Ceyx lepidus</t>
  </si>
  <si>
    <t>Double-banded Plover</t>
  </si>
  <si>
    <t>Charadrius bicinctus</t>
  </si>
  <si>
    <t>CHABI</t>
  </si>
  <si>
    <t>Javan Plover</t>
  </si>
  <si>
    <t>Charadrius javanicus</t>
  </si>
  <si>
    <t>CHAJA</t>
  </si>
  <si>
    <t>Southern Red-breasted Plover</t>
  </si>
  <si>
    <t>Charadrius obscurus</t>
  </si>
  <si>
    <t>CHAOB</t>
  </si>
  <si>
    <t>Malay Plover</t>
  </si>
  <si>
    <t>Charadrius peronii</t>
  </si>
  <si>
    <t>CHAPR</t>
  </si>
  <si>
    <t>Red-capped Plover</t>
  </si>
  <si>
    <t>Charadrius ruficapillus</t>
  </si>
  <si>
    <t>CHARU</t>
  </si>
  <si>
    <t>Semipalmated Plover</t>
  </si>
  <si>
    <t>Charadrius semipalmatus</t>
  </si>
  <si>
    <t>CHASE</t>
  </si>
  <si>
    <t>Oriental Plover</t>
  </si>
  <si>
    <t>Charadrius veredus</t>
  </si>
  <si>
    <t>CHAVE</t>
  </si>
  <si>
    <t>Yellow-bellied Fairy-fantail</t>
  </si>
  <si>
    <t>Chelidorhynx hypoxanthus</t>
  </si>
  <si>
    <t>Maned Duck</t>
  </si>
  <si>
    <t>Chenonetta jubata</t>
  </si>
  <si>
    <t>CHEJU</t>
  </si>
  <si>
    <t>Jerdons Leafbird</t>
  </si>
  <si>
    <t>Storms Stork</t>
  </si>
  <si>
    <t>Ciconia stormi</t>
  </si>
  <si>
    <t>CICST</t>
  </si>
  <si>
    <t>Cinnyris asiaticus</t>
  </si>
  <si>
    <t>Cinnyris jugularis</t>
  </si>
  <si>
    <t>Lotens Sunbird</t>
  </si>
  <si>
    <t>Cinnyris lotenius</t>
  </si>
  <si>
    <t>Swamp Harrier</t>
  </si>
  <si>
    <t>Circus approximans</t>
  </si>
  <si>
    <t>CIRAP</t>
  </si>
  <si>
    <t>Montagus Harrier</t>
  </si>
  <si>
    <t>Banded Stilt</t>
  </si>
  <si>
    <t>Cladorhynchus leucocephalus</t>
  </si>
  <si>
    <t>CLALE</t>
  </si>
  <si>
    <t>Long-tailed Duck</t>
  </si>
  <si>
    <t>Clangula hyemalis</t>
  </si>
  <si>
    <t>CLAHY</t>
  </si>
  <si>
    <t>Boat-billed Heron</t>
  </si>
  <si>
    <t>Cochlearius cochlearius</t>
  </si>
  <si>
    <t>COCCO</t>
  </si>
  <si>
    <t>Pygmy Swiftlet</t>
  </si>
  <si>
    <t>Collocalia troglodytes</t>
  </si>
  <si>
    <t>Indian Cuckoo-shrike</t>
  </si>
  <si>
    <t>Slender-billed Crow</t>
  </si>
  <si>
    <t>Corvus enca</t>
  </si>
  <si>
    <t>Collared Crow</t>
  </si>
  <si>
    <t>Corvus pectoralis</t>
  </si>
  <si>
    <t>Swinhoes Rail</t>
  </si>
  <si>
    <t>Coturnicops exquisitus</t>
  </si>
  <si>
    <t>COTEX</t>
  </si>
  <si>
    <t>Racquet-tailed Treepie</t>
  </si>
  <si>
    <t>Crypsirina temia</t>
  </si>
  <si>
    <t>Cyanecula svecica</t>
  </si>
  <si>
    <t>Black-chinned Babbler</t>
  </si>
  <si>
    <t>Cyanoderma pyrrhops</t>
  </si>
  <si>
    <t>Black Swan</t>
  </si>
  <si>
    <t>Cygnus atratus</t>
  </si>
  <si>
    <t>CYGAT</t>
  </si>
  <si>
    <t>Whooper Swan</t>
  </si>
  <si>
    <t>Cygnus cygnus</t>
  </si>
  <si>
    <t>CYGCY</t>
  </si>
  <si>
    <t>Mute Swan</t>
  </si>
  <si>
    <t>Cygnus olor</t>
  </si>
  <si>
    <t>CYGOL</t>
  </si>
  <si>
    <t>Cyornis pallidipes</t>
  </si>
  <si>
    <t>Blue-throated Blue-flycatcher</t>
  </si>
  <si>
    <t>Mangrove Blue-flycatcher</t>
  </si>
  <si>
    <t>Cyornis rufigastra</t>
  </si>
  <si>
    <t>Tickells Blue-flycatcher</t>
  </si>
  <si>
    <t>African Palm-swift</t>
  </si>
  <si>
    <t>Cypsiurus parvus</t>
  </si>
  <si>
    <t>Northern House Martin</t>
  </si>
  <si>
    <t>Wandering Whistling-duck</t>
  </si>
  <si>
    <t>Dendrocygna arcuata</t>
  </si>
  <si>
    <t>DENAR</t>
  </si>
  <si>
    <t>Plumed Whistling-duck</t>
  </si>
  <si>
    <t>Dendrocygna eytoni</t>
  </si>
  <si>
    <t>DENEY</t>
  </si>
  <si>
    <t>Spotted Whistling-duck</t>
  </si>
  <si>
    <t>Dendrocygna guttata</t>
  </si>
  <si>
    <t>DENGU</t>
  </si>
  <si>
    <t>Dicaeum minullum</t>
  </si>
  <si>
    <t>Andaman Drongo</t>
  </si>
  <si>
    <t>Dicrurus andamanensis</t>
  </si>
  <si>
    <t>Spangled Drongo</t>
  </si>
  <si>
    <t>Dicrurus bracteatus</t>
  </si>
  <si>
    <t>Greater Racquet-tailed Drongo</t>
  </si>
  <si>
    <t xml:space="preserve">Crab-plover </t>
  </si>
  <si>
    <t>Chinese Egret</t>
  </si>
  <si>
    <t>Egretta eulophotes</t>
  </si>
  <si>
    <t>EGREU</t>
  </si>
  <si>
    <t>White-faced Heron</t>
  </si>
  <si>
    <t>Egretta novaehollandiae</t>
  </si>
  <si>
    <t>EGRNO</t>
  </si>
  <si>
    <t>Pied Heron</t>
  </si>
  <si>
    <t>Egretta picata</t>
  </si>
  <si>
    <t>EGRPI</t>
  </si>
  <si>
    <t>Black-fronted Dotterel</t>
  </si>
  <si>
    <t>Elseyornis melanops</t>
  </si>
  <si>
    <t>CHAML</t>
  </si>
  <si>
    <t>Emberiza lathami</t>
  </si>
  <si>
    <t>Red-kneed Dotterel</t>
  </si>
  <si>
    <t>Erythrogonys cinctus</t>
  </si>
  <si>
    <t>CHACI</t>
  </si>
  <si>
    <t>White Ibis</t>
  </si>
  <si>
    <t>Eudocimus albus</t>
  </si>
  <si>
    <t>EUDAL</t>
  </si>
  <si>
    <t>Eurasian Dotterel</t>
  </si>
  <si>
    <t>Eudromias morinellus</t>
  </si>
  <si>
    <t>EUDMO</t>
  </si>
  <si>
    <t>Little Penguin</t>
  </si>
  <si>
    <t>Eudyptula minor</t>
  </si>
  <si>
    <t>EUDMI</t>
  </si>
  <si>
    <t>Chestnut Rail</t>
  </si>
  <si>
    <t>Eulabeornis castaneoventris</t>
  </si>
  <si>
    <t>EULCA</t>
  </si>
  <si>
    <t>Indian Silverbill</t>
  </si>
  <si>
    <t>Euodice malabarica</t>
  </si>
  <si>
    <t>Brown Falcon</t>
  </si>
  <si>
    <t>Falco berigora</t>
  </si>
  <si>
    <t>FALBE</t>
  </si>
  <si>
    <t>Red-throated Flycatcher</t>
  </si>
  <si>
    <t>Black-and-orange Flycatcher</t>
  </si>
  <si>
    <t>Ficedula ruficauda</t>
  </si>
  <si>
    <t>Slaty-blue Flycatcher</t>
  </si>
  <si>
    <t>Ficedula tricolor</t>
  </si>
  <si>
    <t>Christmas Frigatebird</t>
  </si>
  <si>
    <t>Fregata andrewsi</t>
  </si>
  <si>
    <t>FREAN</t>
  </si>
  <si>
    <t>Fulvetta vinipectus</t>
  </si>
  <si>
    <t>Sykess Lark</t>
  </si>
  <si>
    <t>Lathams Snipe</t>
  </si>
  <si>
    <t>Gallinago hardwickii</t>
  </si>
  <si>
    <t>GALHA</t>
  </si>
  <si>
    <t>Swinhoes Snipe</t>
  </si>
  <si>
    <t>Dusky Moorhen</t>
  </si>
  <si>
    <t>Gallinula tenebrosa</t>
  </si>
  <si>
    <t>GALTE</t>
  </si>
  <si>
    <t>Yellow-billed Loon</t>
  </si>
  <si>
    <t>Gavia adamsii</t>
  </si>
  <si>
    <t>GAVAD</t>
  </si>
  <si>
    <t>Arctic Loon</t>
  </si>
  <si>
    <t>Gavia arctica</t>
  </si>
  <si>
    <t>GAVAR</t>
  </si>
  <si>
    <t>Pacific Loon</t>
  </si>
  <si>
    <t>Gavia pacifica</t>
  </si>
  <si>
    <t>GAVPA</t>
  </si>
  <si>
    <t>Red-throated Loon</t>
  </si>
  <si>
    <t>Gavia stellata</t>
  </si>
  <si>
    <t>GAVST</t>
  </si>
  <si>
    <t>Australian Gull-billed Tern</t>
  </si>
  <si>
    <t>Gelochelidon macrotarsa</t>
  </si>
  <si>
    <t>Geokichla citrina</t>
  </si>
  <si>
    <t>Barred Dove</t>
  </si>
  <si>
    <t>Geopelia maugeus</t>
  </si>
  <si>
    <t>Zebra Dove</t>
  </si>
  <si>
    <t>Geopelia striata</t>
  </si>
  <si>
    <t>Golden-bellied Gerygone</t>
  </si>
  <si>
    <t>Gerygone sulphurea</t>
  </si>
  <si>
    <t>Japanese Night-heron</t>
  </si>
  <si>
    <t>Gorsachius goisagi</t>
  </si>
  <si>
    <t>GORGO</t>
  </si>
  <si>
    <t>Southern Hill Myna</t>
  </si>
  <si>
    <t>Gracula indica</t>
  </si>
  <si>
    <t>Common Hill Myna</t>
  </si>
  <si>
    <t>Gracupica contra</t>
  </si>
  <si>
    <t>Black-collared Starling</t>
  </si>
  <si>
    <t>Gracupica nigricollis</t>
  </si>
  <si>
    <t>Red-crowned Crane</t>
  </si>
  <si>
    <t>Grus japonensis</t>
  </si>
  <si>
    <t>GRUJA</t>
  </si>
  <si>
    <t>Hooded Crane</t>
  </si>
  <si>
    <t>Grus monacha</t>
  </si>
  <si>
    <t>GRUMO</t>
  </si>
  <si>
    <t>Common White Tern</t>
  </si>
  <si>
    <t>Gygis alba</t>
  </si>
  <si>
    <t>GYGAL</t>
  </si>
  <si>
    <t>Chestnut-shouldered Bush-sparrow</t>
  </si>
  <si>
    <t>Gymnoris xanthocollis</t>
  </si>
  <si>
    <t>Chatham Oystercatcher</t>
  </si>
  <si>
    <t>Haematopus chathamensis</t>
  </si>
  <si>
    <t>HAECH</t>
  </si>
  <si>
    <t>Sooty Oystercatcher</t>
  </si>
  <si>
    <t>Haematopus fuliginosus</t>
  </si>
  <si>
    <t>HAEFU</t>
  </si>
  <si>
    <t>Pied Oystercatcher</t>
  </si>
  <si>
    <t>Haematopus longirostris</t>
  </si>
  <si>
    <t>HAELO</t>
  </si>
  <si>
    <t>Variable Oystercatcher</t>
  </si>
  <si>
    <t>Haematopus unicolor</t>
  </si>
  <si>
    <t>HAEUN</t>
  </si>
  <si>
    <t>Javan Kingfisher</t>
  </si>
  <si>
    <t>Halcyon cyanoventris</t>
  </si>
  <si>
    <t>Halcyon gularis</t>
  </si>
  <si>
    <t>HALGU</t>
  </si>
  <si>
    <t>Pallass Fish-eagle</t>
  </si>
  <si>
    <t>Stellers Sea-eagle</t>
  </si>
  <si>
    <t>Haliaeetus pelagicus</t>
  </si>
  <si>
    <t>HALPE</t>
  </si>
  <si>
    <t>Whistling Kite</t>
  </si>
  <si>
    <t>Haliastur sphenurus</t>
  </si>
  <si>
    <t>HALSP</t>
  </si>
  <si>
    <t>Black Stilt</t>
  </si>
  <si>
    <t>Himantopus novaezelandiae</t>
  </si>
  <si>
    <t>HIMNO</t>
  </si>
  <si>
    <t>Tahiti Swallow</t>
  </si>
  <si>
    <t>Harlequin Duck</t>
  </si>
  <si>
    <t>Histrionicus histrionicus</t>
  </si>
  <si>
    <t>HISHI</t>
  </si>
  <si>
    <t>Buff-banded Rail</t>
  </si>
  <si>
    <t>Hypotaenidia philippensis</t>
  </si>
  <si>
    <t>RALPH</t>
  </si>
  <si>
    <t>Barred Rail</t>
  </si>
  <si>
    <t>Hypotaenidia torquata</t>
  </si>
  <si>
    <t>RALTO</t>
  </si>
  <si>
    <t>Square-tailed Bulbul</t>
  </si>
  <si>
    <t>Hypsipetes ganeesa</t>
  </si>
  <si>
    <t>Black Bulbul</t>
  </si>
  <si>
    <t>Philippine Bulbul</t>
  </si>
  <si>
    <t>Hypsipetes philippinus</t>
  </si>
  <si>
    <t>ICTHU</t>
  </si>
  <si>
    <t>Iduna caligata</t>
  </si>
  <si>
    <t>Sykess Warbler</t>
  </si>
  <si>
    <t>Iduna rama</t>
  </si>
  <si>
    <t>Comb-crested Jacana</t>
  </si>
  <si>
    <t>Irediparra gallinacea</t>
  </si>
  <si>
    <t>IREGA</t>
  </si>
  <si>
    <t>Schrencks Bittern</t>
  </si>
  <si>
    <t>Ixobrychus eurhythmus</t>
  </si>
  <si>
    <t>IXOEU</t>
  </si>
  <si>
    <t>Kittacincla malabarica</t>
  </si>
  <si>
    <t>Black-headed Cuckoo-shrike</t>
  </si>
  <si>
    <t>Lalage melanoptera</t>
  </si>
  <si>
    <t>Pied Triller</t>
  </si>
  <si>
    <t>Lalage nigra</t>
  </si>
  <si>
    <t>Isabelline Shrike</t>
  </si>
  <si>
    <t>Iberian Grey Shrike</t>
  </si>
  <si>
    <t>Lanius meridionalis</t>
  </si>
  <si>
    <t>European Herring Gull</t>
  </si>
  <si>
    <t>Larus argentatus</t>
  </si>
  <si>
    <t>LARAR</t>
  </si>
  <si>
    <t>Caspian Gull</t>
  </si>
  <si>
    <t>Larus cachinnans</t>
  </si>
  <si>
    <t>LARCS</t>
  </si>
  <si>
    <t>Mew Gull</t>
  </si>
  <si>
    <t>Larus canus</t>
  </si>
  <si>
    <t>LARCA</t>
  </si>
  <si>
    <t>Black-tailed Gull</t>
  </si>
  <si>
    <t>Larus crassirostris</t>
  </si>
  <si>
    <t>LARCR</t>
  </si>
  <si>
    <t>Kelp Gull</t>
  </si>
  <si>
    <t>Larus dominicanus</t>
  </si>
  <si>
    <t>LARDO</t>
  </si>
  <si>
    <t>Glaucous-winged Gull</t>
  </si>
  <si>
    <t>Larus glaucescens</t>
  </si>
  <si>
    <t>LARGS</t>
  </si>
  <si>
    <t>Iceland Gull</t>
  </si>
  <si>
    <t>Larus glaucoides</t>
  </si>
  <si>
    <t>LARGL</t>
  </si>
  <si>
    <t>Glaucous Gull</t>
  </si>
  <si>
    <t>Larus hyperboreus</t>
  </si>
  <si>
    <t>LARHY</t>
  </si>
  <si>
    <t>Pallass Gull</t>
  </si>
  <si>
    <t>Yellow-legged Gull</t>
  </si>
  <si>
    <t>Larus michahellis</t>
  </si>
  <si>
    <t>LARMH</t>
  </si>
  <si>
    <t>Silver Gull</t>
  </si>
  <si>
    <t>Larus novaehollandiae</t>
  </si>
  <si>
    <t>LARNO</t>
  </si>
  <si>
    <t>Pacific Gull</t>
  </si>
  <si>
    <t>Larus pacificus</t>
  </si>
  <si>
    <t>LARPA</t>
  </si>
  <si>
    <t>Franklins Gull</t>
  </si>
  <si>
    <t>Larus pipixcan</t>
  </si>
  <si>
    <t>LARPI</t>
  </si>
  <si>
    <t>Relict Gull</t>
  </si>
  <si>
    <t>Larus relictus</t>
  </si>
  <si>
    <t>LARRE</t>
  </si>
  <si>
    <t>Slaty-backed Gull</t>
  </si>
  <si>
    <t>Larus schistisagus</t>
  </si>
  <si>
    <t>LARSH</t>
  </si>
  <si>
    <t>Arctic Herring Gull</t>
  </si>
  <si>
    <t>Larus smithsonianus</t>
  </si>
  <si>
    <t>Thayers Gull</t>
  </si>
  <si>
    <t>Larus thayeri</t>
  </si>
  <si>
    <t>LARTH</t>
  </si>
  <si>
    <t>Larvivora brunnea</t>
  </si>
  <si>
    <t>Leiopicus mahrattensis</t>
  </si>
  <si>
    <t>Leptocoma minima</t>
  </si>
  <si>
    <t>Leptocoma zeylonica</t>
  </si>
  <si>
    <t>Long-billed Dowitcher</t>
  </si>
  <si>
    <t>Limnodromus scolopaceus</t>
  </si>
  <si>
    <t>LIMSC</t>
  </si>
  <si>
    <t>Hudsonian Godwit</t>
  </si>
  <si>
    <t>Limosa haemastica</t>
  </si>
  <si>
    <t>LIMHA</t>
  </si>
  <si>
    <t>Pallass Grasshopper-warbler</t>
  </si>
  <si>
    <t>Spotted Grasshopper-warbler</t>
  </si>
  <si>
    <t>Locustella thoracica</t>
  </si>
  <si>
    <t>Grey-headed Mannikin</t>
  </si>
  <si>
    <t>Lonchura caniceps</t>
  </si>
  <si>
    <t>Java Sparrow</t>
  </si>
  <si>
    <t>Lonchura oryzivora</t>
  </si>
  <si>
    <t>Machlolophus xanthogenys</t>
  </si>
  <si>
    <t>Pink-eared Duck</t>
  </si>
  <si>
    <t>Malacorhynchus membranaceus</t>
  </si>
  <si>
    <t>MALME</t>
  </si>
  <si>
    <t>American Wigeon</t>
  </si>
  <si>
    <t>Mareca americana</t>
  </si>
  <si>
    <t>ANAAM</t>
  </si>
  <si>
    <t>Black Scoter</t>
  </si>
  <si>
    <t>Melanitta americana</t>
  </si>
  <si>
    <t>MELNA</t>
  </si>
  <si>
    <t>White-winged Scoter</t>
  </si>
  <si>
    <t>Melanitta deglandi</t>
  </si>
  <si>
    <t>Velvet Scoter</t>
  </si>
  <si>
    <t>Melanitta fusca</t>
  </si>
  <si>
    <t>MELFU</t>
  </si>
  <si>
    <t>Common Scoter</t>
  </si>
  <si>
    <t>Melanitta nigra</t>
  </si>
  <si>
    <t>MELNI</t>
  </si>
  <si>
    <t>Red-breasted Merganser</t>
  </si>
  <si>
    <t>Mergus serrator</t>
  </si>
  <si>
    <t>MERSE</t>
  </si>
  <si>
    <t>Scaly-sided Merganser</t>
  </si>
  <si>
    <t>Mergus squamatus</t>
  </si>
  <si>
    <t>MERSQ</t>
  </si>
  <si>
    <t>Blue-throated Bee-eater</t>
  </si>
  <si>
    <t>Merops viridis</t>
  </si>
  <si>
    <t>African Green Bee-eater</t>
  </si>
  <si>
    <t>Merops viridissimus</t>
  </si>
  <si>
    <t>Little Pied Cormorant</t>
  </si>
  <si>
    <t>Microcarbo melanoleucos</t>
  </si>
  <si>
    <t>PHAME</t>
  </si>
  <si>
    <t>Pygmy Cormorant</t>
  </si>
  <si>
    <t>Microcarbo pygmaeus</t>
  </si>
  <si>
    <t>PHAPY</t>
  </si>
  <si>
    <t>Micropternus brachyurus</t>
  </si>
  <si>
    <t>Jerdons Bushlark</t>
  </si>
  <si>
    <t>Indian Bushlark</t>
  </si>
  <si>
    <t>Monticola cinclorhyncha</t>
  </si>
  <si>
    <t>Australasian Gannet</t>
  </si>
  <si>
    <t>Morus serrator</t>
  </si>
  <si>
    <t>MORSE</t>
  </si>
  <si>
    <t>Western Yellow Wagtail</t>
  </si>
  <si>
    <t>Japanese Wagtail</t>
  </si>
  <si>
    <t>Motacilla grandis</t>
  </si>
  <si>
    <t>MOTGR</t>
  </si>
  <si>
    <t>Motacilla maderaspatensis</t>
  </si>
  <si>
    <t>Grey-streaked Flycatcher</t>
  </si>
  <si>
    <t>Muscicapa griseisticta</t>
  </si>
  <si>
    <t>Milky Stork</t>
  </si>
  <si>
    <t>Mycteria cinerea</t>
  </si>
  <si>
    <t>MYCCI</t>
  </si>
  <si>
    <t>Green Pygmy-goose</t>
  </si>
  <si>
    <t>Nettapus pulchellus</t>
  </si>
  <si>
    <t>NETPU</t>
  </si>
  <si>
    <t>North Philippine Hawk-eagle</t>
  </si>
  <si>
    <t>Nisaetus philippensis</t>
  </si>
  <si>
    <t>Far Eastern Curlew</t>
  </si>
  <si>
    <t>Numenius madagascariensis</t>
  </si>
  <si>
    <t>NUMMA</t>
  </si>
  <si>
    <t>Little Curlew</t>
  </si>
  <si>
    <t>Numenius minutus</t>
  </si>
  <si>
    <t>NUMMI</t>
  </si>
  <si>
    <t>Rufous Night-heron</t>
  </si>
  <si>
    <t>Nycticorax caledonicus</t>
  </si>
  <si>
    <t>NYCCA</t>
  </si>
  <si>
    <t>Wilsons Storm-petrel</t>
  </si>
  <si>
    <t>Brown Rockchat</t>
  </si>
  <si>
    <t>Oenanthe fusca</t>
  </si>
  <si>
    <t>Aleutian Tern</t>
  </si>
  <si>
    <t>Onychoprion aleuticus</t>
  </si>
  <si>
    <t>STEAE</t>
  </si>
  <si>
    <t>Eastern Black-headed Oriole</t>
  </si>
  <si>
    <t>Great Bustard</t>
  </si>
  <si>
    <t>Otis tarda</t>
  </si>
  <si>
    <t>OTITA</t>
  </si>
  <si>
    <t>Blue-billed Duck</t>
  </si>
  <si>
    <t>Oxyura australis</t>
  </si>
  <si>
    <t>OXYAU</t>
  </si>
  <si>
    <t>White-headed Duck</t>
  </si>
  <si>
    <t>Oxyura leucocephala</t>
  </si>
  <si>
    <t>OXYLE</t>
  </si>
  <si>
    <t>Pachycephala cinerea</t>
  </si>
  <si>
    <t>Plain-backed Sparrow</t>
  </si>
  <si>
    <t>Passer flaveolus</t>
  </si>
  <si>
    <t>Pastor roseus</t>
  </si>
  <si>
    <t>Australian Pelican</t>
  </si>
  <si>
    <t>Pelecanus conspicillatus</t>
  </si>
  <si>
    <t>PELCO</t>
  </si>
  <si>
    <t>Inland Dotterel</t>
  </si>
  <si>
    <t>Peltohyas australis</t>
  </si>
  <si>
    <t>PELAU</t>
  </si>
  <si>
    <t>Grey Partridge</t>
  </si>
  <si>
    <t>Perdix perdix</t>
  </si>
  <si>
    <t>Petrochelidon fluvicola</t>
  </si>
  <si>
    <t>White-tailed Tropicbird</t>
  </si>
  <si>
    <t>Phaethon lepturus</t>
  </si>
  <si>
    <t>Japanese Cormorant</t>
  </si>
  <si>
    <t>Phalacrocorax capillatus</t>
  </si>
  <si>
    <t>PHACP</t>
  </si>
  <si>
    <t>Black-faced Cormorant</t>
  </si>
  <si>
    <t>Phalacrocorax fuscescens</t>
  </si>
  <si>
    <t>PHAFS</t>
  </si>
  <si>
    <t>Pelagic Cormorant</t>
  </si>
  <si>
    <t>Phalacrocorax pelagicus</t>
  </si>
  <si>
    <t>PHAPE</t>
  </si>
  <si>
    <t>Little Black Cormorant</t>
  </si>
  <si>
    <t>Phalacrocorax sulcirostris</t>
  </si>
  <si>
    <t>PHASU</t>
  </si>
  <si>
    <t>Red-faced Cormorant</t>
  </si>
  <si>
    <t>Phalacrocorax urile</t>
  </si>
  <si>
    <t>PHAUR</t>
  </si>
  <si>
    <t>Great Pied Cormorant</t>
  </si>
  <si>
    <t>Phalacrocorax varius</t>
  </si>
  <si>
    <t>PHAVA</t>
  </si>
  <si>
    <t>Red Phalarope</t>
  </si>
  <si>
    <t>Phalaropus fulicarius</t>
  </si>
  <si>
    <t>PHAFC</t>
  </si>
  <si>
    <t>White-eared Brown-dove</t>
  </si>
  <si>
    <t>Phapitreron leucotis</t>
  </si>
  <si>
    <t>Timor Friarbird</t>
  </si>
  <si>
    <t>Philemon inornatus</t>
  </si>
  <si>
    <t>Laysan Albatross</t>
  </si>
  <si>
    <t>Phoebastria immutabilis</t>
  </si>
  <si>
    <t>DIOIM</t>
  </si>
  <si>
    <t>Phoenicurus fuliginosus</t>
  </si>
  <si>
    <t>Hodgsons Redstart</t>
  </si>
  <si>
    <t>Phoenicurus leucocephalus</t>
  </si>
  <si>
    <t>Tickells Leaf-warbler</t>
  </si>
  <si>
    <t>Phylloscopus affinis</t>
  </si>
  <si>
    <t>Smoky Warbler</t>
  </si>
  <si>
    <t>Phylloscopus fuligiventer</t>
  </si>
  <si>
    <t>Humes Leaf-warbler</t>
  </si>
  <si>
    <t>Phylloscopus humei</t>
  </si>
  <si>
    <t>Western Crowned Leaf-warbler</t>
  </si>
  <si>
    <t>Whistlers Warbler</t>
  </si>
  <si>
    <t>Phylloscopus whistleri</t>
  </si>
  <si>
    <t>Grey-hooded Warbler</t>
  </si>
  <si>
    <t>Phylloscopus xanthoschistos</t>
  </si>
  <si>
    <t>Picoides nanus</t>
  </si>
  <si>
    <t>Yellow-billed Spoonbill</t>
  </si>
  <si>
    <t>Platalea flavipes</t>
  </si>
  <si>
    <t>PLAFL</t>
  </si>
  <si>
    <t>Black-faced Spoonbill</t>
  </si>
  <si>
    <t>Platalea minor</t>
  </si>
  <si>
    <t>PLAMI</t>
  </si>
  <si>
    <t>Royal Spoonbill</t>
  </si>
  <si>
    <t>Platalea regia</t>
  </si>
  <si>
    <t>PLARE</t>
  </si>
  <si>
    <t>American Golden Plover</t>
  </si>
  <si>
    <t>Pluvialis dominica</t>
  </si>
  <si>
    <t>PLUDO</t>
  </si>
  <si>
    <t>Horned Grebe</t>
  </si>
  <si>
    <t>Podiceps auritus</t>
  </si>
  <si>
    <t>PODAU</t>
  </si>
  <si>
    <t>Hoary-headed Grebe</t>
  </si>
  <si>
    <t>Poliocephalus poliocephalus</t>
  </si>
  <si>
    <t>POLPO</t>
  </si>
  <si>
    <t>Stellers Eider</t>
  </si>
  <si>
    <t>Polysticta stelleri</t>
  </si>
  <si>
    <t>POLST</t>
  </si>
  <si>
    <t>Australian Crake</t>
  </si>
  <si>
    <t>Porzana fluminea</t>
  </si>
  <si>
    <t>PORFM</t>
  </si>
  <si>
    <t>White-shouldered Ibis</t>
  </si>
  <si>
    <t>Pseudibis davisoni</t>
  </si>
  <si>
    <t>PSEDA</t>
  </si>
  <si>
    <t>Psilopogon mystacophanos</t>
  </si>
  <si>
    <t>Psilopogon viridis</t>
  </si>
  <si>
    <t>Psilopogon zeylanicus</t>
  </si>
  <si>
    <t>Dusky Crag Martin</t>
  </si>
  <si>
    <t>Ptyonoprogne concolor</t>
  </si>
  <si>
    <t>Eurasian Crag Martin</t>
  </si>
  <si>
    <t>Ptyonoprogne rupestris</t>
  </si>
  <si>
    <t>Pycnonotus flaviventris</t>
  </si>
  <si>
    <t>Yellow-vented Bulbul</t>
  </si>
  <si>
    <t>Pycnonotus goiavier</t>
  </si>
  <si>
    <t>Flame-throated Bulbul</t>
  </si>
  <si>
    <t>Pycnonotus gularis</t>
  </si>
  <si>
    <t>Himalayan Bulbul</t>
  </si>
  <si>
    <t>Pycnonotus leucogenys</t>
  </si>
  <si>
    <t>Radjah Shelduck</t>
  </si>
  <si>
    <t>Radjah radjah</t>
  </si>
  <si>
    <t>TADRA</t>
  </si>
  <si>
    <t>Eastern Water Rail</t>
  </si>
  <si>
    <t>Rallus indicus</t>
  </si>
  <si>
    <t>Red-necked Avocet</t>
  </si>
  <si>
    <t>Recurvirostra novaehollandiae</t>
  </si>
  <si>
    <t>RECNO</t>
  </si>
  <si>
    <t>White-spotted Fantail</t>
  </si>
  <si>
    <t>Rhipidura albogularis</t>
  </si>
  <si>
    <t>Sunda Pied Fantail</t>
  </si>
  <si>
    <t>Rhipidura javanica</t>
  </si>
  <si>
    <t>Willie Wagtail</t>
  </si>
  <si>
    <t>Rhipidura leucophrys</t>
  </si>
  <si>
    <t>RHILE</t>
  </si>
  <si>
    <t>Spotted Fantail</t>
  </si>
  <si>
    <t>Rhipidura perlata</t>
  </si>
  <si>
    <t>Vanuatu Streaked Fantail</t>
  </si>
  <si>
    <t>Rhipidura spilodera</t>
  </si>
  <si>
    <t>African Plain Martin</t>
  </si>
  <si>
    <t>Collared Sand Martin</t>
  </si>
  <si>
    <t>Black-legged Kittiwake</t>
  </si>
  <si>
    <t>Rissa tridactyla</t>
  </si>
  <si>
    <t>RISTR</t>
  </si>
  <si>
    <t>Australian Painted-snipe</t>
  </si>
  <si>
    <t>Rostratula australis</t>
  </si>
  <si>
    <t>Saunderss Gull</t>
  </si>
  <si>
    <t>Saundersilarus saundersi</t>
  </si>
  <si>
    <t>LARSA</t>
  </si>
  <si>
    <t>White-bellied Bushchat</t>
  </si>
  <si>
    <t>Saxicola gutturalis</t>
  </si>
  <si>
    <t>Jerdons Bushchat</t>
  </si>
  <si>
    <t>King Eider</t>
  </si>
  <si>
    <t>Somateria spectabilis</t>
  </si>
  <si>
    <t>SOMSP</t>
  </si>
  <si>
    <t>Cinnamon Teal</t>
  </si>
  <si>
    <t>Spatula cyanoptera</t>
  </si>
  <si>
    <t>ANACY</t>
  </si>
  <si>
    <t>Australian Shoveler</t>
  </si>
  <si>
    <t>Spatula rhynchotis</t>
  </si>
  <si>
    <t>ANARH</t>
  </si>
  <si>
    <t>Red-billed Starling</t>
  </si>
  <si>
    <t>Spodiopsar sericeus</t>
  </si>
  <si>
    <t>Wilsons Phalarope</t>
  </si>
  <si>
    <t>Steganopus tricolor</t>
  </si>
  <si>
    <t>PHATR</t>
  </si>
  <si>
    <t>Fairy Tern</t>
  </si>
  <si>
    <t>Sternula nereis</t>
  </si>
  <si>
    <t>STENE</t>
  </si>
  <si>
    <t>Saunderss Tern</t>
  </si>
  <si>
    <t>Freckled Duck</t>
  </si>
  <si>
    <t>Stictonetta naevosa</t>
  </si>
  <si>
    <t>STINA</t>
  </si>
  <si>
    <t>Australian Pratincole</t>
  </si>
  <si>
    <t>Stiltia isabella</t>
  </si>
  <si>
    <t>STIIS</t>
  </si>
  <si>
    <t>Sunda Collared-dove</t>
  </si>
  <si>
    <t>Streptopelia bitorquata</t>
  </si>
  <si>
    <t>White-headed Starling</t>
  </si>
  <si>
    <t>Sturnia erythropygia</t>
  </si>
  <si>
    <t>Sturnia malabarica</t>
  </si>
  <si>
    <t>Sturnia pagodarum</t>
  </si>
  <si>
    <t>White-shouldered Starling</t>
  </si>
  <si>
    <t>Sturnia sinensis</t>
  </si>
  <si>
    <t>Brown Booby</t>
  </si>
  <si>
    <t>Sula leucogaster</t>
  </si>
  <si>
    <t>SULLE</t>
  </si>
  <si>
    <t>Red-footed Booby</t>
  </si>
  <si>
    <t>Sula sula</t>
  </si>
  <si>
    <t>SULSU</t>
  </si>
  <si>
    <t>Western Orphean Warbler</t>
  </si>
  <si>
    <t>Asian Blue Quail</t>
  </si>
  <si>
    <t>Synoicus chinensis</t>
  </si>
  <si>
    <t>Ancient Murrelet</t>
  </si>
  <si>
    <t>Synthliboramphus antiquus</t>
  </si>
  <si>
    <t>SYNAN</t>
  </si>
  <si>
    <t>Australasian Grebe</t>
  </si>
  <si>
    <t>Tachybaptus novaehollandiae</t>
  </si>
  <si>
    <t>TACNO</t>
  </si>
  <si>
    <t>Australian Shelduck</t>
  </si>
  <si>
    <t>Tadorna tadornoides</t>
  </si>
  <si>
    <t>TADTD</t>
  </si>
  <si>
    <t>Common Wood-shrike</t>
  </si>
  <si>
    <t>Malabar Wood-shrike</t>
  </si>
  <si>
    <t>Tephrodornis sylvicola</t>
  </si>
  <si>
    <t>Large Wood-shrike</t>
  </si>
  <si>
    <t>Tephrodornis virgatus</t>
  </si>
  <si>
    <t>Indian Paradise-flycatcher</t>
  </si>
  <si>
    <t>Chinese Crested Tern</t>
  </si>
  <si>
    <t>Thalasseus bernsteini</t>
  </si>
  <si>
    <t>STEBN</t>
  </si>
  <si>
    <t>Giant Ibis</t>
  </si>
  <si>
    <t>Thaumatibis gigantea</t>
  </si>
  <si>
    <t>THAGI</t>
  </si>
  <si>
    <t>Hooded Plover</t>
  </si>
  <si>
    <t>Thinornis cucullatus</t>
  </si>
  <si>
    <t>CHARL</t>
  </si>
  <si>
    <t>Shore Plover</t>
  </si>
  <si>
    <t>Thinornis novaeseelandiae</t>
  </si>
  <si>
    <t>THINO</t>
  </si>
  <si>
    <t>African Sacred Ibis</t>
  </si>
  <si>
    <t>Threskiornis aethiopicus</t>
  </si>
  <si>
    <t>THRAE</t>
  </si>
  <si>
    <t>Australian Ibis</t>
  </si>
  <si>
    <t>Threskiornis moluccus</t>
  </si>
  <si>
    <t>THRMO</t>
  </si>
  <si>
    <t>Straw-necked Ibis</t>
  </si>
  <si>
    <t>Threskiornis spinicollis</t>
  </si>
  <si>
    <t>CARSP</t>
  </si>
  <si>
    <t>Wallcreeper</t>
  </si>
  <si>
    <t>Tichodroma muraria</t>
  </si>
  <si>
    <t>Sacred Kingfisher</t>
  </si>
  <si>
    <t>Todiramphus sanctus</t>
  </si>
  <si>
    <t>TODSA</t>
  </si>
  <si>
    <t>Tasmanian Native-hen</t>
  </si>
  <si>
    <t>Tribonyx mortierii</t>
  </si>
  <si>
    <t>GALMO</t>
  </si>
  <si>
    <t>Black-tailed Native-hen</t>
  </si>
  <si>
    <t>Tribonyx ventralis</t>
  </si>
  <si>
    <t>GALVE</t>
  </si>
  <si>
    <t>Grey-tailed Tattler</t>
  </si>
  <si>
    <t>Tringa brevipes</t>
  </si>
  <si>
    <t>HETBR</t>
  </si>
  <si>
    <t>Lesser Yellowlegs</t>
  </si>
  <si>
    <t>Tringa flavipes</t>
  </si>
  <si>
    <t>TRIFL</t>
  </si>
  <si>
    <t>Wandering Tattler</t>
  </si>
  <si>
    <t>Tringa incana</t>
  </si>
  <si>
    <t>HETIN</t>
  </si>
  <si>
    <t>Indian Blackbird</t>
  </si>
  <si>
    <t>Turdus simillimus</t>
  </si>
  <si>
    <t>Common Buttonquail</t>
  </si>
  <si>
    <t>Common Murre</t>
  </si>
  <si>
    <t>Uria aalge</t>
  </si>
  <si>
    <t>URIAA</t>
  </si>
  <si>
    <t>Thick-billed Murre</t>
  </si>
  <si>
    <t>Uria lomvia</t>
  </si>
  <si>
    <t>URILO</t>
  </si>
  <si>
    <t>Masked Lapwing</t>
  </si>
  <si>
    <t>Vanellus miles</t>
  </si>
  <si>
    <t>VANMI</t>
  </si>
  <si>
    <t>Banded Lapwing</t>
  </si>
  <si>
    <t>Vanellus tricolor</t>
  </si>
  <si>
    <t>VANTR</t>
  </si>
  <si>
    <t>Sabines Gull</t>
  </si>
  <si>
    <t>Xema sabini</t>
  </si>
  <si>
    <t>LARSB</t>
  </si>
  <si>
    <t>Band-bellied Crake</t>
  </si>
  <si>
    <t>Zapornia paykullii</t>
  </si>
  <si>
    <t>PORPY</t>
  </si>
  <si>
    <t>Baillons Crake</t>
  </si>
  <si>
    <t>Spotless Crake</t>
  </si>
  <si>
    <t>Zapornia tabuensis</t>
  </si>
  <si>
    <t>PORTA</t>
  </si>
  <si>
    <t>Anatinae spp.</t>
  </si>
  <si>
    <t>Anser fabalis fabalis</t>
  </si>
  <si>
    <t>ANSFF</t>
  </si>
  <si>
    <t>Anser fabalis serrirostris</t>
  </si>
  <si>
    <t>ANSFS</t>
  </si>
  <si>
    <t>Branta canadensis leucopareia</t>
  </si>
  <si>
    <t>BRAHL</t>
  </si>
  <si>
    <t>Bewick's swan</t>
  </si>
  <si>
    <t>Cygnus columbianus bewickii</t>
  </si>
  <si>
    <t>CYGBE</t>
  </si>
  <si>
    <t>Tundra swan</t>
  </si>
  <si>
    <t>Cygnus columbianus columbianus</t>
  </si>
  <si>
    <t>CYGCO</t>
  </si>
  <si>
    <t>Fregata spp.</t>
  </si>
  <si>
    <t>FREGA</t>
  </si>
  <si>
    <t>Haematopus hybrid</t>
  </si>
  <si>
    <t>HAEHY</t>
  </si>
  <si>
    <t>Heteroscelus spp.</t>
  </si>
  <si>
    <t>HETER</t>
  </si>
  <si>
    <t>Hirundinidae spp.</t>
  </si>
  <si>
    <t>Ketupa spp.</t>
  </si>
  <si>
    <t>KETUP</t>
  </si>
  <si>
    <t>Mongolian gull</t>
  </si>
  <si>
    <t>Larus smithsonianus mongolicus</t>
  </si>
  <si>
    <t>LARVM</t>
  </si>
  <si>
    <t>Larus smithsonianus vegae</t>
  </si>
  <si>
    <t>LARVE</t>
  </si>
  <si>
    <t>No species recorded</t>
  </si>
  <si>
    <t>unidentified waders</t>
  </si>
  <si>
    <t>Riparia chinensis</t>
  </si>
  <si>
    <t>Asian Plain Martin</t>
  </si>
  <si>
    <t>Turdus atrogularis</t>
  </si>
  <si>
    <t>Black-throated Thrush</t>
  </si>
  <si>
    <t>Phylloscopus nitidus</t>
  </si>
  <si>
    <t>Green Warbler</t>
  </si>
  <si>
    <t>Oriolus kundoo</t>
  </si>
  <si>
    <t>Indian Golden Oriole</t>
  </si>
  <si>
    <t>Nilgiri Flowerpecker</t>
  </si>
  <si>
    <t>Bean goose fabalis</t>
  </si>
  <si>
    <t>Anser fabalis middendorffii</t>
  </si>
  <si>
    <t>Bean goose middendorffii</t>
  </si>
  <si>
    <t>ANSFM</t>
  </si>
  <si>
    <t>Bean goose serrirostris</t>
  </si>
  <si>
    <t>Canada goose leucopareia</t>
  </si>
  <si>
    <t>Vega gull</t>
  </si>
  <si>
    <t>Unidentified sandplover species</t>
  </si>
  <si>
    <t>SANPL</t>
  </si>
  <si>
    <t>Minimal, &lt; 25%</t>
  </si>
  <si>
    <t>Disturbance during count</t>
  </si>
  <si>
    <t>Contact email</t>
  </si>
  <si>
    <t>Situation observed during the visit: choose the appropriate value from the drop-down</t>
  </si>
  <si>
    <t>CONTACT EMAIL</t>
  </si>
  <si>
    <t>Email address of the main contact person(s) for the count</t>
  </si>
  <si>
    <t>Not recorded</t>
  </si>
  <si>
    <t>No species seen</t>
  </si>
  <si>
    <t>Sterna spp.</t>
  </si>
  <si>
    <t>Stercorarius spp.</t>
  </si>
  <si>
    <t>Somateria spp.</t>
  </si>
  <si>
    <t>Porzana spp.</t>
  </si>
  <si>
    <t>Phalaropus spp.</t>
  </si>
  <si>
    <t>Melanitta spp.</t>
  </si>
  <si>
    <t>Branta spp.</t>
  </si>
  <si>
    <t>Anatinea spp.</t>
  </si>
  <si>
    <t>Falco severus</t>
  </si>
  <si>
    <t>Falco columbarius</t>
  </si>
  <si>
    <t>Circus assimilis</t>
  </si>
  <si>
    <t>Circus spilothorax</t>
  </si>
  <si>
    <t>Onychoprion lunatus</t>
  </si>
  <si>
    <t>Gallinago media</t>
  </si>
  <si>
    <t>Scolopax saturata</t>
  </si>
  <si>
    <t>Vanellus macropterus</t>
  </si>
  <si>
    <t>Charadrius dealbatus</t>
  </si>
  <si>
    <t>Ardea plumifera</t>
  </si>
  <si>
    <t>Gorsachius magnificus</t>
  </si>
  <si>
    <t>Ixobrychus dubius</t>
  </si>
  <si>
    <t>Zonerodius heliosylus</t>
  </si>
  <si>
    <t>Megacrex inepta</t>
  </si>
  <si>
    <t>Amaurornis moluccana</t>
  </si>
  <si>
    <t>Amaurornis magnirostris</t>
  </si>
  <si>
    <t>Gymnocrex plumbeiventris</t>
  </si>
  <si>
    <t>Gymnocrex talaudensis</t>
  </si>
  <si>
    <t>Gymnocrex rosenbergii</t>
  </si>
  <si>
    <t>Crex crex</t>
  </si>
  <si>
    <t>Gallirallus calayanensis</t>
  </si>
  <si>
    <t>Habroptila wallacii</t>
  </si>
  <si>
    <t>Lewinia pectoralis</t>
  </si>
  <si>
    <t>Lewinia mirifica</t>
  </si>
  <si>
    <t>Aramidopsis plateni</t>
  </si>
  <si>
    <t>Rallina tricolor</t>
  </si>
  <si>
    <t>Rallicula mayri</t>
  </si>
  <si>
    <t>Rallicula forbesi</t>
  </si>
  <si>
    <t>Rallicula leucospila</t>
  </si>
  <si>
    <t>Rallicula rubra</t>
  </si>
  <si>
    <t>Salvadorina waigiuensis</t>
  </si>
  <si>
    <t>Cygnus columbianus</t>
  </si>
  <si>
    <t>Tundra Swan</t>
  </si>
  <si>
    <t>Salvadori's Teal</t>
  </si>
  <si>
    <t>Chestnut Forest-rail</t>
  </si>
  <si>
    <t>White-striped Forest-rail</t>
  </si>
  <si>
    <t>Forbes's Forest-rail</t>
  </si>
  <si>
    <t>Mayr's Forest-rail</t>
  </si>
  <si>
    <t>Red-necked Crake</t>
  </si>
  <si>
    <t>Snoring Rail</t>
  </si>
  <si>
    <t>Brown-banded Rail</t>
  </si>
  <si>
    <t>Lewin's Rail</t>
  </si>
  <si>
    <t>Drummer Rail</t>
  </si>
  <si>
    <t>Calayan Rail</t>
  </si>
  <si>
    <t>Corncrake</t>
  </si>
  <si>
    <t>Blue-faced Rail</t>
  </si>
  <si>
    <t>Talaud Rail</t>
  </si>
  <si>
    <t>Bare-eyed Rail</t>
  </si>
  <si>
    <t>Talaud Bush-hen</t>
  </si>
  <si>
    <t>Pale-vented Bush-hen</t>
  </si>
  <si>
    <t>New Guinea Flightless Rail</t>
  </si>
  <si>
    <t>Forest Bittern</t>
  </si>
  <si>
    <t>Australian Little Bittern</t>
  </si>
  <si>
    <t>White-eared Night-heron</t>
  </si>
  <si>
    <t>Plumed Egret</t>
  </si>
  <si>
    <t>White-faced Plover</t>
  </si>
  <si>
    <t>Javan Lapwing</t>
  </si>
  <si>
    <t>Javan Woodcock</t>
  </si>
  <si>
    <t>Great Snipe</t>
  </si>
  <si>
    <t>Grey-backed Tern</t>
  </si>
  <si>
    <t>Papuan Harrier</t>
  </si>
  <si>
    <t>Spotted Harrier</t>
  </si>
  <si>
    <t>Merlin</t>
  </si>
  <si>
    <t>Oriental Hobby</t>
  </si>
  <si>
    <t>Protection</t>
  </si>
  <si>
    <t>←National Park→</t>
  </si>
  <si>
    <t>←Wildlife Sanctuary→</t>
  </si>
  <si>
    <t>←Bird Sanctuary→</t>
  </si>
  <si>
    <t>←Community Reserve→</t>
  </si>
  <si>
    <t>←Ramsar Site→</t>
  </si>
  <si>
    <t>←Flyway Network Site→</t>
  </si>
  <si>
    <t>←Don't know→</t>
  </si>
  <si>
    <t>National Park</t>
  </si>
  <si>
    <t>Wildlife Sanctuary</t>
  </si>
  <si>
    <t>Bird Sanctuary</t>
  </si>
  <si>
    <t>Community Reserve</t>
  </si>
  <si>
    <t>Ramsar Site</t>
  </si>
  <si>
    <t>Flyway Network Site</t>
  </si>
  <si>
    <t>Don't know</t>
  </si>
  <si>
    <t>Kindly submit the completed form by email directly to your AWC coordinator (check www.wetlands.org/our-network/iwc-coordinators/ for full list) for data collation. If there is no coordinator listed, kindly email directly to awc@wetlands.org</t>
  </si>
  <si>
    <r>
      <t xml:space="preserve">If there are absolutely no birds at all at the site, this is also important information. In the </t>
    </r>
    <r>
      <rPr>
        <b/>
        <sz val="11"/>
        <rFont val="Calibri"/>
        <family val="2"/>
        <scheme val="minor"/>
      </rPr>
      <t>"CountsForm"</t>
    </r>
    <r>
      <rPr>
        <sz val="11"/>
        <rFont val="Calibri"/>
        <family val="2"/>
        <scheme val="minor"/>
      </rPr>
      <t>, under the code "No species reported" enter "0" in the count column. If the reason for lack of birds seems clear, such as the wetland being dry, be sure to enter this information in the Visit Form.</t>
    </r>
  </si>
  <si>
    <r>
      <t xml:space="preserve">IF EXISTING SITE simply select Country and Site Name 
</t>
    </r>
    <r>
      <rPr>
        <b/>
        <sz val="11"/>
        <color rgb="FFFF0000"/>
        <rFont val="Calibri"/>
        <family val="2"/>
        <scheme val="minor"/>
      </rPr>
      <t>(Please do not fill any missing info on existing sites in this column- use Column C to update this)</t>
    </r>
  </si>
  <si>
    <t>Main habitat type(s), simply choose True or False for each type. If wetland type not covered from list, write in Remarks column on green Counts Form</t>
  </si>
  <si>
    <t>Choose True or False for each level of protection.</t>
  </si>
  <si>
    <t>Few (1-3)</t>
  </si>
  <si>
    <t>Many (&gt;3)</t>
  </si>
  <si>
    <t>The use of this Form should allow for a more rapid production of national overviews that can be shared with participants and others on an annual basis.</t>
  </si>
  <si>
    <t>The list of species  is based on species counted previously across Asia under the AWC</t>
  </si>
  <si>
    <r>
      <t xml:space="preserve">The Site Name is the primary identifier of the Site in the </t>
    </r>
    <r>
      <rPr>
        <b/>
        <sz val="11"/>
        <rFont val="Calibri"/>
        <family val="2"/>
        <scheme val="minor"/>
      </rPr>
      <t>"Site Form"</t>
    </r>
    <r>
      <rPr>
        <sz val="11"/>
        <rFont val="Calibri"/>
        <family val="2"/>
        <scheme val="minor"/>
      </rPr>
      <t xml:space="preserve"> (green tab). First select your country, then select the site name from the drop down list. As the spellings of sites may be slightly different, kindly check for similar names in the </t>
    </r>
    <r>
      <rPr>
        <b/>
        <sz val="11"/>
        <rFont val="Calibri"/>
        <family val="2"/>
        <scheme val="minor"/>
      </rPr>
      <t>"LookupSite"</t>
    </r>
    <r>
      <rPr>
        <sz val="11"/>
        <rFont val="Calibri"/>
        <family val="2"/>
        <scheme val="minor"/>
      </rPr>
      <t xml:space="preserve"> if you are sure that the site has been counted in previous years and data has been submitted to Wetlands International</t>
    </r>
  </si>
  <si>
    <r>
      <t>After this, fill in the "</t>
    </r>
    <r>
      <rPr>
        <b/>
        <sz val="11"/>
        <rFont val="Calibri"/>
        <family val="2"/>
        <scheme val="minor"/>
      </rPr>
      <t>VisitForm"</t>
    </r>
    <r>
      <rPr>
        <sz val="11"/>
        <rFont val="Calibri"/>
        <family val="2"/>
        <scheme val="minor"/>
      </rPr>
      <t xml:space="preserve"> about the status of the wetland you are counting and Count Form information with numbers of birds per species. A number of fields are required information, these are indicated with a "*". To enter a species record, type at least the first 3 characters of the common name in the provided column, and then select the correct name from the dropdown list. You can also type the common name out in full if you prefer. If the name is recognised, the scientific name will be automatically displayed.</t>
    </r>
  </si>
  <si>
    <t>FISHING, AGRICULTURE, HUNTING, CATTLE GRAZING, DOMESTIC DOGS</t>
  </si>
  <si>
    <t>The common name of a species (or unidentified species - e.g. Unidentified Duck), is automatically displayed when a recognised Reported name is selected</t>
  </si>
  <si>
    <t>The scientific name of a species (or unidentified species - e.g. Unidentified Duck), is automatically displayed when a recognised Reported name is selected</t>
  </si>
  <si>
    <t>Permanence of wetland - permanent, temporary, semi-permanent</t>
  </si>
  <si>
    <t>Month of year when the wetland recedes</t>
  </si>
  <si>
    <t>Burichhu</t>
  </si>
  <si>
    <t>BT00042</t>
  </si>
  <si>
    <t>Tsirang</t>
  </si>
  <si>
    <t>Dhoti river</t>
  </si>
  <si>
    <t>BT00034</t>
  </si>
  <si>
    <t>Drangmeychhu Chazam</t>
  </si>
  <si>
    <t>BT00043</t>
  </si>
  <si>
    <t>Dungkar</t>
  </si>
  <si>
    <t>BT00035</t>
  </si>
  <si>
    <t>Lhuntse</t>
  </si>
  <si>
    <t>Dungsum Chhu</t>
  </si>
  <si>
    <t>BT00036</t>
  </si>
  <si>
    <t>Haachhu</t>
  </si>
  <si>
    <t>BT00037</t>
  </si>
  <si>
    <t>Nichula</t>
  </si>
  <si>
    <t>BT00045</t>
  </si>
  <si>
    <t>Nikachhu</t>
  </si>
  <si>
    <t>BT00046</t>
  </si>
  <si>
    <t>Trongsa</t>
  </si>
  <si>
    <t>Pugli river</t>
  </si>
  <si>
    <t>BT00038</t>
  </si>
  <si>
    <t>Sewage-Moakhola</t>
  </si>
  <si>
    <t>BT00039</t>
  </si>
  <si>
    <t>Sarpang</t>
  </si>
  <si>
    <t>Waichenchhu</t>
  </si>
  <si>
    <t>BT00040</t>
  </si>
  <si>
    <t>Zhilingchhu</t>
  </si>
  <si>
    <t>BT00041</t>
  </si>
  <si>
    <t>Banteay Meanchey</t>
  </si>
  <si>
    <t>Presh Net Presh</t>
  </si>
  <si>
    <t>Bandara Udara Juanda</t>
  </si>
  <si>
    <t>Bandara Wunopito</t>
  </si>
  <si>
    <t>ID00502</t>
  </si>
  <si>
    <t>Nusa Tenggara Timur</t>
  </si>
  <si>
    <t>Cagar Alam Pulau Dua (Pulau Dua Nature Reserve)</t>
  </si>
  <si>
    <t>Danau Buyan - Buyan Lake</t>
  </si>
  <si>
    <t>Danau Limboto - Limboto Lake</t>
  </si>
  <si>
    <t>Danau LSI IPB - LSI Lake</t>
  </si>
  <si>
    <t>Danau Sibili</t>
  </si>
  <si>
    <t>ID00553</t>
  </si>
  <si>
    <t>Danau Situ Burung</t>
  </si>
  <si>
    <t>ID00501</t>
  </si>
  <si>
    <t>Jawa Barat</t>
  </si>
  <si>
    <t>Danau Taliwang - Taliwang Lake</t>
  </si>
  <si>
    <t>Desa Kembiri</t>
  </si>
  <si>
    <t>ID00547</t>
  </si>
  <si>
    <t>Desa Purworejo - Demak</t>
  </si>
  <si>
    <t>ID00554</t>
  </si>
  <si>
    <t>Desa Sei Tuan</t>
  </si>
  <si>
    <t>ID00500</t>
  </si>
  <si>
    <t>Hutan Mangrove Center</t>
  </si>
  <si>
    <t>ID00556</t>
  </si>
  <si>
    <t>Hutan Mangrove Pasir Sakti</t>
  </si>
  <si>
    <t>ID00526</t>
  </si>
  <si>
    <t>Hutan Mangrove Teluk Belukar</t>
  </si>
  <si>
    <t>ID00555</t>
  </si>
  <si>
    <t>Hutan Mangrove Tritih Kulon</t>
  </si>
  <si>
    <t>ID00503</t>
  </si>
  <si>
    <t>Juntinyuat</t>
  </si>
  <si>
    <t>ID00504</t>
  </si>
  <si>
    <t>Kawasan Konservasi Pulau Pombo</t>
  </si>
  <si>
    <t>ID00505</t>
  </si>
  <si>
    <t>Kedung Gedeh</t>
  </si>
  <si>
    <t>ID00506</t>
  </si>
  <si>
    <t>Kilang Metanol Pulau Bunyu</t>
  </si>
  <si>
    <t>ID00507</t>
  </si>
  <si>
    <t>Kresen</t>
  </si>
  <si>
    <t>ID00508</t>
  </si>
  <si>
    <t>Lohbener</t>
  </si>
  <si>
    <t>ID00509</t>
  </si>
  <si>
    <t>Losarang</t>
  </si>
  <si>
    <t>ID00548</t>
  </si>
  <si>
    <t>Luwung</t>
  </si>
  <si>
    <t>ID00549</t>
  </si>
  <si>
    <t>Manrove Labuhan Marigai</t>
  </si>
  <si>
    <t>ID00534</t>
  </si>
  <si>
    <t>Muara Sungai Citandui I</t>
  </si>
  <si>
    <t>ID00512</t>
  </si>
  <si>
    <t>Muara Sungai Citandui II</t>
  </si>
  <si>
    <t>ID00511</t>
  </si>
  <si>
    <t>Muara Sungai Citanduy</t>
  </si>
  <si>
    <t>ID00510</t>
  </si>
  <si>
    <t>Nipah Panjang</t>
  </si>
  <si>
    <t>ID00514</t>
  </si>
  <si>
    <t>Nusa Manuk Plawangan Barat</t>
  </si>
  <si>
    <t>ID00515</t>
  </si>
  <si>
    <t>Pantai Harapan</t>
  </si>
  <si>
    <t>ID00517</t>
  </si>
  <si>
    <t>Pantai Manikin</t>
  </si>
  <si>
    <t>ID00518</t>
  </si>
  <si>
    <t>Pantai Perjuangan</t>
  </si>
  <si>
    <t>ID00519</t>
  </si>
  <si>
    <t>Pantai Sei Kura</t>
  </si>
  <si>
    <t>ID00520</t>
  </si>
  <si>
    <t>Pantai Sodong</t>
  </si>
  <si>
    <t>ID00516</t>
  </si>
  <si>
    <t>Pantai Tengkuyong</t>
  </si>
  <si>
    <t>ID00521</t>
  </si>
  <si>
    <t>Pantai Tuan Tuan</t>
  </si>
  <si>
    <t>ID00524</t>
  </si>
  <si>
    <t>Pasir Putih - Desa Durian</t>
  </si>
  <si>
    <t>ID00525</t>
  </si>
  <si>
    <t>Pesawah Libuo</t>
  </si>
  <si>
    <t>ID00557</t>
  </si>
  <si>
    <t>Pulau Morotai</t>
  </si>
  <si>
    <t>ID00513</t>
  </si>
  <si>
    <t>RTH Lembah Gurami - Depok</t>
  </si>
  <si>
    <t>ID00558</t>
  </si>
  <si>
    <t>Sabaru</t>
  </si>
  <si>
    <t>ID00552</t>
  </si>
  <si>
    <t>Sangkima</t>
  </si>
  <si>
    <t>ID00550</t>
  </si>
  <si>
    <t>Sawah, Godong - Purwodadi</t>
  </si>
  <si>
    <t>ID00559</t>
  </si>
  <si>
    <t>Sawah, Tunggu Semarang</t>
  </si>
  <si>
    <t>ID00560</t>
  </si>
  <si>
    <t>Sembilang-Bangkalan</t>
  </si>
  <si>
    <t>ID00551</t>
  </si>
  <si>
    <t>Semenanjung Kampar</t>
  </si>
  <si>
    <t>ID00546</t>
  </si>
  <si>
    <t>Suaka Margasatwa Cikeupuh</t>
  </si>
  <si>
    <t>ID00544</t>
  </si>
  <si>
    <t>Suaka Margasatwa Karang Gading</t>
  </si>
  <si>
    <t>ID00545</t>
  </si>
  <si>
    <t>Sungai Bakau</t>
  </si>
  <si>
    <t>ID00543</t>
  </si>
  <si>
    <t>Sungai Donan I</t>
  </si>
  <si>
    <t>ID00542</t>
  </si>
  <si>
    <t>Sungai Donan II</t>
  </si>
  <si>
    <t>ID00541</t>
  </si>
  <si>
    <t>Sungai Rasau</t>
  </si>
  <si>
    <t>ID00538</t>
  </si>
  <si>
    <t>Taman Margasatwa Ragunan</t>
  </si>
  <si>
    <t>ID00539</t>
  </si>
  <si>
    <t>Tandes</t>
  </si>
  <si>
    <t>ID00540</t>
  </si>
  <si>
    <t>Tanjung Dehegila</t>
  </si>
  <si>
    <t>ID00537</t>
  </si>
  <si>
    <t>Ujung Pangkah</t>
  </si>
  <si>
    <t>ID00535</t>
  </si>
  <si>
    <t>Way Kanan</t>
  </si>
  <si>
    <t>ID00532</t>
  </si>
  <si>
    <t>Donechan sandbar (west end)</t>
  </si>
  <si>
    <t>LA00028</t>
  </si>
  <si>
    <t>Vientiane Prefecture</t>
  </si>
  <si>
    <t>Nong Khansen</t>
  </si>
  <si>
    <t>LA00024</t>
  </si>
  <si>
    <t>Hatsaiphong, Vientiane province</t>
  </si>
  <si>
    <t>Nong Louang</t>
  </si>
  <si>
    <t>LA00026</t>
  </si>
  <si>
    <t>Savannaket</t>
  </si>
  <si>
    <t>Nong Pen</t>
  </si>
  <si>
    <t>LA00029</t>
  </si>
  <si>
    <t xml:space="preserve"> Vientiane Prefecture</t>
  </si>
  <si>
    <t>Nong Souy</t>
  </si>
  <si>
    <t>LA00027</t>
  </si>
  <si>
    <t>XE Champone Ramsar site: Pai Bak - Nong Souy</t>
  </si>
  <si>
    <t>LA00025</t>
  </si>
  <si>
    <t>Kyon Ka Pyin village area</t>
  </si>
  <si>
    <t>MM00256</t>
  </si>
  <si>
    <t>Ayeyarwaddy Region</t>
  </si>
  <si>
    <t>Nga Man Thaung Island</t>
  </si>
  <si>
    <t>MM00257</t>
  </si>
  <si>
    <t>Thu Ngal Taw Inn</t>
  </si>
  <si>
    <t>MM00258</t>
  </si>
  <si>
    <t>Kuch Kuchi Post to Sauraha Ghat</t>
  </si>
  <si>
    <t>NP00136</t>
  </si>
  <si>
    <t>Rajabas,Koshi Barrage Area and Kankali Temple</t>
  </si>
  <si>
    <t>NP00137</t>
  </si>
  <si>
    <t>Rajabas to Koshi Barrage [East]</t>
  </si>
  <si>
    <t>NP00138</t>
  </si>
  <si>
    <t>Rajabas to Koshi Barrage [West]</t>
  </si>
  <si>
    <t>NP00139</t>
  </si>
  <si>
    <t>Saptakoshi,East [Chatra-Rajabas]</t>
  </si>
  <si>
    <t>NP00140</t>
  </si>
  <si>
    <t>Saptakoshi,West [Chatra-Rajabas]</t>
  </si>
  <si>
    <t>NP00141</t>
  </si>
  <si>
    <t>Awarua - South &amp; Bandy Point</t>
  </si>
  <si>
    <t>NZ01146</t>
  </si>
  <si>
    <t>Blueskin Bay</t>
  </si>
  <si>
    <t>NZ01162</t>
  </si>
  <si>
    <t>Collingwood</t>
  </si>
  <si>
    <t>NZ01147</t>
  </si>
  <si>
    <t>Harbour mouth and lagoon</t>
  </si>
  <si>
    <t>NZ01148</t>
  </si>
  <si>
    <t>Hauraki Chenier shell bank</t>
  </si>
  <si>
    <t>NZ01149</t>
  </si>
  <si>
    <t>Kelly's Bay</t>
  </si>
  <si>
    <t>NZ01150</t>
  </si>
  <si>
    <t>Kiwi Esplanade</t>
  </si>
  <si>
    <t>NZ01151</t>
  </si>
  <si>
    <t>Lake Wairarapa - Section 1</t>
  </si>
  <si>
    <t>NZ01152</t>
  </si>
  <si>
    <t>Lake Wairarapa - Section 2</t>
  </si>
  <si>
    <t>NZ01153</t>
  </si>
  <si>
    <t>Lake Wairarapa - Section 3</t>
  </si>
  <si>
    <t>NZ01154</t>
  </si>
  <si>
    <t>Lake Wairarapa - Section 4</t>
  </si>
  <si>
    <t>NZ01155</t>
  </si>
  <si>
    <t>Lower Lake Road nr Taumutu</t>
  </si>
  <si>
    <t>NZ01156</t>
  </si>
  <si>
    <t>Ohiwa Beach and spit</t>
  </si>
  <si>
    <t>NZ01157</t>
  </si>
  <si>
    <t>Bay of Plenty</t>
  </si>
  <si>
    <t>Parakai</t>
  </si>
  <si>
    <t>NZ01158</t>
  </si>
  <si>
    <t>Rough Island/Greenslade Park</t>
  </si>
  <si>
    <t>NZ01159</t>
  </si>
  <si>
    <t>Sand Island Nelson Airport</t>
  </si>
  <si>
    <t>NZ01160</t>
  </si>
  <si>
    <t>Tapora</t>
  </si>
  <si>
    <t>NZ01161</t>
  </si>
  <si>
    <t>Sikandar Shah lake</t>
  </si>
  <si>
    <t>PK00596</t>
  </si>
  <si>
    <t>Baliscan Island, Perez</t>
  </si>
  <si>
    <t>PH00536</t>
  </si>
  <si>
    <t>Region 4A</t>
  </si>
  <si>
    <t>Bangkung Malapad, Sasmuan</t>
  </si>
  <si>
    <t>PH00537</t>
  </si>
  <si>
    <t>Region 3</t>
  </si>
  <si>
    <t>Basao Lake, Cabasan, PeÃ±ablanca</t>
  </si>
  <si>
    <t>Baybay Sur, Sual</t>
  </si>
  <si>
    <t>PH00538</t>
  </si>
  <si>
    <t>Bird Sanctuary, St. Bernard, Southern Leyte</t>
  </si>
  <si>
    <t>PH00539</t>
  </si>
  <si>
    <t>Region 8</t>
  </si>
  <si>
    <t>Biyan, Calauag</t>
  </si>
  <si>
    <t>PH00540</t>
  </si>
  <si>
    <t>Brgy. Cuyapon, Kabacan, North Cotabato</t>
  </si>
  <si>
    <t>PH00541</t>
  </si>
  <si>
    <t>Region 12</t>
  </si>
  <si>
    <t>Brgy. DoÃ±a Simang, Candaba</t>
  </si>
  <si>
    <t>Brgy. Lipata, Culasi</t>
  </si>
  <si>
    <t>PH00542</t>
  </si>
  <si>
    <t>Region 6</t>
  </si>
  <si>
    <t>Brgy. Lual, Casiguran</t>
  </si>
  <si>
    <t>PH00543</t>
  </si>
  <si>
    <t>Brgy. Mabuanbuan, Sasmuan, Pampanga</t>
  </si>
  <si>
    <t>PH00544</t>
  </si>
  <si>
    <t>Brgy. Paculayon , Malusac, Sasmuan</t>
  </si>
  <si>
    <t>PH00545</t>
  </si>
  <si>
    <t>Brgy. Sampaloc, San Pablo City, Laguna</t>
  </si>
  <si>
    <t>Brgy. San Isidro, Sto. NiÃ±o, Surallah</t>
  </si>
  <si>
    <t>Brgy. San Jose, Arevalo, Iloilo</t>
  </si>
  <si>
    <t>PH00546</t>
  </si>
  <si>
    <t>Brgy. Sebitanan, Sasmuan, Pampanga</t>
  </si>
  <si>
    <t>PH00547</t>
  </si>
  <si>
    <t>Brgy. Supa, San Jose, Antique</t>
  </si>
  <si>
    <t>Brgy. Tapon, Glan</t>
  </si>
  <si>
    <t>Bucana Wetlands, Davao City</t>
  </si>
  <si>
    <t>PH00548</t>
  </si>
  <si>
    <t>Region 11</t>
  </si>
  <si>
    <t>Cabilao-Sandigan Islands Mangrove Swamp Forest Reserve, Loon</t>
  </si>
  <si>
    <t>Calimpak, Guinayangan</t>
  </si>
  <si>
    <t>PH00549</t>
  </si>
  <si>
    <t>Candulan, Tulic, Argao</t>
  </si>
  <si>
    <t>PH00550</t>
  </si>
  <si>
    <t>Region 7</t>
  </si>
  <si>
    <t>Gulod, Calatagan, Batangas</t>
  </si>
  <si>
    <t>PH00551</t>
  </si>
  <si>
    <t>Hinabaan, Guinayangan, Quezon</t>
  </si>
  <si>
    <t>PH00552</t>
  </si>
  <si>
    <t>Kay Duke Abandoned Fishpond, Torrijos</t>
  </si>
  <si>
    <t>Region 4B</t>
  </si>
  <si>
    <t>Lake Himbang, Agusan Marsh Wildlife Sanctuary</t>
  </si>
  <si>
    <t>PH00554</t>
  </si>
  <si>
    <t>Region 13</t>
  </si>
  <si>
    <t>Lake Mihaba, Agusan Marsh Wildlife Sanctuary</t>
  </si>
  <si>
    <t>Lake Tugno, Agusan Marsh Wildlife Sanctuary</t>
  </si>
  <si>
    <t>PH00555</t>
  </si>
  <si>
    <t>Lamacan, Argao, Cebu</t>
  </si>
  <si>
    <t>PH00556</t>
  </si>
  <si>
    <t>Langtad, Argao, Cebu</t>
  </si>
  <si>
    <t>PH00557</t>
  </si>
  <si>
    <t>Laurel, Tagkawayan, Quezon</t>
  </si>
  <si>
    <t>PH00558</t>
  </si>
  <si>
    <t>Liboganon Wetlands, Barangay Liboganon, Tagum City</t>
  </si>
  <si>
    <t>PH00559</t>
  </si>
  <si>
    <t>Lote, Balanga Wetland Park</t>
  </si>
  <si>
    <t>PH00560</t>
  </si>
  <si>
    <t>Lumbocan Small Islands, Butuan City</t>
  </si>
  <si>
    <t>PH00561</t>
  </si>
  <si>
    <t>Magsaysay, Tagkawayan, Quezon</t>
  </si>
  <si>
    <t>PH00568</t>
  </si>
  <si>
    <t>Malampaya Sound Protected Landscape and Seascape (MSPLS), Taytay</t>
  </si>
  <si>
    <t>PH00569</t>
  </si>
  <si>
    <t>Mangrove Area Minanga, Brgy. Buayan, General Santos City</t>
  </si>
  <si>
    <t>PH00570</t>
  </si>
  <si>
    <t>Mukas/Caromatan Wetland Area, Kolambugan</t>
  </si>
  <si>
    <t>PH00571</t>
  </si>
  <si>
    <t>Region 10</t>
  </si>
  <si>
    <t xml:space="preserve"> Name: Pulong Ibon Bird Sanctuary, Brgy. Bucao, Polillo, Quezon</t>
  </si>
  <si>
    <t>PH00577</t>
  </si>
  <si>
    <t>NOCWCA (Brgy. Nayon, San Enrique)</t>
  </si>
  <si>
    <t>PH00572</t>
  </si>
  <si>
    <t>NOCWCA (Brgy. Tabaao, Valladolid)</t>
  </si>
  <si>
    <t>PH00573</t>
  </si>
  <si>
    <t>P71 of Palawan Wildlife Rescue and Conservation Center (PWRCC), Brgy. Irawan</t>
  </si>
  <si>
    <t>PH00575</t>
  </si>
  <si>
    <t>Poblacion, Argao</t>
  </si>
  <si>
    <t>PH00576</t>
  </si>
  <si>
    <t>Rizal (Rural), Lopez, Quezon</t>
  </si>
  <si>
    <t>PH00578</t>
  </si>
  <si>
    <t>Sabang 1 (Calauag Port) C Area, Calauag, Quezon</t>
  </si>
  <si>
    <t>PH00579</t>
  </si>
  <si>
    <t>Salacan, Guinayangan, Quezon</t>
  </si>
  <si>
    <t>PH00580</t>
  </si>
  <si>
    <t>Seguiwan, Tagkawayan, Quezon</t>
  </si>
  <si>
    <t>PH00581</t>
  </si>
  <si>
    <t>Sibacan, Balanga Wetland Park</t>
  </si>
  <si>
    <t>PH00582</t>
  </si>
  <si>
    <t>Sisi, Guinayangan, Quezon</t>
  </si>
  <si>
    <t>PH00583</t>
  </si>
  <si>
    <t>Sitio Candelaria, Brgy. Abaroan, Roxas</t>
  </si>
  <si>
    <t>PH00584</t>
  </si>
  <si>
    <t>Sitio Los Pigados, Brgy. Abaroan, Roxas</t>
  </si>
  <si>
    <t>PH00585</t>
  </si>
  <si>
    <t>Sitio Malonlon, Brgy. Tanatanaon, Dumaran</t>
  </si>
  <si>
    <t>PH00586</t>
  </si>
  <si>
    <t>Sitio Nala, Brgy. Sta. Teresita, Dumaran</t>
  </si>
  <si>
    <t>PH00587</t>
  </si>
  <si>
    <t>Sitio Sayad, Kaychanarianan, Basco</t>
  </si>
  <si>
    <t>PH00567</t>
  </si>
  <si>
    <t>So. Dangcalan, Brgy. Calangcuasan, Casiguran</t>
  </si>
  <si>
    <t>PH00566</t>
  </si>
  <si>
    <t>So. Sawang Estuary, Brgy. Siquiran, Abulug</t>
  </si>
  <si>
    <t>PH00565</t>
  </si>
  <si>
    <t>Sto. NiÃ±o</t>
  </si>
  <si>
    <t>Sto. NiÃ±o Rice Field, Brgy. Sajaneva, Sto. NiÃ±o, South Cotabato</t>
  </si>
  <si>
    <t>PH00564</t>
  </si>
  <si>
    <t>TAMBO MUDFLATS AND COASTAL LAGOONS at ParaÃ±aque</t>
  </si>
  <si>
    <t>Titay Valley Wetland Area</t>
  </si>
  <si>
    <t>PH00563</t>
  </si>
  <si>
    <t>Tres Marias Islands, Palompon, Leyte</t>
  </si>
  <si>
    <t>PH00562</t>
  </si>
  <si>
    <t>Victoria Wetland, Zamboanga</t>
  </si>
  <si>
    <t>PH00553</t>
  </si>
  <si>
    <t>Region 9</t>
  </si>
  <si>
    <t>Gochang Coast</t>
  </si>
  <si>
    <t>NYBC002 è¯æ±Ÿæ©‹(Huajiang Bridge IBA)</t>
  </si>
  <si>
    <t>å°åŒ—å¸‚ (Taipei City)</t>
  </si>
  <si>
    <t>NYBC003 å£«æž—(Shih-Lin)</t>
  </si>
  <si>
    <t>NYBC006ä¸­ç ”é™¢ Academia Sinica (close To Kang Nan)</t>
  </si>
  <si>
    <t>NYBC007 é—œæ¸¡(Guandu Wetland)</t>
  </si>
  <si>
    <t>NYBC008 æµ®æ´²æ©‹(Fuzhou Bridge)</t>
  </si>
  <si>
    <t>TW00124</t>
  </si>
  <si>
    <t>æ–°åŒ—å¸‚(New Taipei City)</t>
  </si>
  <si>
    <t>NYBC009 æŸ‘åŸŽæ©‹(Gancheng Bridge)</t>
  </si>
  <si>
    <t>TW00125</t>
  </si>
  <si>
    <t>NYBC010 ä¸­æ°¸å’Œ</t>
  </si>
  <si>
    <t>NYBC013 é‡‘å±±(Jinshan)</t>
  </si>
  <si>
    <t>NYBC014 æŒ–ä»”å°¾(Wa-Tzu-Wei)</t>
  </si>
  <si>
    <t>NYBC023 ç”°å¯®æ´‹(Tien-Liao-Yang)</t>
  </si>
  <si>
    <t>NYBC029 è¨±åŽæ¸¯(Hsu-Tsu Kang)</t>
  </si>
  <si>
    <t>æ¡ƒåœ’å¸‚(Taoyuan City)</t>
  </si>
  <si>
    <t>NYBC031 é¦™å±±æ¿•åœ°(Hsian-Shen Wetland)</t>
  </si>
  <si>
    <t>æ–°ç«¹å¸‚(Hsinchu City)</t>
  </si>
  <si>
    <t>NYBC038 é«˜ç¾Žæ¿•åœ°(Kao-Mei Wetland)</t>
  </si>
  <si>
    <t>å°ä¸­å¸‚(Taichung City)</t>
  </si>
  <si>
    <t>NYBC043å¤§ç”² Da-Jia (close to TA-AN River mouth)</t>
  </si>
  <si>
    <t>NYBC044 å¤§è‚šæºªå£(Ta-Tu Stream)</t>
  </si>
  <si>
    <t>å½°åŒ–ç¸£(Changhua County)</t>
  </si>
  <si>
    <t>NYBC046 å¤§é‡Œæºª(Ta-Li Stream)</t>
  </si>
  <si>
    <t>NYBC060 æ¼¢å¯¶ç¦å¯¶ (Han-Pao &amp; Fu-Pao Wetland)</t>
  </si>
  <si>
    <t>NYBC061 èŠ³è‹‘(Fang-Yuan)</t>
  </si>
  <si>
    <t>NYBC063 æ¤¬æ¢§æ¿•åœ°(Yiwu Wetland)</t>
  </si>
  <si>
    <t>NYBC070 å¸ƒè¢‹</t>
  </si>
  <si>
    <t>å˜‰ç¾©ç¸£(Chiayi County)</t>
  </si>
  <si>
    <t>NYBC073 é°²é¼“(AoGu Wetland)</t>
  </si>
  <si>
    <t>NYBC075 å››è‰(Szu-Tsao)</t>
  </si>
  <si>
    <t>å°å—å¸‚(Tainan City)</t>
  </si>
  <si>
    <t>NYBC077 å®˜ç”°(Guan-Tien)</t>
  </si>
  <si>
    <t>NYBC079 ä¸ƒè‚¡(Qigu IBA)</t>
  </si>
  <si>
    <t>NYBC080 ä¸ƒè‚¡é ‚å±±(Chiku-Dingshan)</t>
  </si>
  <si>
    <t>NYBC083 æ°¸å®‰(Yung-An)</t>
  </si>
  <si>
    <t>é«˜é›„å¸‚(Kaohsiung City)</t>
  </si>
  <si>
    <t>NYBC090é³¥æ¾æ¿•åœ°(Niao-Sung)</t>
  </si>
  <si>
    <t>NYBC092 é³³å±±æ°´åº«(Feng-Shan Reservoir)</t>
  </si>
  <si>
    <t>NYBC094 æž—åœ’(Lin Yuan)</t>
  </si>
  <si>
    <t>NYBC097 æ´ä¸­æ¸¯(Yuan-Chung-Kang)</t>
  </si>
  <si>
    <t>NYBC098 èŒ„è£(Qieding)</t>
  </si>
  <si>
    <t>NYBC107 å¤§éµ¬ç£(Da-Pen-Wan)</t>
  </si>
  <si>
    <t>å±æ±ç¸£(Pingtung Couty)</t>
  </si>
  <si>
    <t>NYBC110 é¾é‘¾æ½­(Lung-Luan Lake)</t>
  </si>
  <si>
    <t>NYBC115 å®œä¸ƒç·š(YiChiLine)</t>
  </si>
  <si>
    <t>å®œè˜­ç¸£(Yilan County)</t>
  </si>
  <si>
    <t>NYBC116 ç«¹å®‰</t>
  </si>
  <si>
    <t>NYBC117 å“¡å±±(YuanShan)</t>
  </si>
  <si>
    <t>NYBC118 æ–°å—ç¾Žç¦(ShinNan-MeiFu)</t>
  </si>
  <si>
    <t>NYBC119 è˜­é™½æºªå£(Lan-Yang Stream)</t>
  </si>
  <si>
    <t>NYBC120 å¤§æ´²(Dazhou)</t>
  </si>
  <si>
    <t>NYBC121 åˆ©æ¾¤ç°¡(Li-Tse)</t>
  </si>
  <si>
    <t>NYBC122 ç„¡å°¾æ¸¯(Wu-Wei-Kang)</t>
  </si>
  <si>
    <t>NYBC125 èŠ±è“®æºªå£(Hua-Lien River mouth)</t>
  </si>
  <si>
    <t>èŠ±è“®ç¸£(Hualien County)</t>
  </si>
  <si>
    <t>NYBC126 ä¸‰æ°‘(San-Min)</t>
  </si>
  <si>
    <t>NYBC128 å‰å®‰(Ji-An)</t>
  </si>
  <si>
    <t>NYBC129 å‘å—æ¿•åœ°(BeiNan Wetland)</t>
  </si>
  <si>
    <t>å°æ±ç¸£(Taitung County)</t>
  </si>
  <si>
    <t>NYBC129 å‘å—æ¿•åœ°(Pei-Nan Wetland)</t>
  </si>
  <si>
    <t>NYBC131 å¤§å¡æ± (Da Po Pond)</t>
  </si>
  <si>
    <t>NYBC135 æ¾Žæ¹–èœåœ’(Tsai-Yuan wetland)</t>
  </si>
  <si>
    <t>æ¾Žæ¹–ç¸£(Penghu County)</t>
  </si>
  <si>
    <t>NYBC136 æ…ˆæ¹–(Chi Lake)</t>
  </si>
  <si>
    <t>é‡‘é–€ç¸£(Kinmen County)</t>
  </si>
  <si>
    <t>NYBC137 çƒˆå¶¼(Kimmen-small island)</t>
  </si>
  <si>
    <t>NYBC138 é‡‘æ²™(KinSa)</t>
  </si>
  <si>
    <t>NYBC139 é‡‘é–€æž—å‹™æ‰€(Kinmen Forestry)</t>
  </si>
  <si>
    <t>NYBC147 å²é ­(Chi-Tou)</t>
  </si>
  <si>
    <t>NYBC150 é‡‘åŸŽ</t>
  </si>
  <si>
    <t>NYBC151 ç“Šæž—æ°´åº«ä¸­å±±æž—(ChonLin)</t>
  </si>
  <si>
    <t>NYBC158 å¤§åŸŽ(Ta Cheng)</t>
  </si>
  <si>
    <t>NYBC166 æ¿æ°´æºªå£å—å²¸(Zhuoshui River)</t>
  </si>
  <si>
    <t>é›²æž—ç¸£(Yunlin County)</t>
  </si>
  <si>
    <t>NYBC168 æœ´å­æºªå£(PoZhih Stream)</t>
  </si>
  <si>
    <t>NYBC169 å…«æŽŒæºª Ba-Chang-Xi</t>
  </si>
  <si>
    <t>NYBC169 å…«æŽŒæºªå£</t>
  </si>
  <si>
    <t>NYBC170 åŒ—é–€(Beimen)</t>
  </si>
  <si>
    <t>NYBC171 å£½è±(Shou-Feng)</t>
  </si>
  <si>
    <t>NYBC173 é¯‰é­šæ½­(Li-Yu-Tan)</t>
  </si>
  <si>
    <t>NYBC177 äºŒé‡ç–æ´ªé“</t>
  </si>
  <si>
    <t>NYBC182 å°è¥¿(Tai-Xi)</t>
  </si>
  <si>
    <t>ä¸­æ­£æ©‹</t>
  </si>
  <si>
    <t>ä¸­æ¸¯æºªChung-Kang-His</t>
  </si>
  <si>
    <t>è‹—æ —ç¸£(Miaoli County)</t>
  </si>
  <si>
    <t>å…ƒé•· Yuan-chang</t>
  </si>
  <si>
    <t>åŒ— Pei-Hua</t>
  </si>
  <si>
    <t>åŒ—æ¸¯æºª(Pei Kang Stream)</t>
  </si>
  <si>
    <t>å˜‰ç¾© TA-HSI-TSU (Da-xi-tsuo)</t>
  </si>
  <si>
    <t>å¡­åº• Wen-Di</t>
  </si>
  <si>
    <t>å¤§åŸ¤ Da-pi</t>
  </si>
  <si>
    <t>å¤§æ¼¢æºª Ta Han Hsi</t>
  </si>
  <si>
    <t>å¤§è‚šæºªå£åŒ—å²¸ Lung Ching (Ta Tu Hsi North)</t>
  </si>
  <si>
    <t>å¤§è‚šæºªå£å—å²¸ (Ta-tu-hsi south)</t>
  </si>
  <si>
    <t>å¤§é‡Œ Ta-Li-Hsi(River)</t>
  </si>
  <si>
    <t>å¤ªå¹³æºª Tai-Ping-Hsi River</t>
  </si>
  <si>
    <t>å®‰å¹³ Anping</t>
  </si>
  <si>
    <t>å°‡è»æºª Chiang-Chun-Hsi</t>
  </si>
  <si>
    <t>å¼µçŽ‰å§‘å»Ÿ Chang-Yu-Ku-Miao (Temple)</t>
  </si>
  <si>
    <t>å¾Œé¾æºª Hou-Long-Hsi (River)</t>
  </si>
  <si>
    <t>æˆåŠŸæ°´åº«(Cheng-Kung )</t>
  </si>
  <si>
    <t>æˆé¾æº¼åœ°</t>
  </si>
  <si>
    <t>æ–‡åº·æ©‹Wen-Kan-Chiao</t>
  </si>
  <si>
    <t>æ–°åŒ— Err Chung</t>
  </si>
  <si>
    <t>æ–°æ­¦å‘‚æºª Hsin Wu Lu Hsi (River, Close To Chih-Shang)</t>
  </si>
  <si>
    <t>æ›¾æ–‡æºª Tseng-Wen Chi (River)</t>
  </si>
  <si>
    <t>æ±æ¸¯ã€€Tung Kung</t>
  </si>
  <si>
    <t>æ°´æž—Shui-Lin</t>
  </si>
  <si>
    <t>çƒæºª</t>
  </si>
  <si>
    <t>çŽ‰é‡Œ Yu-Li</t>
  </si>
  <si>
    <t>çŸ¥æœ¬è¾²å ´ã€€Chih-Pen Farm</t>
  </si>
  <si>
    <t>çŸ³å²¡å£© Shih-Kang Reservoir</t>
  </si>
  <si>
    <t>ç¤¾å­</t>
  </si>
  <si>
    <t>ç§€å§‘å·’æºª</t>
  </si>
  <si>
    <t>ç«‹è¾² Li-Nung (Li Non)</t>
  </si>
  <si>
    <t>ç«¹åœ Chuwei Mangrove Swamp</t>
  </si>
  <si>
    <t>ç¾…æ± Lo-Tung</t>
  </si>
  <si>
    <t>èˆˆä»æ°´åº«</t>
  </si>
  <si>
    <t>è¯ä¸­æ©‹</t>
  </si>
  <si>
    <t>è‘«è˜†åŸ¤(Hu-Lu-Pei)</t>
  </si>
  <si>
    <t>è¤’å¿  Pao-Chung</t>
  </si>
  <si>
    <t>è§€éŸ³ Kuan Ing</t>
  </si>
  <si>
    <t>é‡å…‰</t>
  </si>
  <si>
    <t>é›²æž— Wu Tiao Kung</t>
  </si>
  <si>
    <t>é’èžº</t>
  </si>
  <si>
    <t>é¦¬æ­¦ç£æºª Ma-Wu-Ku-Chi</t>
  </si>
  <si>
    <t>é«˜å±æºª KAO-PING-HSI (RIVER) North bank</t>
  </si>
  <si>
    <t>é«˜é›„ Chu-hu (Jiading)</t>
  </si>
  <si>
    <t>é¹¿æ¸¯ Lu-Kang</t>
  </si>
  <si>
    <t>Inner Gulf: Bang Khun Sai â€“ Ban Pak Thale</t>
  </si>
  <si>
    <t>Inner Gulf: Ban Laem â€“ Bang Khun Sai</t>
  </si>
  <si>
    <t>Khao KradongÂ Forest Park</t>
  </si>
  <si>
    <t>Wat Na Khokâ€“ Wat Pajjantaram</t>
  </si>
  <si>
    <t>Bazartete, LiquiÃ§a</t>
  </si>
  <si>
    <t>NYBC008 浮洲橋(Fuzhou Bridge)</t>
  </si>
  <si>
    <t>NYBC009 柑城橋(Gancheng Bridge)</t>
  </si>
  <si>
    <t>"Read first" (yellow tab)- this page provides basic information and instructions for data entry and submission</t>
  </si>
  <si>
    <t>The Reporting Name and Scientific Name and Common Name follows the taxonomy produced by HBW and BirdLife International. Full details are available from the BirdLife website: www.birdlife.org/datazone/info/taxonomy</t>
  </si>
  <si>
    <t>Having correctly identified the name of the Site, associated information will automatically be displayed, based on the existing IWC Site Database; http://iwc.wetlands.org/index.php/awcsites</t>
  </si>
  <si>
    <t>If you have information that should be entered in the fields of General Information or Habitat Types about the Existing  Site that is not displayed in these fields, enter these information into the fields for a New Site. Please make sure to copy the existing sitecode to the column C “IF NEW SITE” for  New Site information. This is important to help us distinguish updated site information for existing sites from new information for new sites. Note you cannot enter this information in the fields in the column A of the Existing Site as these are only for display and have been protected.</t>
  </si>
  <si>
    <r>
      <t xml:space="preserve">If the species you have counted is still not in the list, include this in the </t>
    </r>
    <r>
      <rPr>
        <b/>
        <sz val="11"/>
        <rFont val="Calibri"/>
        <family val="2"/>
        <scheme val="minor"/>
      </rPr>
      <t>"VisitForm"</t>
    </r>
    <r>
      <rPr>
        <sz val="11"/>
        <rFont val="Calibri"/>
        <family val="2"/>
        <scheme val="minor"/>
      </rPr>
      <t xml:space="preserve"> under Remarks. If it is a rare or vagrant species, kindly provide detailed information used to identify the species, and send photo if you have this. Send this to the AWC Coordinator and awc@wetlands.org (see #10 for details)</t>
    </r>
  </si>
  <si>
    <t>Pollution, wetland destruction related</t>
  </si>
  <si>
    <t>Abroscopus albogularis</t>
  </si>
  <si>
    <t>Abroscopus schisticeps</t>
  </si>
  <si>
    <t>Abroscopus superciliaris</t>
  </si>
  <si>
    <t>Accipiter butleri</t>
  </si>
  <si>
    <t>Accipiter soloensis</t>
  </si>
  <si>
    <t>Aceros nipalensis</t>
  </si>
  <si>
    <t>Acridotheres albocinctus</t>
  </si>
  <si>
    <t>Acridotheres leucocephalus</t>
  </si>
  <si>
    <t>Acrocephalus concinens</t>
  </si>
  <si>
    <t>ACRME</t>
  </si>
  <si>
    <t>Acrocephalus melanopogon</t>
  </si>
  <si>
    <t>Acrocephalus orientalis</t>
  </si>
  <si>
    <t>Acrocephalus orinus</t>
  </si>
  <si>
    <t>Acrocephalus schoenobaenus</t>
  </si>
  <si>
    <t>Acrocephalus tangorum</t>
  </si>
  <si>
    <t>Actinodura egertoni</t>
  </si>
  <si>
    <t>Actinodura radcliffei</t>
  </si>
  <si>
    <t>Actinodura sodangorum</t>
  </si>
  <si>
    <t>ACTMA</t>
  </si>
  <si>
    <t>Actitis macularius</t>
  </si>
  <si>
    <t>Aegithalos annamensis</t>
  </si>
  <si>
    <t>Aegithalos bonvaloti</t>
  </si>
  <si>
    <t>AEGCA</t>
  </si>
  <si>
    <t>Aegithalos caudatus</t>
  </si>
  <si>
    <t>Aegithalos concinnus</t>
  </si>
  <si>
    <t>Aegithalos iouschistos</t>
  </si>
  <si>
    <t>Aegithalos iredalei</t>
  </si>
  <si>
    <t>Aegithalos leucogenys</t>
  </si>
  <si>
    <t>Aegithalos niveogularis</t>
  </si>
  <si>
    <t>Aegithina lafresnayei</t>
  </si>
  <si>
    <t>Aegolius funereus</t>
  </si>
  <si>
    <t>Aerodramus fuciphagus</t>
  </si>
  <si>
    <t>Aethopyga gouldiae</t>
  </si>
  <si>
    <t>Aethopyga ignicauda</t>
  </si>
  <si>
    <t>Aethopyga latouchii</t>
  </si>
  <si>
    <t>Aethopyga nipalensis</t>
  </si>
  <si>
    <t>Aethopyga saturata</t>
  </si>
  <si>
    <t>Aethopyga vigorsii</t>
  </si>
  <si>
    <t>Agraphospiza rubescens</t>
  </si>
  <si>
    <t>Agropsar philippensis</t>
  </si>
  <si>
    <t>Agropsar sturninus</t>
  </si>
  <si>
    <t>Alaemon alaudipes</t>
  </si>
  <si>
    <t>CALRF</t>
  </si>
  <si>
    <t>Alaudala rufescens</t>
  </si>
  <si>
    <t>Alaudala rufescens cheleensis</t>
  </si>
  <si>
    <t>ALCTO</t>
  </si>
  <si>
    <t>Alca torda</t>
  </si>
  <si>
    <t>Alcippe grotei</t>
  </si>
  <si>
    <t>Alcippe morrisonia</t>
  </si>
  <si>
    <t>Alcippe nipalensis</t>
  </si>
  <si>
    <t>Alcippe peracensis</t>
  </si>
  <si>
    <t>Alectoris chukar</t>
  </si>
  <si>
    <t>Alophoixus pallidus</t>
  </si>
  <si>
    <t>ALOAE</t>
  </si>
  <si>
    <t>Alopochen aegyptiaca</t>
  </si>
  <si>
    <t>Amandava formosa</t>
  </si>
  <si>
    <t>Ammomanes deserti</t>
  </si>
  <si>
    <t>Ampeliceps coronatus</t>
  </si>
  <si>
    <t>ANAAU</t>
  </si>
  <si>
    <t>Anas aucklandica</t>
  </si>
  <si>
    <t>ANADO</t>
  </si>
  <si>
    <t>Anas domesticus spp.</t>
  </si>
  <si>
    <t>ANAHY</t>
  </si>
  <si>
    <t>Anas hybridus</t>
  </si>
  <si>
    <t>HMALL</t>
  </si>
  <si>
    <t>Anas platyrhynchos X</t>
  </si>
  <si>
    <t>ANTHY</t>
  </si>
  <si>
    <t>Anatidae hybrid</t>
  </si>
  <si>
    <t>ANFUA</t>
  </si>
  <si>
    <t>Anatinae / Fulica atra</t>
  </si>
  <si>
    <t>SEADU</t>
  </si>
  <si>
    <t>Anorrhinus austeni</t>
  </si>
  <si>
    <t>HGOOS</t>
  </si>
  <si>
    <t>Anser/Branta X</t>
  </si>
  <si>
    <t>ANSCN</t>
  </si>
  <si>
    <t>Anser canagicus</t>
  </si>
  <si>
    <t>ANSHY</t>
  </si>
  <si>
    <t>Anser hybridus</t>
  </si>
  <si>
    <t>ANSDO</t>
  </si>
  <si>
    <t>Anser spp. Domesticus</t>
  </si>
  <si>
    <t>Anthipes monileger</t>
  </si>
  <si>
    <t>Anthipes solitaris</t>
  </si>
  <si>
    <t>Anthreptes malacensis</t>
  </si>
  <si>
    <t>Anthus nilghiriensis</t>
  </si>
  <si>
    <t>ANTPR</t>
  </si>
  <si>
    <t>Anthus pratensis</t>
  </si>
  <si>
    <t>Anthus sylvanus</t>
  </si>
  <si>
    <t>Apus acuticauda</t>
  </si>
  <si>
    <t>Apus pallidus</t>
  </si>
  <si>
    <t>Arachnothera hypogrammica</t>
  </si>
  <si>
    <t>Arachnothera longirostra</t>
  </si>
  <si>
    <t>Arachnothera magna</t>
  </si>
  <si>
    <t>RALPL</t>
  </si>
  <si>
    <t>Arborophila atrogularis</t>
  </si>
  <si>
    <t>Arborophila brunneopectus</t>
  </si>
  <si>
    <t>Arborophila chloropus</t>
  </si>
  <si>
    <t>Arborophila mandellii</t>
  </si>
  <si>
    <t>Arborophila rufogularis</t>
  </si>
  <si>
    <t>Arborophila tonkinensis</t>
  </si>
  <si>
    <t>Arborophila torqueola</t>
  </si>
  <si>
    <t>Ardenna carneipes</t>
  </si>
  <si>
    <t>PUFGS</t>
  </si>
  <si>
    <t>Ardenna gravis</t>
  </si>
  <si>
    <t>PUFGR</t>
  </si>
  <si>
    <t>Ardenna grisea</t>
  </si>
  <si>
    <t>Ardenna pacifica</t>
  </si>
  <si>
    <t>Ardenna tenuirostris</t>
  </si>
  <si>
    <t>ARDRA</t>
  </si>
  <si>
    <t>Ardeola ralloides</t>
  </si>
  <si>
    <t>Argya earlei</t>
  </si>
  <si>
    <t>Arundinax aedon</t>
  </si>
  <si>
    <t>ATHNO</t>
  </si>
  <si>
    <t>Athene noctua</t>
  </si>
  <si>
    <t>Aviceda jerdoni</t>
  </si>
  <si>
    <t>AYTAF</t>
  </si>
  <si>
    <t>Aythya affinis</t>
  </si>
  <si>
    <t>AYTAM</t>
  </si>
  <si>
    <t>Aythya americana</t>
  </si>
  <si>
    <t>AYTCO</t>
  </si>
  <si>
    <t>Aythya collaris</t>
  </si>
  <si>
    <t>AYTNO</t>
  </si>
  <si>
    <t>Aythya novaeseelandiae</t>
  </si>
  <si>
    <t>HAYTH</t>
  </si>
  <si>
    <t>Aythya X hybridus</t>
  </si>
  <si>
    <t>Bambusicola fytchii</t>
  </si>
  <si>
    <t>BARLO</t>
  </si>
  <si>
    <t>Bartramia longicauda</t>
  </si>
  <si>
    <t>Batrachostomus hodgsoni</t>
  </si>
  <si>
    <t>Batrachostomus javensis</t>
  </si>
  <si>
    <t>Batrachostomus moniliger</t>
  </si>
  <si>
    <t>Blythipicus pyrrhotis</t>
  </si>
  <si>
    <t>BOMGA</t>
  </si>
  <si>
    <t>Bombycilla garrulus</t>
  </si>
  <si>
    <t>BOTPO</t>
  </si>
  <si>
    <t>Botaurus poiciloptilus</t>
  </si>
  <si>
    <t>Brachypodius fuscoflavescens</t>
  </si>
  <si>
    <t>Brachypodius priocephalus</t>
  </si>
  <si>
    <t>Brachypteryx cruralis</t>
  </si>
  <si>
    <t>Brachypteryx hyperythra</t>
  </si>
  <si>
    <t>Brachypteryx leucophris</t>
  </si>
  <si>
    <t>BRAHY</t>
  </si>
  <si>
    <t>Branta hybrid</t>
  </si>
  <si>
    <t>BRANT</t>
  </si>
  <si>
    <t>Bubo bengalensis</t>
  </si>
  <si>
    <t>Bubo coromandus</t>
  </si>
  <si>
    <t>Bubo nipalensis</t>
  </si>
  <si>
    <t>BUBSC</t>
  </si>
  <si>
    <t>Bubo scandiacus</t>
  </si>
  <si>
    <t>Bucanetes githagineus</t>
  </si>
  <si>
    <t>Bucanetes mongolicus</t>
  </si>
  <si>
    <t>BUCHY</t>
  </si>
  <si>
    <t>Bucephala hybrid</t>
  </si>
  <si>
    <t>BUCIS</t>
  </si>
  <si>
    <t>Bucephala islandica</t>
  </si>
  <si>
    <t>Buceros bicornis</t>
  </si>
  <si>
    <t>Bulweria fallax</t>
  </si>
  <si>
    <t>Butastur indicus</t>
  </si>
  <si>
    <t>Buteo japonicus</t>
  </si>
  <si>
    <t>Buteo refectus</t>
  </si>
  <si>
    <t>Calandrella acutirostris</t>
  </si>
  <si>
    <t>Calandrella dukhunensis</t>
  </si>
  <si>
    <t>CALLA</t>
  </si>
  <si>
    <t>Calcarius lapponicus</t>
  </si>
  <si>
    <t>CALBA</t>
  </si>
  <si>
    <t>Calidris bairdii</t>
  </si>
  <si>
    <t>Callacanthis burtoni</t>
  </si>
  <si>
    <t>Calliope calliope</t>
  </si>
  <si>
    <t>Calliope pectardens</t>
  </si>
  <si>
    <t>Calliope pectoralis</t>
  </si>
  <si>
    <t>Calliope tschebaiewi</t>
  </si>
  <si>
    <t>Caloenas nicobarica</t>
  </si>
  <si>
    <t>CALBO</t>
  </si>
  <si>
    <t>Calonectris borealis</t>
  </si>
  <si>
    <t>CALDI</t>
  </si>
  <si>
    <t>Calonectris diomedea</t>
  </si>
  <si>
    <t>Caprimulgus andamanicus</t>
  </si>
  <si>
    <t>Caprimulgus europaeus</t>
  </si>
  <si>
    <t>Caprimulgus indicus</t>
  </si>
  <si>
    <t>Caprimulgus macrurus</t>
  </si>
  <si>
    <t>Caprimulgus mahrattensis</t>
  </si>
  <si>
    <t>Carduelis caniceps</t>
  </si>
  <si>
    <t>CARCA</t>
  </si>
  <si>
    <t>Carduelis carduelis</t>
  </si>
  <si>
    <t>Carpococcyx renauldi</t>
  </si>
  <si>
    <t>Carpodacus dubius</t>
  </si>
  <si>
    <t>Carpodacus edwardsii</t>
  </si>
  <si>
    <t>Carpodacus pulcherrimus</t>
  </si>
  <si>
    <t>Carpodacus puniceus</t>
  </si>
  <si>
    <t>Carpodacus rhodochlamys</t>
  </si>
  <si>
    <t>Carpodacus rodochroa</t>
  </si>
  <si>
    <t>Carpodacus rodopeplus</t>
  </si>
  <si>
    <t>Carpodacus rubicilla</t>
  </si>
  <si>
    <t>Carpodacus rubicilloides</t>
  </si>
  <si>
    <t>Carpodacus sillemi</t>
  </si>
  <si>
    <t>Carpodacus sipahi</t>
  </si>
  <si>
    <t>Carpodacus stoliczkae</t>
  </si>
  <si>
    <t>Carpodacus subhimachalus</t>
  </si>
  <si>
    <t>Carpodacus thura</t>
  </si>
  <si>
    <t>Carpodacus vinaceus</t>
  </si>
  <si>
    <t>Carpodacus waltoni</t>
  </si>
  <si>
    <t>Carpospiza brachydactyla</t>
  </si>
  <si>
    <t>Catharacta maccormicki</t>
  </si>
  <si>
    <t>Catreus wallichii</t>
  </si>
  <si>
    <t>Centropus andamanensis</t>
  </si>
  <si>
    <t>Cephalopyrus flammiceps</t>
  </si>
  <si>
    <t>Cercotrichas galactotes</t>
  </si>
  <si>
    <t>Certhia discolor</t>
  </si>
  <si>
    <t>Certhia himalayana</t>
  </si>
  <si>
    <t>Certhia hodgsoni</t>
  </si>
  <si>
    <t>Certhia manipurensis</t>
  </si>
  <si>
    <t>Certhia nipalensis</t>
  </si>
  <si>
    <t>Cettia brunnifrons</t>
  </si>
  <si>
    <t>Cettia castaneocoronata</t>
  </si>
  <si>
    <t>CETCE</t>
  </si>
  <si>
    <t>Cettia cetti</t>
  </si>
  <si>
    <t>Cettia major</t>
  </si>
  <si>
    <t>Chaetornis striata</t>
  </si>
  <si>
    <t>Chalcoparia singalensis</t>
  </si>
  <si>
    <t>Chatarrhaea longirostris</t>
  </si>
  <si>
    <t>Chlamydotis macqueenii</t>
  </si>
  <si>
    <t>Chleuasicus atrosuperciliaris</t>
  </si>
  <si>
    <t>STEAB</t>
  </si>
  <si>
    <t>Chlidonias albostriatus</t>
  </si>
  <si>
    <t>Chloris ambigua</t>
  </si>
  <si>
    <t>CARCH</t>
  </si>
  <si>
    <t>Chloris chloris</t>
  </si>
  <si>
    <t>Chloris spinoides</t>
  </si>
  <si>
    <t>Chloropsis hardwickii</t>
  </si>
  <si>
    <t>Chloropsis lazulina</t>
  </si>
  <si>
    <t>Chloropsis moluccensis</t>
  </si>
  <si>
    <t>Cholornis unicolor</t>
  </si>
  <si>
    <t>Chrysococcyx maculatus</t>
  </si>
  <si>
    <t>Chrysocolaptes guttacristatus</t>
  </si>
  <si>
    <t>Chrysominla strigula</t>
  </si>
  <si>
    <t>Chrysomma altirostre</t>
  </si>
  <si>
    <t>Cinclidium frontale</t>
  </si>
  <si>
    <t>CIRAS</t>
  </si>
  <si>
    <t>Cissa chinensis</t>
  </si>
  <si>
    <t>Cissa hypoleuca</t>
  </si>
  <si>
    <t>Cisticola exilis</t>
  </si>
  <si>
    <t>Coccothraustes coccothraustes</t>
  </si>
  <si>
    <t>Cochoa purpurea</t>
  </si>
  <si>
    <t>Cochoa viridis</t>
  </si>
  <si>
    <t>COEAU</t>
  </si>
  <si>
    <t>Coenocorypha aucklandica</t>
  </si>
  <si>
    <t>COEPU</t>
  </si>
  <si>
    <t>Coenocorypha pusilla</t>
  </si>
  <si>
    <t>Columba elphinstonii</t>
  </si>
  <si>
    <t>Columba eversmanni</t>
  </si>
  <si>
    <t>Columba hodgsonii</t>
  </si>
  <si>
    <t>Columba leuconota</t>
  </si>
  <si>
    <t>Columba palumboides</t>
  </si>
  <si>
    <t>Columba palumbus</t>
  </si>
  <si>
    <t>Columba pulchricollis</t>
  </si>
  <si>
    <t>Columba punicea</t>
  </si>
  <si>
    <t>Columba rupestris</t>
  </si>
  <si>
    <t>Conostoma aemodium</t>
  </si>
  <si>
    <t>Coracias affinis</t>
  </si>
  <si>
    <t>Coracina dobsoni</t>
  </si>
  <si>
    <t>Coracina javensis</t>
  </si>
  <si>
    <t>Corvus albus</t>
  </si>
  <si>
    <t>CORCO</t>
  </si>
  <si>
    <t>Corvus corax</t>
  </si>
  <si>
    <t>CORCR</t>
  </si>
  <si>
    <t>Corvus corone</t>
  </si>
  <si>
    <t>Corvus frugilegus</t>
  </si>
  <si>
    <t>Corvus macrorhynchos levaillantii</t>
  </si>
  <si>
    <t>Corvus monedula</t>
  </si>
  <si>
    <t>Corydon sumatranus</t>
  </si>
  <si>
    <t>Coturnix japonica</t>
  </si>
  <si>
    <t>CRECR</t>
  </si>
  <si>
    <t>Cuculus poliocephalus</t>
  </si>
  <si>
    <t>Cuculus saturatus</t>
  </si>
  <si>
    <t>Cutia legalleni</t>
  </si>
  <si>
    <t>Cutia nipalensis</t>
  </si>
  <si>
    <t>Cyanistes cyanus</t>
  </si>
  <si>
    <t>Cyanoderma chrysaeum</t>
  </si>
  <si>
    <t>Cyanoderma ruficeps</t>
  </si>
  <si>
    <t>Cyanoderma rufifrons</t>
  </si>
  <si>
    <t>Cyanoptila cyanomelana</t>
  </si>
  <si>
    <t>CYGCB</t>
  </si>
  <si>
    <t>Cygnus cygnus/bewickii</t>
  </si>
  <si>
    <t>Cymbirhynchus macrorhynchos</t>
  </si>
  <si>
    <t>Cyornis banyumas</t>
  </si>
  <si>
    <t>Cyornis brunneatus</t>
  </si>
  <si>
    <t>Cyornis concretus</t>
  </si>
  <si>
    <t>Cyornis hainanus</t>
  </si>
  <si>
    <t>Cyornis magnirostris</t>
  </si>
  <si>
    <t>Cyornis nicobaricus</t>
  </si>
  <si>
    <t>Cyornis poliogenys</t>
  </si>
  <si>
    <t>Cyornis sumatrensis</t>
  </si>
  <si>
    <t>Cyornis unicolor</t>
  </si>
  <si>
    <t>Daption capense</t>
  </si>
  <si>
    <t>Delichon dasypus</t>
  </si>
  <si>
    <t>Delichon lagopodum</t>
  </si>
  <si>
    <t>Delichon nipalense</t>
  </si>
  <si>
    <t>Dendrocitta bayleii</t>
  </si>
  <si>
    <t>Dendrocitta formosae</t>
  </si>
  <si>
    <t>Dendrocitta frontalis</t>
  </si>
  <si>
    <t>Dendrocopos analis</t>
  </si>
  <si>
    <t>Dendrocopos assimilis</t>
  </si>
  <si>
    <t>Dendrocopos atratus</t>
  </si>
  <si>
    <t>Dendrocopos darjellensis</t>
  </si>
  <si>
    <t>Dendrocopos himalayensis</t>
  </si>
  <si>
    <t>Dendrocopos hyperythrus</t>
  </si>
  <si>
    <t>Dendrocopos macei</t>
  </si>
  <si>
    <t>Dendrocopos major</t>
  </si>
  <si>
    <t>Dicaeum chrysorrheum</t>
  </si>
  <si>
    <t>Dicaeum cruentatum</t>
  </si>
  <si>
    <t>Dicaeum ignipectus</t>
  </si>
  <si>
    <t>Dicaeum melanozanthum</t>
  </si>
  <si>
    <t>Dicrurus annectens</t>
  </si>
  <si>
    <t>Dicrurus hottentottus</t>
  </si>
  <si>
    <t>Dicrurus remifer</t>
  </si>
  <si>
    <t>Dicrurus striatus</t>
  </si>
  <si>
    <t>Dinopium shorii</t>
  </si>
  <si>
    <t>Dryobates cathpharius</t>
  </si>
  <si>
    <t>Dryobates pernyii</t>
  </si>
  <si>
    <t>Dryocopus hodgei</t>
  </si>
  <si>
    <t>Ducula badia</t>
  </si>
  <si>
    <t>Ducula bicolor</t>
  </si>
  <si>
    <t>Ducula cuprea</t>
  </si>
  <si>
    <t>Elachura formosa</t>
  </si>
  <si>
    <t>Emberiza aureola</t>
  </si>
  <si>
    <t>MILCA</t>
  </si>
  <si>
    <t>Emberiza calandra</t>
  </si>
  <si>
    <t>Emberiza chrysophrys</t>
  </si>
  <si>
    <t>Emberiza cia</t>
  </si>
  <si>
    <t>Emberiza citrinella</t>
  </si>
  <si>
    <t>Emberiza fucata</t>
  </si>
  <si>
    <t>Emberiza godlewskii</t>
  </si>
  <si>
    <t>Emberiza hortulana</t>
  </si>
  <si>
    <t>Emberiza leucocephalos</t>
  </si>
  <si>
    <t>Emberiza pusilla</t>
  </si>
  <si>
    <t>Emberiza rutila</t>
  </si>
  <si>
    <t>EMBSC</t>
  </si>
  <si>
    <t>Emberiza schoeniclus</t>
  </si>
  <si>
    <t>Emberiza spodocephala</t>
  </si>
  <si>
    <t>Emberiza stewarti</t>
  </si>
  <si>
    <t>Emberiza striolata</t>
  </si>
  <si>
    <t>Emberiza tristrami</t>
  </si>
  <si>
    <t>Enicurus leschenaulti</t>
  </si>
  <si>
    <t>Eophona migratoria</t>
  </si>
  <si>
    <t>EREAL</t>
  </si>
  <si>
    <t>Eremophila alpestris</t>
  </si>
  <si>
    <t>Eremopterix nigriceps</t>
  </si>
  <si>
    <t>ERIRU</t>
  </si>
  <si>
    <t>Erithacus rubecula</t>
  </si>
  <si>
    <t>Erpornis zantholeuca</t>
  </si>
  <si>
    <t>Erythrogenys erythrogenys</t>
  </si>
  <si>
    <t>Erythrogenys gravivox</t>
  </si>
  <si>
    <t>Erythrogenys hypoleucos</t>
  </si>
  <si>
    <t>Erythrogenys mcclellandi</t>
  </si>
  <si>
    <t>Erythrura prasina</t>
  </si>
  <si>
    <t>Eumyias albicaudatus</t>
  </si>
  <si>
    <t>Eurylaimus harterti</t>
  </si>
  <si>
    <t>Eurystomus orientalis</t>
  </si>
  <si>
    <t>Falco amurensis</t>
  </si>
  <si>
    <t>FALCH</t>
  </si>
  <si>
    <t>Falco cherrug</t>
  </si>
  <si>
    <t>FALCL</t>
  </si>
  <si>
    <t>Falco vespertinus</t>
  </si>
  <si>
    <t>Ficedula erithacus</t>
  </si>
  <si>
    <t>Ficedula hodgsoni</t>
  </si>
  <si>
    <t>Ficedula hyperythra</t>
  </si>
  <si>
    <t>Ficedula mugimaki</t>
  </si>
  <si>
    <t>Ficedula narcissina</t>
  </si>
  <si>
    <t>Ficedula sapphira</t>
  </si>
  <si>
    <t>Ficedula strophiata</t>
  </si>
  <si>
    <t>Ficedula westermanni</t>
  </si>
  <si>
    <t>Ficedula zanthopygia</t>
  </si>
  <si>
    <t>Francolinus pintadeanus</t>
  </si>
  <si>
    <t>Fregetta grallaria</t>
  </si>
  <si>
    <t>Fregetta tropica</t>
  </si>
  <si>
    <t>FRICO</t>
  </si>
  <si>
    <t>Fringilla coelebs</t>
  </si>
  <si>
    <t>Fringilla montifringilla</t>
  </si>
  <si>
    <t>FULIC</t>
  </si>
  <si>
    <t>Fulica spp.</t>
  </si>
  <si>
    <t>FULGL</t>
  </si>
  <si>
    <t>Fulmarus glacialis</t>
  </si>
  <si>
    <t>Fulvetta danisi</t>
  </si>
  <si>
    <t>Fulvetta ludlowi</t>
  </si>
  <si>
    <t>Fulvetta manipurensis</t>
  </si>
  <si>
    <t>GALMD</t>
  </si>
  <si>
    <t>GALAU</t>
  </si>
  <si>
    <t>Gallirallus australis</t>
  </si>
  <si>
    <t>Galloperdix lunulata</t>
  </si>
  <si>
    <t>Gampsorhynchus rufulus</t>
  </si>
  <si>
    <t>Gampsorhynchus torquatus</t>
  </si>
  <si>
    <t>Garrulax albogularis</t>
  </si>
  <si>
    <t>Garrulax caerulatus</t>
  </si>
  <si>
    <t>Garrulax canorus</t>
  </si>
  <si>
    <t>Garrulax castanotis</t>
  </si>
  <si>
    <t>Garrulax chinensis</t>
  </si>
  <si>
    <t>Garrulax cineraceus</t>
  </si>
  <si>
    <t>Garrulax delesserti</t>
  </si>
  <si>
    <t>Garrulax galbanus</t>
  </si>
  <si>
    <t>Garrulax gularis</t>
  </si>
  <si>
    <t>Garrulax konkakinhensis</t>
  </si>
  <si>
    <t>Garrulax lanceolatus</t>
  </si>
  <si>
    <t>Garrulax leucolophus</t>
  </si>
  <si>
    <t>Garrulax merulinus</t>
  </si>
  <si>
    <t>Garrulax milleti</t>
  </si>
  <si>
    <t>Garrulax monileger</t>
  </si>
  <si>
    <t>Garrulax nuchalis</t>
  </si>
  <si>
    <t>Garrulax ocellatus</t>
  </si>
  <si>
    <t>Garrulax pectoralis</t>
  </si>
  <si>
    <t>Garrulax ruficollis</t>
  </si>
  <si>
    <t>Garrulax rufogularis</t>
  </si>
  <si>
    <t>Garrulax sannio</t>
  </si>
  <si>
    <t>Garrulax strepitans</t>
  </si>
  <si>
    <t>Garrulax vassali</t>
  </si>
  <si>
    <t>Garrulax woodi</t>
  </si>
  <si>
    <t>Garrulus bispecularis</t>
  </si>
  <si>
    <t>Garrulus glandarius</t>
  </si>
  <si>
    <t>Garrulus lanceolatus</t>
  </si>
  <si>
    <t>Garrulus leucotis</t>
  </si>
  <si>
    <t>Gecinulus grantia</t>
  </si>
  <si>
    <t>Gecinulus viridis</t>
  </si>
  <si>
    <t>Geokichla sibirica</t>
  </si>
  <si>
    <t>Geokichla wardii</t>
  </si>
  <si>
    <t>GLANO</t>
  </si>
  <si>
    <t>Glareola nordmanni</t>
  </si>
  <si>
    <t>Glaucidium brodiei</t>
  </si>
  <si>
    <t>Glaucidium cuculoides</t>
  </si>
  <si>
    <t>GORMA</t>
  </si>
  <si>
    <t>Graminicola bengalensis</t>
  </si>
  <si>
    <t>Grammatoptila striata</t>
  </si>
  <si>
    <t>Grandala coelicolor</t>
  </si>
  <si>
    <t>EULPL</t>
  </si>
  <si>
    <t>EULRO</t>
  </si>
  <si>
    <t>Gypaetus barbatus</t>
  </si>
  <si>
    <t>Gyps fulvus</t>
  </si>
  <si>
    <t>Gyps tenuirostris</t>
  </si>
  <si>
    <t>RALWA</t>
  </si>
  <si>
    <t>HAEFI</t>
  </si>
  <si>
    <t>Haematopus finschi</t>
  </si>
  <si>
    <t>HAEMA</t>
  </si>
  <si>
    <t>Haematopus spp.</t>
  </si>
  <si>
    <t>HALSA</t>
  </si>
  <si>
    <t>Haliaeetus sanfordi</t>
  </si>
  <si>
    <t>Harpactes erythrocephalus</t>
  </si>
  <si>
    <t>Harpactes fasciatus</t>
  </si>
  <si>
    <t>Harpactes oreskios</t>
  </si>
  <si>
    <t>Harpactes wardi</t>
  </si>
  <si>
    <t>Hemitesia pallidipes</t>
  </si>
  <si>
    <t>Hemixos castanonotus</t>
  </si>
  <si>
    <t>Hemixos flavala</t>
  </si>
  <si>
    <t>Heteroglaux blewitti</t>
  </si>
  <si>
    <t>Heterophasia capistrata</t>
  </si>
  <si>
    <t>Heterophasia desgodinsi</t>
  </si>
  <si>
    <t>Heterophasia gracilis</t>
  </si>
  <si>
    <t>Heterophasia melanoleuca</t>
  </si>
  <si>
    <t>Heterophasia picaoides</t>
  </si>
  <si>
    <t>Heterophasia pulchella</t>
  </si>
  <si>
    <t>Heteroxenicus stellatus</t>
  </si>
  <si>
    <t>Hierococcyx hyperythrus</t>
  </si>
  <si>
    <t>Hierococcyx nisicolor</t>
  </si>
  <si>
    <t>Hierococcyx sparverioides</t>
  </si>
  <si>
    <t>Hierococcyx vagans</t>
  </si>
  <si>
    <t>Hirundapus cochinchinensis</t>
  </si>
  <si>
    <t>Hirundapus giganteus</t>
  </si>
  <si>
    <t>Hirundo javanica</t>
  </si>
  <si>
    <t>Hodgsonius phaenicuroides</t>
  </si>
  <si>
    <t>Horornis brunnescens</t>
  </si>
  <si>
    <t>Horornis canturians</t>
  </si>
  <si>
    <t>Horornis flavolivaceus</t>
  </si>
  <si>
    <t>Horornis fortipes</t>
  </si>
  <si>
    <t>STEHY</t>
  </si>
  <si>
    <t>Hybrid Tern</t>
  </si>
  <si>
    <t>OCECA</t>
  </si>
  <si>
    <t>Hydrobates castro</t>
  </si>
  <si>
    <t>OCELE</t>
  </si>
  <si>
    <t>Hydrobates leucorhous</t>
  </si>
  <si>
    <t>Hydrobates monorhis</t>
  </si>
  <si>
    <t>Hydrornis cyaneus</t>
  </si>
  <si>
    <t>Hydrornis elliotii</t>
  </si>
  <si>
    <t>Hydrornis nipalensis</t>
  </si>
  <si>
    <t>Hydrornis oatesi</t>
  </si>
  <si>
    <t>Hydrornis phayrei</t>
  </si>
  <si>
    <t>Hydrornis soror</t>
  </si>
  <si>
    <t>HYMMA</t>
  </si>
  <si>
    <t>Hymenolaimus malacorhynchos</t>
  </si>
  <si>
    <t>Hypocolius ampelinus</t>
  </si>
  <si>
    <t>RALIN</t>
  </si>
  <si>
    <t>Hypotaenidia insignis</t>
  </si>
  <si>
    <t>RALSY</t>
  </si>
  <si>
    <t>Hypotaenidia sylvestris</t>
  </si>
  <si>
    <t>Indicator xanthonotus</t>
  </si>
  <si>
    <t>Iole propinqua</t>
  </si>
  <si>
    <t>Iole viridescens</t>
  </si>
  <si>
    <t>Ithaginis cruentus</t>
  </si>
  <si>
    <t>Ixos mcclellandii</t>
  </si>
  <si>
    <t>Ixos nicobariensis</t>
  </si>
  <si>
    <t>Kittacincla albiventris</t>
  </si>
  <si>
    <t>Lacedo pulchella</t>
  </si>
  <si>
    <t>Lalage melaschistos</t>
  </si>
  <si>
    <t>Lalage polioptera</t>
  </si>
  <si>
    <t>Lanius collurio</t>
  </si>
  <si>
    <t>Lanius collurioides</t>
  </si>
  <si>
    <t>Lanius minor</t>
  </si>
  <si>
    <t>Lanius nubicus</t>
  </si>
  <si>
    <t>Lanius phoenicuroides</t>
  </si>
  <si>
    <t>Lanius senator</t>
  </si>
  <si>
    <t>Lanius tigrinus</t>
  </si>
  <si>
    <t>LARAC</t>
  </si>
  <si>
    <t>Larus argentatus/cachinnans/michahellis</t>
  </si>
  <si>
    <t>LARAF</t>
  </si>
  <si>
    <t>Larus argentatus/fuscus</t>
  </si>
  <si>
    <t>LARAT</t>
  </si>
  <si>
    <t>Larus atricilla</t>
  </si>
  <si>
    <t>LARBU</t>
  </si>
  <si>
    <t>Larus bulleri</t>
  </si>
  <si>
    <t>LARCF</t>
  </si>
  <si>
    <t>Larus cach./fuscus</t>
  </si>
  <si>
    <t>LARCM</t>
  </si>
  <si>
    <t>Larus cach./michah.</t>
  </si>
  <si>
    <t>LARHU</t>
  </si>
  <si>
    <t>Larus fuscus heuglini</t>
  </si>
  <si>
    <t>LARCH</t>
  </si>
  <si>
    <t>Larus heuglini/Larus cachinnans</t>
  </si>
  <si>
    <t>LARLE</t>
  </si>
  <si>
    <t>Larus leucophthalmus</t>
  </si>
  <si>
    <t>LARMR</t>
  </si>
  <si>
    <t>Larus michahellis/armenicus</t>
  </si>
  <si>
    <t>LARPH</t>
  </si>
  <si>
    <t>Larus philadelphia</t>
  </si>
  <si>
    <t>LARHB</t>
  </si>
  <si>
    <t>Larus X hybridus</t>
  </si>
  <si>
    <t>Larvivora cyane</t>
  </si>
  <si>
    <t>Larvivora sibilans</t>
  </si>
  <si>
    <t>Laticilla burnesii</t>
  </si>
  <si>
    <t>Laticilla cinerascens</t>
  </si>
  <si>
    <t>Leiopicus auriceps</t>
  </si>
  <si>
    <t>Leioptila annectens</t>
  </si>
  <si>
    <t>Leiothrix argentauris</t>
  </si>
  <si>
    <t>Leiothrix lutea</t>
  </si>
  <si>
    <t>Leptocoma brasiliana</t>
  </si>
  <si>
    <t>Leptopoecile elegans</t>
  </si>
  <si>
    <t>Leptopoecile sophiae</t>
  </si>
  <si>
    <t>Lerwa lerwa</t>
  </si>
  <si>
    <t>PHAAT</t>
  </si>
  <si>
    <t>Leucocarbo atriceps</t>
  </si>
  <si>
    <t>PHACB</t>
  </si>
  <si>
    <t>Leucocarbo campbelli</t>
  </si>
  <si>
    <t>PHACR</t>
  </si>
  <si>
    <t>Leucocarbo carunculatus</t>
  </si>
  <si>
    <t>Leucosticte brandti</t>
  </si>
  <si>
    <t>Leucosticte nemoricola</t>
  </si>
  <si>
    <t>RALPE</t>
  </si>
  <si>
    <t>LIMGR</t>
  </si>
  <si>
    <t>Limnodromus griseus</t>
  </si>
  <si>
    <t>CARCN</t>
  </si>
  <si>
    <t>Linaria cannabina</t>
  </si>
  <si>
    <t>CARFL</t>
  </si>
  <si>
    <t>Linaria flavirostris</t>
  </si>
  <si>
    <t>Liocichla bugunorum</t>
  </si>
  <si>
    <t>Liocichla phoenicea</t>
  </si>
  <si>
    <t>Liocichla ripponi</t>
  </si>
  <si>
    <t>Lioparus chrysotis</t>
  </si>
  <si>
    <t>Locustella davidi</t>
  </si>
  <si>
    <t>Locustella kashmirensis</t>
  </si>
  <si>
    <t>Locustella lanceolata</t>
  </si>
  <si>
    <t>Locustella luteoventris</t>
  </si>
  <si>
    <t>Locustella major</t>
  </si>
  <si>
    <t>Locustella mandelli</t>
  </si>
  <si>
    <t>Locustella naevia</t>
  </si>
  <si>
    <t>Locustella tacsanowskia</t>
  </si>
  <si>
    <t>Lophophanes dichrous</t>
  </si>
  <si>
    <t>Lophophorus impejanus</t>
  </si>
  <si>
    <t>Lophophorus sclateri</t>
  </si>
  <si>
    <t>Lophotriorchis kienerii</t>
  </si>
  <si>
    <t>Lophura diardi</t>
  </si>
  <si>
    <t>Lophura leucomelanos</t>
  </si>
  <si>
    <t>Lophura nycthemera</t>
  </si>
  <si>
    <t>Loxia curvirostra</t>
  </si>
  <si>
    <t>Lyncornis macrotis</t>
  </si>
  <si>
    <t>Machlolophus nuchalis</t>
  </si>
  <si>
    <t>Machlolophus spilonotus</t>
  </si>
  <si>
    <t>Macropygia ruficeps</t>
  </si>
  <si>
    <t>Macropygia rufipennis</t>
  </si>
  <si>
    <t>Macropygia unchall</t>
  </si>
  <si>
    <t>Malacocincla abbotti</t>
  </si>
  <si>
    <t>Malacopteron cinereum</t>
  </si>
  <si>
    <t>AMAIN</t>
  </si>
  <si>
    <t>Megapodius nicobariensis</t>
  </si>
  <si>
    <t>Meiglyptes jugularis</t>
  </si>
  <si>
    <t>MELPE</t>
  </si>
  <si>
    <t>Melanitta perspicillata</t>
  </si>
  <si>
    <t>MELAN</t>
  </si>
  <si>
    <t>Melanochlora sultanea</t>
  </si>
  <si>
    <t>MELCA</t>
  </si>
  <si>
    <t>Melanocorypha calandra</t>
  </si>
  <si>
    <t>Melanocorypha maxima</t>
  </si>
  <si>
    <t>MERGA</t>
  </si>
  <si>
    <t>Mergus serrator/merganser</t>
  </si>
  <si>
    <t>MERSP</t>
  </si>
  <si>
    <t>Mergus spp.</t>
  </si>
  <si>
    <t>Merops apiaster</t>
  </si>
  <si>
    <t>Microhierax caerulescens</t>
  </si>
  <si>
    <t>Microhierax melanoleucos</t>
  </si>
  <si>
    <t>Minla ignotincta</t>
  </si>
  <si>
    <t>Mirafra assamica</t>
  </si>
  <si>
    <t>Mirafra erythrocephala</t>
  </si>
  <si>
    <t>Mirafra javanica</t>
  </si>
  <si>
    <t>Mirafra javanica cantillans</t>
  </si>
  <si>
    <t>Mixornis gularis</t>
  </si>
  <si>
    <t>Mixornis kelleyi</t>
  </si>
  <si>
    <t>Monticola gularis</t>
  </si>
  <si>
    <t>Monticola rufiventris</t>
  </si>
  <si>
    <t>Monticola saxatilis</t>
  </si>
  <si>
    <t>Montifringilla adamsi</t>
  </si>
  <si>
    <t>MORCA</t>
  </si>
  <si>
    <t>Morus capensis</t>
  </si>
  <si>
    <t>Motacilla samveasnae</t>
  </si>
  <si>
    <t>Motacilla tschutschensis</t>
  </si>
  <si>
    <t>Mulleripicus pulverulentus</t>
  </si>
  <si>
    <t>Muscicapa ferruginea</t>
  </si>
  <si>
    <t>Muscicapa muttui</t>
  </si>
  <si>
    <t>Muscicapa sibirica</t>
  </si>
  <si>
    <t>Muscicapa striata</t>
  </si>
  <si>
    <t>Mycerobas affinis</t>
  </si>
  <si>
    <t>Mycerobas carnipes</t>
  </si>
  <si>
    <t>Mycerobas icterioides</t>
  </si>
  <si>
    <t>Mycerobas melanozanthos</t>
  </si>
  <si>
    <t>Myiomela albiventris</t>
  </si>
  <si>
    <t>Myiomela leucura</t>
  </si>
  <si>
    <t>Myiomela major</t>
  </si>
  <si>
    <t>Myzornis pyrrhoura</t>
  </si>
  <si>
    <t>Napothera epilepidota</t>
  </si>
  <si>
    <t>Neosuthora davidiana</t>
  </si>
  <si>
    <t>Niltava davidi</t>
  </si>
  <si>
    <t>Niltava grandis</t>
  </si>
  <si>
    <t>Niltava macgrigoriae</t>
  </si>
  <si>
    <t>Niltava oatesi</t>
  </si>
  <si>
    <t>Niltava sundara</t>
  </si>
  <si>
    <t>Ninox affinis</t>
  </si>
  <si>
    <t>Ninox obscura</t>
  </si>
  <si>
    <t>Ninox scutulata</t>
  </si>
  <si>
    <t>NIPNI</t>
  </si>
  <si>
    <t>Nipponia nippon</t>
  </si>
  <si>
    <t>Nucifraga hemispila</t>
  </si>
  <si>
    <t>Nucifraga multipunctata</t>
  </si>
  <si>
    <t>NUMTA</t>
  </si>
  <si>
    <t>Numenius tahitiensis</t>
  </si>
  <si>
    <t>NUMTE</t>
  </si>
  <si>
    <t>Numenius tenuirostris</t>
  </si>
  <si>
    <t>Nyctyornis athertoni</t>
  </si>
  <si>
    <t>Oena capensis</t>
  </si>
  <si>
    <t>Oenanthe albonigra</t>
  </si>
  <si>
    <t>Oenanthe chrysopygia</t>
  </si>
  <si>
    <t>Oenanthe finschii</t>
  </si>
  <si>
    <t>Oenanthe oenanthe</t>
  </si>
  <si>
    <t>STELU</t>
  </si>
  <si>
    <t>Onychostruthus taczanowskii</t>
  </si>
  <si>
    <t>Ophrysia superciliosa</t>
  </si>
  <si>
    <t>Oriolus mellianus</t>
  </si>
  <si>
    <t>Oriolus tenuirostris</t>
  </si>
  <si>
    <t>Oriolus traillii</t>
  </si>
  <si>
    <t>Orthotomus atrogularis</t>
  </si>
  <si>
    <t>Otocichla mupinensis</t>
  </si>
  <si>
    <t>Otus alius</t>
  </si>
  <si>
    <t>Otus balli</t>
  </si>
  <si>
    <t>Otus brucei</t>
  </si>
  <si>
    <t>Otus lettia</t>
  </si>
  <si>
    <t>Otus spilocephalus</t>
  </si>
  <si>
    <t>Otus sunia</t>
  </si>
  <si>
    <t>OXYLJ</t>
  </si>
  <si>
    <t>Oxyura leucocephala X jamaicensis</t>
  </si>
  <si>
    <t>OXYSP</t>
  </si>
  <si>
    <t>Oxyura spp.</t>
  </si>
  <si>
    <t>PAGEB</t>
  </si>
  <si>
    <t>Pagophila eburnea</t>
  </si>
  <si>
    <t>PANBI</t>
  </si>
  <si>
    <t>Panurus biarmicus</t>
  </si>
  <si>
    <t>Paradoxornis flavirostris</t>
  </si>
  <si>
    <t>Paradoxornis guttaticollis</t>
  </si>
  <si>
    <t>Parus monticolus</t>
  </si>
  <si>
    <t>Passer cinnamomeus</t>
  </si>
  <si>
    <t>PASHI</t>
  </si>
  <si>
    <t>Passer hispaniolensis</t>
  </si>
  <si>
    <t>Passer pyrrhonotus</t>
  </si>
  <si>
    <t>Pavo muticus</t>
  </si>
  <si>
    <t>Pelagodroma marina</t>
  </si>
  <si>
    <t>PELHY</t>
  </si>
  <si>
    <t>Pelecanus hybrid</t>
  </si>
  <si>
    <t>Pellorneum albiventre</t>
  </si>
  <si>
    <t>Pellorneum palustre</t>
  </si>
  <si>
    <t>Perdicula manipurensis</t>
  </si>
  <si>
    <t>Perdix hodgsoniae</t>
  </si>
  <si>
    <t>Pericrocotus brevirostris</t>
  </si>
  <si>
    <t>Pericrocotus cantonensis</t>
  </si>
  <si>
    <t>Pericrocotus solaris</t>
  </si>
  <si>
    <t>PERAT</t>
  </si>
  <si>
    <t>Periparus ater</t>
  </si>
  <si>
    <t>Periparus rubidiventris</t>
  </si>
  <si>
    <t>Periparus rufonuchalis</t>
  </si>
  <si>
    <t>Petronia petronia</t>
  </si>
  <si>
    <t>Phaenicophaeus tristis</t>
  </si>
  <si>
    <t>Phaethon aethereus</t>
  </si>
  <si>
    <t>Phaethon rubricauda</t>
  </si>
  <si>
    <t>PHACN</t>
  </si>
  <si>
    <t>Phalacrocorax carbo sinensis</t>
  </si>
  <si>
    <t>PHAPU</t>
  </si>
  <si>
    <t>Phalacrocorax punctatus</t>
  </si>
  <si>
    <t>PHALR</t>
  </si>
  <si>
    <t>Phodilus assimilis</t>
  </si>
  <si>
    <t>Phodilus badius</t>
  </si>
  <si>
    <t>Phoenicurus auroreus</t>
  </si>
  <si>
    <t>Phoenicurus coeruleocephala</t>
  </si>
  <si>
    <t>Phoenicurus erythrogastrus</t>
  </si>
  <si>
    <t>Phoenicurus erythronotus</t>
  </si>
  <si>
    <t>Phoenicurus frontalis</t>
  </si>
  <si>
    <t>Phoenicurus phoenicurus</t>
  </si>
  <si>
    <t>Phoenicurus schisticeps</t>
  </si>
  <si>
    <t>Phyllergates cucullatus</t>
  </si>
  <si>
    <t>Phylloscopus armandii</t>
  </si>
  <si>
    <t>Phylloscopus borealis</t>
  </si>
  <si>
    <t>Phylloscopus borealoides</t>
  </si>
  <si>
    <t>Phylloscopus burkii</t>
  </si>
  <si>
    <t>Phylloscopus calciatilis</t>
  </si>
  <si>
    <t>Phylloscopus cantator</t>
  </si>
  <si>
    <t>Phylloscopus castaniceps</t>
  </si>
  <si>
    <t>Phylloscopus chloronotus</t>
  </si>
  <si>
    <t>Phylloscopus claudiae</t>
  </si>
  <si>
    <t>Phylloscopus coronatus</t>
  </si>
  <si>
    <t>Phylloscopus griseolus</t>
  </si>
  <si>
    <t>Phylloscopus inornatus</t>
  </si>
  <si>
    <t>Phylloscopus intensior</t>
  </si>
  <si>
    <t>Phylloscopus intermedius</t>
  </si>
  <si>
    <t>Phylloscopus maculipennis</t>
  </si>
  <si>
    <t>Phylloscopus neglectus</t>
  </si>
  <si>
    <t>Phylloscopus ogilviegranti</t>
  </si>
  <si>
    <t>Phylloscopus omeiensis</t>
  </si>
  <si>
    <t>Phylloscopus plumbeitarsus</t>
  </si>
  <si>
    <t>Phylloscopus poliogenys</t>
  </si>
  <si>
    <t>Phylloscopus proregulus</t>
  </si>
  <si>
    <t>Phylloscopus pulcher</t>
  </si>
  <si>
    <t>Phylloscopus reguloides</t>
  </si>
  <si>
    <t>Phylloscopus ricketti</t>
  </si>
  <si>
    <t>Phylloscopus schwarzi</t>
  </si>
  <si>
    <t>Phylloscopus sibilatrix</t>
  </si>
  <si>
    <t>Phylloscopus sindianus</t>
  </si>
  <si>
    <t>Phylloscopus soror</t>
  </si>
  <si>
    <t>Phylloscopus subaffinis</t>
  </si>
  <si>
    <t>Phylloscopus subviridis</t>
  </si>
  <si>
    <t>Phylloscopus tenellipes</t>
  </si>
  <si>
    <t>Phylloscopus tephrocephalus</t>
  </si>
  <si>
    <t>Phylloscopus tristis</t>
  </si>
  <si>
    <t>Phylloscopus tytleri</t>
  </si>
  <si>
    <t>Phylloscopus valentini</t>
  </si>
  <si>
    <t>Phylloscopus yunnanensis</t>
  </si>
  <si>
    <t>PICPI</t>
  </si>
  <si>
    <t>Pica hudsonia</t>
  </si>
  <si>
    <t>Pica pica</t>
  </si>
  <si>
    <t>Picoides canicapillus</t>
  </si>
  <si>
    <t>Picumnus innominatus</t>
  </si>
  <si>
    <t>Picus canus</t>
  </si>
  <si>
    <t>Picus erythropygius</t>
  </si>
  <si>
    <t>Picus guerini</t>
  </si>
  <si>
    <t>Picus rabieri</t>
  </si>
  <si>
    <t>Picus squamatus</t>
  </si>
  <si>
    <t>Picus vittatus</t>
  </si>
  <si>
    <t>Pitta brachyura</t>
  </si>
  <si>
    <t>Pitta megarhyncha</t>
  </si>
  <si>
    <t>Pitta moluccensis</t>
  </si>
  <si>
    <t>Pitta nympha</t>
  </si>
  <si>
    <t>Pitta sordida</t>
  </si>
  <si>
    <t>PLENI</t>
  </si>
  <si>
    <t>Plectrophenax nivalis</t>
  </si>
  <si>
    <t>Ploceus hypoxanthus</t>
  </si>
  <si>
    <t>Ploceus megarhynchus</t>
  </si>
  <si>
    <t>Pnoepyga albiventer</t>
  </si>
  <si>
    <t>Pnoepyga immaculata</t>
  </si>
  <si>
    <t>Pnoepyga pusilla</t>
  </si>
  <si>
    <t>Polihierax insignis</t>
  </si>
  <si>
    <t>POLRU</t>
  </si>
  <si>
    <t>Poliocephalus rufopectus</t>
  </si>
  <si>
    <t>Polyplectron bicalcaratum</t>
  </si>
  <si>
    <t>Pomatorhinus ferruginosus</t>
  </si>
  <si>
    <t>Pomatorhinus ochraceiceps</t>
  </si>
  <si>
    <t>Pomatorhinus phayrei</t>
  </si>
  <si>
    <t>Pomatorhinus ruficollis</t>
  </si>
  <si>
    <t>Pomatorhinus schisticeps</t>
  </si>
  <si>
    <t>Pomatorhinus superciliaris</t>
  </si>
  <si>
    <t>PORMA</t>
  </si>
  <si>
    <t>Porphyrio mantelli</t>
  </si>
  <si>
    <t>PORZA</t>
  </si>
  <si>
    <t>Prinia atrogularis</t>
  </si>
  <si>
    <t>Prinia buchanani</t>
  </si>
  <si>
    <t>Prinia cinereocapilla</t>
  </si>
  <si>
    <t>Prinia crinigera</t>
  </si>
  <si>
    <t>Prinia gracilis</t>
  </si>
  <si>
    <t>Prinia khasiana</t>
  </si>
  <si>
    <t>Prinia polychroa</t>
  </si>
  <si>
    <t>Prinia superciliaris</t>
  </si>
  <si>
    <t>Procarduelis nipalensis</t>
  </si>
  <si>
    <t>Prunella atrogularis</t>
  </si>
  <si>
    <t>Prunella collaris</t>
  </si>
  <si>
    <t>Prunella fulvescens</t>
  </si>
  <si>
    <t>Prunella himalayana</t>
  </si>
  <si>
    <t>Prunella immaculata</t>
  </si>
  <si>
    <t>Prunella rubeculoides</t>
  </si>
  <si>
    <t>Prunella strophiata</t>
  </si>
  <si>
    <t>Psarisomus dalhousiae</t>
  </si>
  <si>
    <t>Pseudopodoces humilis</t>
  </si>
  <si>
    <t>Psilopogon annamensis</t>
  </si>
  <si>
    <t>Psilopogon asiaticus</t>
  </si>
  <si>
    <t>Psilopogon auricularis</t>
  </si>
  <si>
    <t>Psilopogon cyanotis</t>
  </si>
  <si>
    <t>Psilopogon faiostrictus</t>
  </si>
  <si>
    <t>Psilopogon franklinii</t>
  </si>
  <si>
    <t>Psilopogon incognitus</t>
  </si>
  <si>
    <t>Psilopogon lagrandieri</t>
  </si>
  <si>
    <t>Psilopogon lineatus</t>
  </si>
  <si>
    <t>Psilopogon virens</t>
  </si>
  <si>
    <t>Psittacula alexandri</t>
  </si>
  <si>
    <t>Psittacula caniceps</t>
  </si>
  <si>
    <t>Psittacula derbiana</t>
  </si>
  <si>
    <t>Psittacula finschii</t>
  </si>
  <si>
    <t>Psittacula himalayana</t>
  </si>
  <si>
    <t>Psittacula longicauda</t>
  </si>
  <si>
    <t>Psittiparus bakeri</t>
  </si>
  <si>
    <t>Psittiparus gularis</t>
  </si>
  <si>
    <t>Psittiparus ruficeps</t>
  </si>
  <si>
    <t>Pterocles orientalis</t>
  </si>
  <si>
    <t>Pteruthius aenobarbus</t>
  </si>
  <si>
    <t>Pteruthius aeralatus</t>
  </si>
  <si>
    <t>Pteruthius melanotis</t>
  </si>
  <si>
    <t>Pteruthius rufiventer</t>
  </si>
  <si>
    <t>Pteruthius xanthochlorus</t>
  </si>
  <si>
    <t>Ptyonoprogne obsoleta</t>
  </si>
  <si>
    <t>Pucrasia macrolopha</t>
  </si>
  <si>
    <t>PUFAS</t>
  </si>
  <si>
    <t>Puffinus assimilis</t>
  </si>
  <si>
    <t>Puffinus bailloni</t>
  </si>
  <si>
    <t>PUFPE</t>
  </si>
  <si>
    <t>Puffinus persicus</t>
  </si>
  <si>
    <t>PUFPU</t>
  </si>
  <si>
    <t>Puffinus puffinus</t>
  </si>
  <si>
    <t>Pycnonotus aurigaster</t>
  </si>
  <si>
    <t>Pycnonotus blanfordi</t>
  </si>
  <si>
    <t>Pycnonotus finlaysoni</t>
  </si>
  <si>
    <t>Pycnonotus flavescens</t>
  </si>
  <si>
    <t>Pycnonotus hualon</t>
  </si>
  <si>
    <t>Pycnonotus melanicterus</t>
  </si>
  <si>
    <t>Pycnonotus sinensis</t>
  </si>
  <si>
    <t>Pycnonotus striatus</t>
  </si>
  <si>
    <t>Pycnonotus xanthorrhous</t>
  </si>
  <si>
    <t>Pyrgilauda blanfordi</t>
  </si>
  <si>
    <t>Pyrgilauda ruficollis</t>
  </si>
  <si>
    <t>Pyrrhocorax graculus</t>
  </si>
  <si>
    <t>Pyrrhocorax pyrrhocorax</t>
  </si>
  <si>
    <t>Pyrrhoplectes epauletta</t>
  </si>
  <si>
    <t>Pyrrhula aurantiaca</t>
  </si>
  <si>
    <t>Pyrrhula erythaca</t>
  </si>
  <si>
    <t>Pyrrhula erythrocephala</t>
  </si>
  <si>
    <t>Pyrrhula nipalensis</t>
  </si>
  <si>
    <t>RALFO</t>
  </si>
  <si>
    <t>RALLE</t>
  </si>
  <si>
    <t>RALMY</t>
  </si>
  <si>
    <t>RALRU</t>
  </si>
  <si>
    <t>RALTR</t>
  </si>
  <si>
    <t>Regulus regulus</t>
  </si>
  <si>
    <t>Remiz consobrinus</t>
  </si>
  <si>
    <t>Remiz coronatus</t>
  </si>
  <si>
    <t>Rheinardia ocellata</t>
  </si>
  <si>
    <t>RHIBI</t>
  </si>
  <si>
    <t>Rhinoptilus bitorquatus</t>
  </si>
  <si>
    <t>RHOCA</t>
  </si>
  <si>
    <t>Rhodonessa caryophyllacea</t>
  </si>
  <si>
    <t>RHORO</t>
  </si>
  <si>
    <t>Rhodostethia rosea</t>
  </si>
  <si>
    <t>Rhyticeros narcondami</t>
  </si>
  <si>
    <t>Rhyticeros undulatus</t>
  </si>
  <si>
    <t>Rimator danjoui</t>
  </si>
  <si>
    <t>Rimator malacoptilus</t>
  </si>
  <si>
    <t>Riparia diluta</t>
  </si>
  <si>
    <t>LARBV</t>
  </si>
  <si>
    <t>Rissa brevirostris</t>
  </si>
  <si>
    <t>Salpornis spilonota</t>
  </si>
  <si>
    <t>SALWA</t>
  </si>
  <si>
    <t>Saroglossa spilopterus</t>
  </si>
  <si>
    <t>Sasia ochracea</t>
  </si>
  <si>
    <t>Saxicola macrorhynchus</t>
  </si>
  <si>
    <t>Schoeniparus castaneceps</t>
  </si>
  <si>
    <t>Schoeniparus cinereus</t>
  </si>
  <si>
    <t>Schoeniparus dubius</t>
  </si>
  <si>
    <t>Schoeniparus rufogularis</t>
  </si>
  <si>
    <t>SCOCE</t>
  </si>
  <si>
    <t>Scolopax celebensis</t>
  </si>
  <si>
    <t>SCOMR</t>
  </si>
  <si>
    <t>Scolopax mira</t>
  </si>
  <si>
    <t>SCORO</t>
  </si>
  <si>
    <t>Scolopax rochussenii</t>
  </si>
  <si>
    <t>SCOSA</t>
  </si>
  <si>
    <t>Serilophus lunatus</t>
  </si>
  <si>
    <t>Serilophus rubropygius</t>
  </si>
  <si>
    <t>Serinus pusillus</t>
  </si>
  <si>
    <t>Sibia nipalensis</t>
  </si>
  <si>
    <t>Sibia waldeni</t>
  </si>
  <si>
    <t>Sitta cashmirensis</t>
  </si>
  <si>
    <t>Sitta castanea</t>
  </si>
  <si>
    <t>Sitta cinnamoventris</t>
  </si>
  <si>
    <t>Sitta formosa</t>
  </si>
  <si>
    <t>Sitta himalayensis</t>
  </si>
  <si>
    <t>Sitta leucopsis</t>
  </si>
  <si>
    <t>Sitta nagaensis</t>
  </si>
  <si>
    <t>Sitta neglecta</t>
  </si>
  <si>
    <t>Sitta solangiae</t>
  </si>
  <si>
    <t>Sitta yunnanensis</t>
  </si>
  <si>
    <t>Siva cyanouroptera</t>
  </si>
  <si>
    <t>SOMMO</t>
  </si>
  <si>
    <t>Somateria mollissima</t>
  </si>
  <si>
    <t>SOMAT</t>
  </si>
  <si>
    <t>Spelaeornis badeigularis</t>
  </si>
  <si>
    <t>Spelaeornis caudatus</t>
  </si>
  <si>
    <t>Spelaeornis chocolatinus</t>
  </si>
  <si>
    <t>Spelaeornis longicaudatus</t>
  </si>
  <si>
    <t>Spelaeornis oatesi</t>
  </si>
  <si>
    <t>Spelaeornis reptatus</t>
  </si>
  <si>
    <t>Spelaeornis troglodytoides</t>
  </si>
  <si>
    <t>Spilornis elgini</t>
  </si>
  <si>
    <t>Spilornis klossi</t>
  </si>
  <si>
    <t>Spinus spinus</t>
  </si>
  <si>
    <t>Spinus thibetanus</t>
  </si>
  <si>
    <t>Spizixos canifrons</t>
  </si>
  <si>
    <t>Spodiopsar cineraceus</t>
  </si>
  <si>
    <t>Stachyris herberti</t>
  </si>
  <si>
    <t>Stachyris humei</t>
  </si>
  <si>
    <t>Stachyris nigriceps</t>
  </si>
  <si>
    <t>Stachyris oglei</t>
  </si>
  <si>
    <t>Stachyris roberti</t>
  </si>
  <si>
    <t>Stachyris strialata</t>
  </si>
  <si>
    <t>STELC</t>
  </si>
  <si>
    <t>Stercorarius longicaudus</t>
  </si>
  <si>
    <t>STEPO</t>
  </si>
  <si>
    <t>Stercorarius pomarinus</t>
  </si>
  <si>
    <t>STERC</t>
  </si>
  <si>
    <t>STEAS</t>
  </si>
  <si>
    <t>Sterna albifrons/Sterna saundersi</t>
  </si>
  <si>
    <t>STEHP</t>
  </si>
  <si>
    <t>Sterna hirundo/paradisea</t>
  </si>
  <si>
    <t>STEPA</t>
  </si>
  <si>
    <t>Sterna paradisaea</t>
  </si>
  <si>
    <t>STERE</t>
  </si>
  <si>
    <t>Sterna repressa</t>
  </si>
  <si>
    <t>STERN</t>
  </si>
  <si>
    <t>STEST</t>
  </si>
  <si>
    <t>Sterna striata</t>
  </si>
  <si>
    <t>STEVI</t>
  </si>
  <si>
    <t>Sterna vittata</t>
  </si>
  <si>
    <t>Streptopelia turtur</t>
  </si>
  <si>
    <t>Streptopelia xanthocycla</t>
  </si>
  <si>
    <t>Strix aluco</t>
  </si>
  <si>
    <t>Strix nivicolum</t>
  </si>
  <si>
    <t>Surniculus dicruroides</t>
  </si>
  <si>
    <t>Suthora fulvifrons</t>
  </si>
  <si>
    <t>Suthora nipalensis</t>
  </si>
  <si>
    <t>Suthora verreauxi</t>
  </si>
  <si>
    <t>Sylvia borin</t>
  </si>
  <si>
    <t>Sylvia crassirostris</t>
  </si>
  <si>
    <t>Sylvia nana</t>
  </si>
  <si>
    <t>Sylvia nisoria</t>
  </si>
  <si>
    <t>Sylviparus modestus</t>
  </si>
  <si>
    <t>Sypheotides indicus</t>
  </si>
  <si>
    <t>Syrmaticus humiae</t>
  </si>
  <si>
    <t>Syrrhaptes paradoxus</t>
  </si>
  <si>
    <t>Syrrhaptes tibetanus</t>
  </si>
  <si>
    <t>TACSP</t>
  </si>
  <si>
    <t>Tachyeres spp.</t>
  </si>
  <si>
    <t>TADCR</t>
  </si>
  <si>
    <t>Tadorna cristata</t>
  </si>
  <si>
    <t>TADHY</t>
  </si>
  <si>
    <t>Tadorna hybridus</t>
  </si>
  <si>
    <t>TADOR</t>
  </si>
  <si>
    <t>Tadorna spp.</t>
  </si>
  <si>
    <t>TADVA</t>
  </si>
  <si>
    <t>Tadorna variegata</t>
  </si>
  <si>
    <t>Tarsiger chrysaeus</t>
  </si>
  <si>
    <t>Tarsiger cyanurus</t>
  </si>
  <si>
    <t>Tarsiger hyperythrus</t>
  </si>
  <si>
    <t>Tarsiger indicus</t>
  </si>
  <si>
    <t>Tarsiger rufilatus</t>
  </si>
  <si>
    <t>Temnurus temnurus</t>
  </si>
  <si>
    <t>Terpsiphone affinis</t>
  </si>
  <si>
    <t>Terpsiphone atrocaudata</t>
  </si>
  <si>
    <t>Terpsiphone incei</t>
  </si>
  <si>
    <t>Tesia cyaniventer</t>
  </si>
  <si>
    <t>Tesia olivea</t>
  </si>
  <si>
    <t>Tetraogallus himalayensis</t>
  </si>
  <si>
    <t>Tetraogallus tibetanus</t>
  </si>
  <si>
    <t>Tetrax tetrax</t>
  </si>
  <si>
    <t>Tickellia hodgsoni</t>
  </si>
  <si>
    <t>Timalia pileata</t>
  </si>
  <si>
    <t>Tragopan blythii</t>
  </si>
  <si>
    <t>Tragopan melanocephalus</t>
  </si>
  <si>
    <t>Tragopan satyra</t>
  </si>
  <si>
    <t>Tragopan temminckii</t>
  </si>
  <si>
    <t>Treron affinis</t>
  </si>
  <si>
    <t>Treron apicauda</t>
  </si>
  <si>
    <t>Treron bicinctus</t>
  </si>
  <si>
    <t>Treron chloropterus</t>
  </si>
  <si>
    <t>Treron phayrei</t>
  </si>
  <si>
    <t>Treron pompadora</t>
  </si>
  <si>
    <t>Treron seimundi</t>
  </si>
  <si>
    <t>Treron sieboldii</t>
  </si>
  <si>
    <t>Treron sphenurus</t>
  </si>
  <si>
    <t>Trichastoma tickelli</t>
  </si>
  <si>
    <t>TRIME</t>
  </si>
  <si>
    <t>Tringa melanoleuca</t>
  </si>
  <si>
    <t>TRISO</t>
  </si>
  <si>
    <t>Tringa solitaria</t>
  </si>
  <si>
    <t>Trochalopteron affine</t>
  </si>
  <si>
    <t>Trochalopteron austeni</t>
  </si>
  <si>
    <t>Trochalopteron cachinnans</t>
  </si>
  <si>
    <t>Trochalopteron chrysopterum</t>
  </si>
  <si>
    <t>Trochalopteron elliotii</t>
  </si>
  <si>
    <t>Trochalopteron erythrocephalum</t>
  </si>
  <si>
    <t>Trochalopteron fairbanki</t>
  </si>
  <si>
    <t>Trochalopteron imbricatum</t>
  </si>
  <si>
    <t>Trochalopteron jerdoni</t>
  </si>
  <si>
    <t>Trochalopteron lineatum</t>
  </si>
  <si>
    <t>Trochalopteron melanostigma</t>
  </si>
  <si>
    <t>Trochalopteron meridionale</t>
  </si>
  <si>
    <t>Trochalopteron milnei</t>
  </si>
  <si>
    <t>Trochalopteron squamatum</t>
  </si>
  <si>
    <t>Trochalopteron subunicolor</t>
  </si>
  <si>
    <t>Trochalopteron variegatum</t>
  </si>
  <si>
    <t>Trochalopteron virgatum</t>
  </si>
  <si>
    <t>Troglodytes troglodytes</t>
  </si>
  <si>
    <t>Turdinus brevicaudatus</t>
  </si>
  <si>
    <t>Turdinus crispifrons</t>
  </si>
  <si>
    <t>Turdoides somervillei</t>
  </si>
  <si>
    <t>Turdus albocinctus</t>
  </si>
  <si>
    <t>Turdus cardis</t>
  </si>
  <si>
    <t>Turdus dissimilis</t>
  </si>
  <si>
    <t>Turdus eunomus</t>
  </si>
  <si>
    <t>Turdus feae</t>
  </si>
  <si>
    <t>Turdus kessleri</t>
  </si>
  <si>
    <t>Turdus mandarinus</t>
  </si>
  <si>
    <t>Turdus maximus</t>
  </si>
  <si>
    <t>Turdus obscurus</t>
  </si>
  <si>
    <t>Turdus philomelos</t>
  </si>
  <si>
    <t>Turdus pilaris</t>
  </si>
  <si>
    <t>Turdus ruficollis</t>
  </si>
  <si>
    <t>Turdus unicolor</t>
  </si>
  <si>
    <t>Turdus viscivorus</t>
  </si>
  <si>
    <t>Turnix tanki</t>
  </si>
  <si>
    <t>Tyto longimembris</t>
  </si>
  <si>
    <t>Urocissa erythroryncha</t>
  </si>
  <si>
    <t>Urocissa flavirostris</t>
  </si>
  <si>
    <t>Urocissa xanthomelana</t>
  </si>
  <si>
    <t>Urosphena squameiceps</t>
  </si>
  <si>
    <t>VANMC</t>
  </si>
  <si>
    <t>Yuhina bakeri</t>
  </si>
  <si>
    <t>Yuhina castaniceps</t>
  </si>
  <si>
    <t>Yuhina flavicollis</t>
  </si>
  <si>
    <t>Yuhina gularis</t>
  </si>
  <si>
    <t>Yuhina nigrimenta</t>
  </si>
  <si>
    <t>Yuhina occipitalis</t>
  </si>
  <si>
    <t>Yuhina torqueola</t>
  </si>
  <si>
    <t>ZONHE</t>
  </si>
  <si>
    <t>Zoonavena sylvatica</t>
  </si>
  <si>
    <t>Zoothera aurea</t>
  </si>
  <si>
    <t>Zoothera dauma</t>
  </si>
  <si>
    <t>Zoothera dixoni</t>
  </si>
  <si>
    <t>Zoothera marginata</t>
  </si>
  <si>
    <t>Zoothera mollissima</t>
  </si>
  <si>
    <t>Zoothera monticola</t>
  </si>
  <si>
    <t>Zoothera salimalii</t>
  </si>
  <si>
    <t>Zosterops erythropleurus</t>
  </si>
  <si>
    <t>Zosterops japonicus</t>
  </si>
  <si>
    <t>checklist</t>
  </si>
  <si>
    <t>Date of visit</t>
  </si>
  <si>
    <t>Start time</t>
  </si>
  <si>
    <t>End time</t>
  </si>
  <si>
    <t>"Site Form", "Visit&amp;Assessment Form" and "Counts Form" (green tabs) all need to be filled with information for a single site count/visit. The use of three sheets, is to enable easier data entry for the user.</t>
  </si>
  <si>
    <t>Once information is filled into the four Forms (SiteForm, VisitForm, CountsForm and Addl Info) for a single visit to a single site, your job is now complete. The file should be saved, but first ensure that the file name is renamed to the site name, month and year of count for quick reference - for e.g. Okhla Barrage Jan2021.xls</t>
  </si>
  <si>
    <t>NCSC: Air Tawar</t>
  </si>
  <si>
    <t>Kota Kinabalu Wetland</t>
  </si>
  <si>
    <t>NCSC: Sungai Haji Dorani</t>
  </si>
  <si>
    <t>Km.45 Morib/Klang</t>
  </si>
  <si>
    <t>NCSC: Sungai Nibong</t>
  </si>
  <si>
    <t>NCSC: Sungai Tengkorak</t>
  </si>
  <si>
    <t>NCSC: Pantai Jeram</t>
  </si>
  <si>
    <t>NCSC: Teluk Piai Salt Field</t>
  </si>
  <si>
    <t>NCSC: Pantai Remis / Sungai Sembilang</t>
  </si>
  <si>
    <t>NCSC: Beting Kepah-Bapar Telok Ru</t>
  </si>
  <si>
    <t>NCSC: Sekinchan</t>
  </si>
  <si>
    <t>NCSC: Kuala Selangor Nature Park</t>
  </si>
  <si>
    <t>NCSC: Tanjung Karang</t>
  </si>
  <si>
    <t>NCSC: Kuala Selangor River Mouth</t>
  </si>
  <si>
    <t>NCSC: Kg Parit Empat (RASA SAYANG)</t>
  </si>
  <si>
    <t>NCSC: Bagan Sungai Buloh</t>
  </si>
  <si>
    <t>NCSC: Sungai Janggut</t>
  </si>
  <si>
    <t>NCSC: Klang Islands: Pulau Tengah</t>
  </si>
  <si>
    <t>NCSC: Klang Islands: Pulau Lumut</t>
  </si>
  <si>
    <t>NCSC: Klang Islands: Pulau Ketam</t>
  </si>
  <si>
    <t>NCSC: Klang Islands: Pulau Tonggok</t>
  </si>
  <si>
    <t>NCSC: Sungai Pulai</t>
  </si>
  <si>
    <t>NCSC: Sungai Banting</t>
  </si>
  <si>
    <t>NCSC: Sg. Burung-Sg. Besar</t>
  </si>
  <si>
    <t>NCSC: KLANG ISLANDS: Pulau Kelang</t>
  </si>
  <si>
    <t>NCSC: Kapar Power Station</t>
  </si>
  <si>
    <t>NCSC: Klang Islands (Tengah, Ketam &amp; Klang)</t>
  </si>
  <si>
    <t>NCSC: Kampung Sungai Serdang</t>
  </si>
  <si>
    <t>Kg. Bakau Tua Mudflat</t>
  </si>
  <si>
    <t>Tusan</t>
  </si>
  <si>
    <t>Tanjung Similajau</t>
  </si>
  <si>
    <t>Taman Harmoni, Jalan Balai Bomba, Sandakan</t>
  </si>
  <si>
    <t>Sim sim, Sandakan</t>
  </si>
  <si>
    <t>Sg. Labu, Labuan</t>
  </si>
  <si>
    <t>Sempadi Beach, Lundu</t>
  </si>
  <si>
    <t>Semera Farm Pond</t>
  </si>
  <si>
    <t>Bagan Belat</t>
  </si>
  <si>
    <t>Kuala Gula</t>
  </si>
  <si>
    <t>Sabak Wetland</t>
  </si>
  <si>
    <t>Persiaran Karpal Singh</t>
  </si>
  <si>
    <t>Permatang Berah/Sungai Abdul</t>
  </si>
  <si>
    <t>Permatang Berah, Penaga,</t>
  </si>
  <si>
    <t>Papar paddyfield</t>
  </si>
  <si>
    <t>Beraya Beach</t>
  </si>
  <si>
    <t>Kampung Kuala Sibuti</t>
  </si>
  <si>
    <t>Kg Purak, Papar</t>
  </si>
  <si>
    <t>Kuala Baram</t>
  </si>
  <si>
    <t>Kuala Niah</t>
  </si>
  <si>
    <t>Kuala Nyalau</t>
  </si>
  <si>
    <t>Kuala Suai</t>
  </si>
  <si>
    <t xml:space="preserve">NCSC: Bagan Pasir </t>
  </si>
  <si>
    <t>Batu Berendam Airport</t>
  </si>
  <si>
    <t>Bukit Rambai-Tanjung Kling Paddy Field</t>
  </si>
  <si>
    <t>Eng Thye Plantation</t>
  </si>
  <si>
    <t>Endau</t>
  </si>
  <si>
    <t>Jeti Beting Beras Basah</t>
  </si>
  <si>
    <t>Kampung Apal-Kampung Alor Lintah Paddyfield</t>
  </si>
  <si>
    <t>Kampung Jelapang Setiu Paddyfield</t>
  </si>
  <si>
    <t>Kampung Kepulau Paddy Field</t>
  </si>
  <si>
    <t>Kampung Tok Kamis-Kampung Pagar Raja Paddyfield</t>
  </si>
  <si>
    <t>Kampung Lamir-Benta Paddyfield</t>
  </si>
  <si>
    <t>Kampung Selendang Paddyfield</t>
  </si>
  <si>
    <t>Kampung Serun Paddyfield</t>
  </si>
  <si>
    <t>Kampung Sungai Rengas Paddyfield</t>
  </si>
  <si>
    <t>Kampung Teluk Sawah-Batu Rakit Paddyfield</t>
  </si>
  <si>
    <t>Kuala Baram Aquaculture Pond</t>
  </si>
  <si>
    <t>Kuala Limbang</t>
  </si>
  <si>
    <t>Kuala Lukut</t>
  </si>
  <si>
    <t>Kuala Perlis</t>
  </si>
  <si>
    <t>Kuala Trusan-Sundar Sandbar</t>
  </si>
  <si>
    <t>Kuala Tunjang</t>
  </si>
  <si>
    <t>Pantai Acheh-Pulau Betong</t>
  </si>
  <si>
    <t>Pantai Remis-Kg. Sg. Batu</t>
  </si>
  <si>
    <t>Parit Penghulu Banteng – Teluk Rimba Paddy Field</t>
  </si>
  <si>
    <t>Pulau Burung -Kuala Kerian</t>
  </si>
  <si>
    <t>Batu Pahat: Sarang Buaya Paddy Field</t>
  </si>
  <si>
    <t>Sawah Ring</t>
  </si>
  <si>
    <t>Sungai Limbang</t>
  </si>
  <si>
    <t>Taman Awam Tepi Laut Pontian</t>
  </si>
  <si>
    <t>Tasik Bera-Felda Triang 3 Border</t>
  </si>
  <si>
    <t>UTAR Bird Sanctuary</t>
  </si>
  <si>
    <t>Pantai Minyak Beku</t>
  </si>
  <si>
    <t>NCSC: Sg. Burung Jeti Nelayan Parit 3</t>
  </si>
  <si>
    <t>NCSC: Sg. Burung Jeti Nelayan Parit 4</t>
  </si>
  <si>
    <t>NCSC: Kg. Pasir Panjang-Sg. Yu</t>
  </si>
  <si>
    <t>Merbok</t>
  </si>
  <si>
    <t>MY00306</t>
  </si>
  <si>
    <t>MY00308</t>
  </si>
  <si>
    <t>MY00309</t>
  </si>
  <si>
    <t>MY00310</t>
  </si>
  <si>
    <t>MY00312</t>
  </si>
  <si>
    <t>MY00313</t>
  </si>
  <si>
    <t>MY00314</t>
  </si>
  <si>
    <t>MY00315</t>
  </si>
  <si>
    <t>MY00316</t>
  </si>
  <si>
    <t>MY00317</t>
  </si>
  <si>
    <t>MY00318</t>
  </si>
  <si>
    <t>MY00319</t>
  </si>
  <si>
    <t>MY00320</t>
  </si>
  <si>
    <t>MY00321</t>
  </si>
  <si>
    <t>MY00322</t>
  </si>
  <si>
    <t>MY00323</t>
  </si>
  <si>
    <t>MY00324</t>
  </si>
  <si>
    <t>MY00325</t>
  </si>
  <si>
    <t>MY00326</t>
  </si>
  <si>
    <t>MY00327</t>
  </si>
  <si>
    <t>MY00328</t>
  </si>
  <si>
    <t>MY00329</t>
  </si>
  <si>
    <t>MY00330</t>
  </si>
  <si>
    <t>MY00331</t>
  </si>
  <si>
    <t>MY00332</t>
  </si>
  <si>
    <t>MY00333</t>
  </si>
  <si>
    <t>MY00335</t>
  </si>
  <si>
    <t>MY00336</t>
  </si>
  <si>
    <t>MY00337</t>
  </si>
  <si>
    <t>MY00338</t>
  </si>
  <si>
    <t>MY00339</t>
  </si>
  <si>
    <t>MY00340</t>
  </si>
  <si>
    <t>MY00341</t>
  </si>
  <si>
    <t>MY00342</t>
  </si>
  <si>
    <t>MY00343</t>
  </si>
  <si>
    <t>MY00344</t>
  </si>
  <si>
    <t>MY00345</t>
  </si>
  <si>
    <t>MY00346</t>
  </si>
  <si>
    <t>MY00347</t>
  </si>
  <si>
    <t>MY00348</t>
  </si>
  <si>
    <t>MY00349</t>
  </si>
  <si>
    <t>MY00350</t>
  </si>
  <si>
    <t>MY00351</t>
  </si>
  <si>
    <t>MY00352</t>
  </si>
  <si>
    <t>MY00354</t>
  </si>
  <si>
    <t>MY00355</t>
  </si>
  <si>
    <t>MY00356</t>
  </si>
  <si>
    <t>MY00357</t>
  </si>
  <si>
    <t>MY00358</t>
  </si>
  <si>
    <t>MY00359</t>
  </si>
  <si>
    <t>MY00360</t>
  </si>
  <si>
    <t>MY00361</t>
  </si>
  <si>
    <t>MY00362</t>
  </si>
  <si>
    <t>MY00363</t>
  </si>
  <si>
    <t>MY00364</t>
  </si>
  <si>
    <t>MY00365</t>
  </si>
  <si>
    <t>MY00366</t>
  </si>
  <si>
    <t>MY00367</t>
  </si>
  <si>
    <t>MY00368</t>
  </si>
  <si>
    <t>Terengganu</t>
  </si>
  <si>
    <t>Negeri Sembilan</t>
  </si>
  <si>
    <t>Baekryeong Reservoir</t>
  </si>
  <si>
    <t>Dumujin Harbour</t>
  </si>
  <si>
    <t>Baekryeong Island Coastal area: E/S</t>
  </si>
  <si>
    <t>Cholsan Reservoir</t>
  </si>
  <si>
    <t>Chongchon River Estuary</t>
  </si>
  <si>
    <t>Lagoon Kwang coast</t>
  </si>
  <si>
    <t>Lagoon Ha coast</t>
  </si>
  <si>
    <t>Lake Sijung coast</t>
  </si>
  <si>
    <t>September 18 Reservoir coast</t>
  </si>
  <si>
    <t>Taedong River Estuary</t>
  </si>
  <si>
    <t>Taedong River in Pyongyang</t>
  </si>
  <si>
    <t>Hwapong Reservoir</t>
  </si>
  <si>
    <t>Is. Ryongmae Mudflat</t>
  </si>
  <si>
    <t>Kangnyong Reservoir</t>
  </si>
  <si>
    <t>Kumsanpho Mudflat</t>
  </si>
  <si>
    <t>Kumya River Estuary</t>
  </si>
  <si>
    <t>Kumya River</t>
  </si>
  <si>
    <t>Kwangmyongsong Salt Works</t>
  </si>
  <si>
    <t>Lagoon Chona</t>
  </si>
  <si>
    <t>Lagoon Ha</t>
  </si>
  <si>
    <t>Lagoon Kwang</t>
  </si>
  <si>
    <t>Lake Pongchon</t>
  </si>
  <si>
    <t>Lake Sijung</t>
  </si>
  <si>
    <t>Lake Tongjong</t>
  </si>
  <si>
    <t>Namdaechon Estuary</t>
  </si>
  <si>
    <t>Ongjin Bay</t>
  </si>
  <si>
    <t>Panmun Plain</t>
  </si>
  <si>
    <t>Rimjin River Estuary</t>
  </si>
  <si>
    <t>Ryongnim-ri Coast</t>
  </si>
  <si>
    <t>September 18 Reservoir No 1</t>
  </si>
  <si>
    <t>September 18 Reservoir No 2</t>
  </si>
  <si>
    <t>Songchon River Estuary</t>
  </si>
  <si>
    <t>Taedong Bay</t>
  </si>
  <si>
    <t>Wonsan Coast</t>
  </si>
  <si>
    <t>KP00004</t>
  </si>
  <si>
    <t>KP00005</t>
  </si>
  <si>
    <t>KP00006</t>
  </si>
  <si>
    <t>KP00007</t>
  </si>
  <si>
    <t>KP00008</t>
  </si>
  <si>
    <t>KP00009</t>
  </si>
  <si>
    <t>KP00010</t>
  </si>
  <si>
    <t>KP00011</t>
  </si>
  <si>
    <t>KP00012</t>
  </si>
  <si>
    <t>KP00013</t>
  </si>
  <si>
    <t>KP00014</t>
  </si>
  <si>
    <t>KP00015</t>
  </si>
  <si>
    <t>KP00016</t>
  </si>
  <si>
    <t>KP00017</t>
  </si>
  <si>
    <t>KP00018</t>
  </si>
  <si>
    <t>KP00019</t>
  </si>
  <si>
    <t>KP00020</t>
  </si>
  <si>
    <t>KP00021</t>
  </si>
  <si>
    <t>KP00022</t>
  </si>
  <si>
    <t>KP00023</t>
  </si>
  <si>
    <t>KP00024</t>
  </si>
  <si>
    <t>KP00025</t>
  </si>
  <si>
    <t>KP00026</t>
  </si>
  <si>
    <t>KP00027</t>
  </si>
  <si>
    <t>KP00028</t>
  </si>
  <si>
    <t>KP00029</t>
  </si>
  <si>
    <t>KP00030</t>
  </si>
  <si>
    <t>KP00031</t>
  </si>
  <si>
    <t>KP00032</t>
  </si>
  <si>
    <t>KP00033</t>
  </si>
  <si>
    <t>KP00034</t>
  </si>
  <si>
    <t>KP00035</t>
  </si>
  <si>
    <t>KP00036</t>
  </si>
  <si>
    <t>KP00037</t>
  </si>
  <si>
    <t>Baekryeong Island, Ongjin County</t>
  </si>
  <si>
    <t>KANGRYONG COUNTY</t>
  </si>
  <si>
    <t>MUNDOK COUNTY</t>
  </si>
  <si>
    <t>JONGPYONG COUNTY</t>
  </si>
  <si>
    <t>KUMYA COUNTY</t>
  </si>
  <si>
    <t>THONGCHON COUNTY</t>
  </si>
  <si>
    <t>CHONGDAN &amp; YONAN COUNTY</t>
  </si>
  <si>
    <t>WAUDO DISTRICT</t>
  </si>
  <si>
    <t>PYONGYANG CITY</t>
  </si>
  <si>
    <t>CHONGDAN COUNTY</t>
  </si>
  <si>
    <t>KANGNYONG COUNTY, ONGJIN COUNTY</t>
  </si>
  <si>
    <t>UNRYUL COUNTY</t>
  </si>
  <si>
    <t>THONCHON COUNTY</t>
  </si>
  <si>
    <t>PONGCHON COUNTY, RINSAN COUNTY</t>
  </si>
  <si>
    <t>TONGCHON COUNTY</t>
  </si>
  <si>
    <t>WONSAN CITY, ANPYON COUNTY</t>
  </si>
  <si>
    <t>ONGJIN COUNTY</t>
  </si>
  <si>
    <t>KAESONG CITY</t>
  </si>
  <si>
    <t>YONAN COUNTY</t>
  </si>
  <si>
    <t>HAMHUNG CITY</t>
  </si>
  <si>
    <t>ONGJIN COUNTY, TAETAN, RYONGYON COUNTY</t>
  </si>
  <si>
    <t>WONSAN CITY</t>
  </si>
  <si>
    <t>Baya Beel</t>
  </si>
  <si>
    <t>Berberia</t>
  </si>
  <si>
    <t>Chaitro Moranadi, Borobila, Chapandaha Beel</t>
  </si>
  <si>
    <t>Char Pial</t>
  </si>
  <si>
    <t>Char Sakuchi</t>
  </si>
  <si>
    <t>Chatainna Beel</t>
  </si>
  <si>
    <t>Coast-Central</t>
  </si>
  <si>
    <t>Coast-Eastern</t>
  </si>
  <si>
    <t>Cox's Bazar (Bakkhali River mouth)</t>
  </si>
  <si>
    <t>Dabor Beel</t>
  </si>
  <si>
    <t>Deochapra Beel</t>
  </si>
  <si>
    <t>Deular Char</t>
  </si>
  <si>
    <t>Goaljur Beel</t>
  </si>
  <si>
    <t>Hakaluki Haor</t>
  </si>
  <si>
    <t>Jamuna Basin</t>
  </si>
  <si>
    <t>Khuchir Char</t>
  </si>
  <si>
    <t>Kuri Beel</t>
  </si>
  <si>
    <t>Lomba Char</t>
  </si>
  <si>
    <t>Majair Beel</t>
  </si>
  <si>
    <t>Misc. Wetlands-Chittagong</t>
  </si>
  <si>
    <t>Misc. Wetlands-Dhaka</t>
  </si>
  <si>
    <t>Misc. Wetlands-Khulna</t>
  </si>
  <si>
    <t>Misc. Wetlands-Sylhet</t>
  </si>
  <si>
    <t>Nijhum Dwip NE Char</t>
  </si>
  <si>
    <t>Notun Char</t>
  </si>
  <si>
    <t>Padma Basin</t>
  </si>
  <si>
    <t>Ponds of Savar</t>
  </si>
  <si>
    <t>Salur Char</t>
  </si>
  <si>
    <t>St. Martin's Island</t>
  </si>
  <si>
    <t>Sundarbans</t>
  </si>
  <si>
    <t>Tangua Haor</t>
  </si>
  <si>
    <t>Teknaf Coast Combined</t>
  </si>
  <si>
    <t>Whykeong</t>
  </si>
  <si>
    <t>BD00395</t>
  </si>
  <si>
    <t>BD00383</t>
  </si>
  <si>
    <t>BD00387</t>
  </si>
  <si>
    <t>BD00388</t>
  </si>
  <si>
    <t>BD00381</t>
  </si>
  <si>
    <t>BD00396</t>
  </si>
  <si>
    <t>BD00384</t>
  </si>
  <si>
    <t>BD00393</t>
  </si>
  <si>
    <t>BD00378</t>
  </si>
  <si>
    <t>BD00380</t>
  </si>
  <si>
    <t>BD00397</t>
  </si>
  <si>
    <t>BD00392</t>
  </si>
  <si>
    <t>BD00390</t>
  </si>
  <si>
    <t>BD00394</t>
  </si>
  <si>
    <t>BD00391</t>
  </si>
  <si>
    <t>BD00382</t>
  </si>
  <si>
    <t>BD00389</t>
  </si>
  <si>
    <t>BD00379</t>
  </si>
  <si>
    <t>KoreaNorth</t>
  </si>
  <si>
    <t>ChinaMainland</t>
  </si>
  <si>
    <t>HongKong</t>
  </si>
  <si>
    <t>NewZealand</t>
  </si>
  <si>
    <t>PapuaNewGuinea</t>
  </si>
  <si>
    <t>RepublicOfKorea</t>
  </si>
  <si>
    <t>RussianFederation</t>
  </si>
  <si>
    <t>SriLanka</t>
  </si>
  <si>
    <t>AWC Waterbird Count &amp; Wetland Assessment Form</t>
  </si>
  <si>
    <t>The attached sheet "AWC Waterbird Count &amp; Wetland Assessment Form" is an updated version of the offline data entry system for the Asian Waterbird Census (AWC). If you enter your waterbird counts and complete the wetland assessment here, you do not need to complete the AWC Wetland Assessment Form (google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</si>
</sst>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32">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b/>
      <sz val="10"/>
      <name val="Arial"/>
      <family val="2"/>
    </font>
    <font>
      <b/>
      <sz val="11"/>
      <name val="Calibri"/>
      <family val="2"/>
      <scheme val="minor"/>
    </font>
    <font>
      <sz val="11"/>
      <color rgb="FFFF0000"/>
      <name val="Calibri"/>
      <family val="2"/>
      <scheme val="minor"/>
    </font>
    <font>
      <sz val="10"/>
      <name val="Arial"/>
      <family val="2"/>
    </font>
    <font>
      <sz val="11"/>
      <color indexed="8"/>
      <name val="Helvetica Neue"/>
      <family val="2"/>
    </font>
    <font>
      <sz val="11"/>
      <name val="Helvetica Neue"/>
      <family val="2"/>
    </font>
    <font>
      <b/>
      <u/>
      <sz val="12"/>
      <name val="Helvetica Neue"/>
      <family val="2"/>
    </font>
    <font>
      <sz val="10"/>
      <name val="Arial Bold"/>
    </font>
    <font>
      <sz val="11"/>
      <name val="Calibri"/>
      <family val="2"/>
      <scheme val="minor"/>
    </font>
    <font>
      <vertAlign val="superscript"/>
      <sz val="10"/>
      <name val="Arial"/>
      <family val="2"/>
    </font>
    <font>
      <sz val="11"/>
      <color rgb="FFFF0000"/>
      <name val="Helvetica Neue"/>
      <family val="2"/>
    </font>
    <font>
      <b/>
      <sz val="10"/>
      <name val="Arial Bold"/>
    </font>
    <font>
      <sz val="10"/>
      <color rgb="FF333333"/>
      <name val="Consolas"/>
      <family val="3"/>
    </font>
    <font>
      <b/>
      <sz val="12"/>
      <name val="Calibri"/>
      <family val="2"/>
      <scheme val="minor"/>
    </font>
    <font>
      <b/>
      <sz val="18"/>
      <color rgb="FFFFC000"/>
      <name val="Calibri"/>
      <family val="2"/>
      <scheme val="minor"/>
    </font>
    <font>
      <b/>
      <sz val="16"/>
      <color rgb="FFFFC000"/>
      <name val="Calibri"/>
      <family val="2"/>
      <scheme val="minor"/>
    </font>
    <font>
      <sz val="9"/>
      <color indexed="81"/>
      <name val="Tahoma"/>
      <family val="2"/>
    </font>
    <font>
      <b/>
      <sz val="9"/>
      <color indexed="81"/>
      <name val="Tahoma"/>
      <family val="2"/>
    </font>
    <font>
      <b/>
      <sz val="10"/>
      <color theme="0"/>
      <name val="Calibri"/>
      <family val="2"/>
      <scheme val="minor"/>
    </font>
    <font>
      <b/>
      <sz val="11"/>
      <color rgb="FFFF0000"/>
      <name val="Helvetica Neue"/>
      <family val="2"/>
    </font>
    <font>
      <sz val="10"/>
      <color theme="1"/>
      <name val="Calibri"/>
      <family val="2"/>
      <scheme val="minor"/>
    </font>
    <font>
      <b/>
      <sz val="14"/>
      <name val="Calibri"/>
      <family val="2"/>
      <scheme val="minor"/>
    </font>
    <font>
      <b/>
      <sz val="11"/>
      <color rgb="FFFF0000"/>
      <name val="Calibri"/>
      <family val="2"/>
      <scheme val="minor"/>
    </font>
    <font>
      <sz val="10"/>
      <color theme="1"/>
      <name val="Arial"/>
      <family val="2"/>
    </font>
  </fonts>
  <fills count="8">
    <fill>
      <patternFill patternType="none"/>
    </fill>
    <fill>
      <patternFill patternType="gray125"/>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6" tint="0.59999389629810485"/>
        <bgColor indexed="65"/>
      </patternFill>
    </fill>
    <fill>
      <patternFill patternType="solid">
        <fgColor indexed="53"/>
        <bgColor indexed="64"/>
      </patternFill>
    </fill>
    <fill>
      <patternFill patternType="solid">
        <fgColor theme="4" tint="0.59999389629810485"/>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rgb="FF7F7F7F"/>
      </bottom>
      <diagonal/>
    </border>
    <border>
      <left/>
      <right/>
      <top style="thin">
        <color indexed="64"/>
      </top>
      <bottom style="thin">
        <color rgb="FF7F7F7F"/>
      </bottom>
      <diagonal/>
    </border>
    <border>
      <left/>
      <right style="thin">
        <color indexed="64"/>
      </right>
      <top style="thin">
        <color indexed="64"/>
      </top>
      <bottom style="thin">
        <color rgb="FF7F7F7F"/>
      </bottom>
      <diagonal/>
    </border>
    <border>
      <left style="thin">
        <color rgb="FF7F7F7F"/>
      </left>
      <right style="thin">
        <color rgb="FF7F7F7F"/>
      </right>
      <top style="thin">
        <color rgb="FF7F7F7F"/>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s>
  <cellStyleXfs count="7">
    <xf numFmtId="0" fontId="0" fillId="0" borderId="0"/>
    <xf numFmtId="0" fontId="6" fillId="2" borderId="0" applyNumberFormat="0" applyBorder="0" applyAlignment="0" applyProtection="0"/>
    <xf numFmtId="0" fontId="1" fillId="3" borderId="0" applyNumberFormat="0" applyBorder="0" applyAlignment="0" applyProtection="0"/>
    <xf numFmtId="0" fontId="6" fillId="4" borderId="0" applyNumberFormat="0" applyBorder="0" applyAlignment="0" applyProtection="0"/>
    <xf numFmtId="0" fontId="1" fillId="5" borderId="0" applyNumberFormat="0" applyBorder="0" applyAlignment="0" applyProtection="0"/>
    <xf numFmtId="0" fontId="12" fillId="0" borderId="0" applyNumberFormat="0" applyFill="0" applyBorder="0" applyProtection="0">
      <alignment vertical="top"/>
    </xf>
    <xf numFmtId="0" fontId="11" fillId="0" borderId="0"/>
  </cellStyleXfs>
  <cellXfs count="105">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center"/>
    </xf>
    <xf numFmtId="0" fontId="6" fillId="2" borderId="0" xfId="1" applyAlignment="1">
      <alignment horizontal="center"/>
    </xf>
    <xf numFmtId="0" fontId="6" fillId="4" borderId="0" xfId="3"/>
    <xf numFmtId="0" fontId="6" fillId="2" borderId="0" xfId="1"/>
    <xf numFmtId="0" fontId="1" fillId="5" borderId="2" xfId="4" applyBorder="1"/>
    <xf numFmtId="0" fontId="7" fillId="2" borderId="0" xfId="1" applyFont="1"/>
    <xf numFmtId="0" fontId="4" fillId="5" borderId="2" xfId="4" applyFont="1" applyBorder="1"/>
    <xf numFmtId="0" fontId="4" fillId="5" borderId="0" xfId="4" applyFont="1"/>
    <xf numFmtId="0" fontId="7" fillId="2" borderId="0" xfId="1" applyFont="1" applyAlignment="1">
      <alignment horizontal="center"/>
    </xf>
    <xf numFmtId="0" fontId="7" fillId="2" borderId="0" xfId="1" applyFont="1" applyAlignment="1">
      <alignment horizontal="left"/>
    </xf>
    <xf numFmtId="0" fontId="5" fillId="4" borderId="0" xfId="3" applyFont="1"/>
    <xf numFmtId="0" fontId="5" fillId="4" borderId="0" xfId="3" applyFont="1" applyAlignment="1">
      <alignment horizontal="center"/>
    </xf>
    <xf numFmtId="164" fontId="0" fillId="0" borderId="0" xfId="0" applyNumberFormat="1"/>
    <xf numFmtId="49" fontId="0" fillId="0" borderId="0" xfId="0" applyNumberFormat="1"/>
    <xf numFmtId="0" fontId="8" fillId="0" borderId="0" xfId="0" applyFont="1"/>
    <xf numFmtId="0" fontId="9" fillId="0" borderId="0" xfId="0" applyFont="1"/>
    <xf numFmtId="0" fontId="0" fillId="3" borderId="1" xfId="2" applyFont="1" applyBorder="1" applyAlignment="1" applyProtection="1">
      <alignment horizontal="right"/>
      <protection locked="0"/>
    </xf>
    <xf numFmtId="0" fontId="1" fillId="3" borderId="1" xfId="2" applyBorder="1" applyAlignment="1" applyProtection="1">
      <alignment horizontal="right"/>
      <protection locked="0"/>
    </xf>
    <xf numFmtId="164" fontId="1" fillId="3" borderId="1" xfId="2" applyNumberFormat="1" applyBorder="1" applyAlignment="1" applyProtection="1">
      <alignment horizontal="right"/>
      <protection locked="0"/>
    </xf>
    <xf numFmtId="49" fontId="1" fillId="3" borderId="1" xfId="2" applyNumberFormat="1" applyBorder="1" applyAlignment="1" applyProtection="1">
      <alignment horizontal="right"/>
      <protection locked="0"/>
    </xf>
    <xf numFmtId="0" fontId="1" fillId="3" borderId="1" xfId="2" applyBorder="1" applyProtection="1">
      <protection locked="0"/>
    </xf>
    <xf numFmtId="0" fontId="0" fillId="3" borderId="1" xfId="2" applyFont="1" applyBorder="1" applyProtection="1">
      <protection locked="0"/>
    </xf>
    <xf numFmtId="49" fontId="0" fillId="0" borderId="0" xfId="0" applyNumberFormat="1" applyAlignment="1">
      <alignment horizontal="center"/>
    </xf>
    <xf numFmtId="0" fontId="5" fillId="4" borderId="0" xfId="3" applyFont="1" applyAlignment="1">
      <alignment horizontal="left"/>
    </xf>
    <xf numFmtId="0" fontId="13" fillId="0" borderId="0" xfId="5" applyNumberFormat="1" applyFont="1">
      <alignment vertical="top"/>
    </xf>
    <xf numFmtId="0" fontId="13" fillId="0" borderId="0" xfId="5" applyNumberFormat="1" applyFont="1" applyFill="1">
      <alignment vertical="top"/>
    </xf>
    <xf numFmtId="0" fontId="11" fillId="0" borderId="0" xfId="5" applyNumberFormat="1" applyFont="1" applyFill="1" applyBorder="1" applyAlignment="1"/>
    <xf numFmtId="0" fontId="13" fillId="0" borderId="0" xfId="5" applyNumberFormat="1" applyFont="1" applyFill="1" applyBorder="1">
      <alignment vertical="top"/>
    </xf>
    <xf numFmtId="0" fontId="11" fillId="0" borderId="5" xfId="5" applyNumberFormat="1" applyFont="1" applyFill="1" applyBorder="1" applyAlignment="1"/>
    <xf numFmtId="0" fontId="11" fillId="0" borderId="6" xfId="5" applyNumberFormat="1" applyFont="1" applyFill="1" applyBorder="1" applyAlignment="1"/>
    <xf numFmtId="0" fontId="15" fillId="0" borderId="7" xfId="5" applyNumberFormat="1" applyFont="1" applyFill="1" applyBorder="1" applyAlignment="1"/>
    <xf numFmtId="0" fontId="11" fillId="0" borderId="8" xfId="5" applyNumberFormat="1" applyFont="1" applyFill="1" applyBorder="1" applyAlignment="1"/>
    <xf numFmtId="0" fontId="16" fillId="0" borderId="0" xfId="0" applyFont="1"/>
    <xf numFmtId="0" fontId="18" fillId="0" borderId="0" xfId="5" applyNumberFormat="1" applyFont="1">
      <alignment vertical="top"/>
    </xf>
    <xf numFmtId="0" fontId="11" fillId="0" borderId="0" xfId="5" applyFont="1" applyBorder="1" applyAlignment="1">
      <alignment horizontal="left"/>
    </xf>
    <xf numFmtId="0" fontId="11" fillId="0" borderId="5" xfId="5" applyFont="1" applyBorder="1" applyAlignment="1">
      <alignment horizontal="left" wrapText="1"/>
    </xf>
    <xf numFmtId="0" fontId="11" fillId="0" borderId="5" xfId="5" applyNumberFormat="1" applyFont="1" applyFill="1" applyBorder="1" applyAlignment="1">
      <alignment wrapText="1"/>
    </xf>
    <xf numFmtId="0" fontId="15" fillId="0" borderId="5" xfId="5" applyNumberFormat="1" applyFont="1" applyFill="1" applyBorder="1" applyAlignment="1"/>
    <xf numFmtId="49" fontId="11" fillId="0" borderId="5" xfId="5" applyNumberFormat="1" applyFont="1" applyFill="1" applyBorder="1" applyAlignment="1"/>
    <xf numFmtId="14" fontId="11" fillId="0" borderId="5" xfId="5" applyNumberFormat="1" applyFont="1" applyFill="1" applyBorder="1" applyAlignment="1"/>
    <xf numFmtId="0" fontId="19" fillId="0" borderId="5" xfId="5" applyNumberFormat="1" applyFont="1" applyFill="1" applyBorder="1" applyAlignment="1">
      <alignment horizontal="center"/>
    </xf>
    <xf numFmtId="0" fontId="19" fillId="0" borderId="5" xfId="5" applyNumberFormat="1" applyFont="1" applyFill="1" applyBorder="1" applyAlignment="1"/>
    <xf numFmtId="0" fontId="8" fillId="0" borderId="5" xfId="5" applyNumberFormat="1" applyFont="1" applyFill="1" applyBorder="1" applyAlignment="1">
      <alignment horizontal="center"/>
    </xf>
    <xf numFmtId="3" fontId="11" fillId="0" borderId="5" xfId="5" applyNumberFormat="1" applyFont="1" applyFill="1" applyBorder="1" applyAlignment="1"/>
    <xf numFmtId="0" fontId="6" fillId="2" borderId="0" xfId="1" applyAlignment="1">
      <alignment vertical="top"/>
    </xf>
    <xf numFmtId="0" fontId="1" fillId="3" borderId="14" xfId="2" applyBorder="1" applyAlignment="1" applyProtection="1">
      <alignment horizontal="right"/>
      <protection locked="0"/>
    </xf>
    <xf numFmtId="0" fontId="11" fillId="0" borderId="5" xfId="0" applyFont="1" applyBorder="1"/>
    <xf numFmtId="0" fontId="0" fillId="3" borderId="1" xfId="2" applyFont="1" applyBorder="1" applyAlignment="1" applyProtection="1">
      <alignment horizontal="left"/>
      <protection locked="0"/>
    </xf>
    <xf numFmtId="0" fontId="20" fillId="0" borderId="0" xfId="0" applyFont="1" applyAlignment="1">
      <alignment horizontal="left" vertical="center" indent="1"/>
    </xf>
    <xf numFmtId="0" fontId="1" fillId="0" borderId="2" xfId="4" applyFill="1" applyBorder="1" applyAlignment="1">
      <alignment horizontal="left"/>
    </xf>
    <xf numFmtId="0" fontId="0" fillId="0" borderId="0" xfId="0" quotePrefix="1"/>
    <xf numFmtId="0" fontId="5" fillId="4" borderId="0" xfId="3" applyFont="1" applyAlignment="1">
      <alignment horizontal="center" wrapText="1"/>
    </xf>
    <xf numFmtId="0" fontId="2" fillId="0" borderId="0" xfId="0" applyFont="1" applyAlignment="1">
      <alignment vertical="center"/>
    </xf>
    <xf numFmtId="0" fontId="2" fillId="0" borderId="0" xfId="0" applyFont="1" applyAlignment="1">
      <alignment vertical="center" textRotation="90"/>
    </xf>
    <xf numFmtId="0" fontId="11" fillId="0" borderId="5" xfId="5" applyNumberFormat="1" applyFont="1" applyFill="1" applyBorder="1" applyAlignment="1">
      <alignment vertical="center" wrapText="1"/>
    </xf>
    <xf numFmtId="0" fontId="11" fillId="0" borderId="5" xfId="5" applyNumberFormat="1" applyFont="1" applyFill="1" applyBorder="1" applyAlignment="1">
      <alignment vertical="center"/>
    </xf>
    <xf numFmtId="0" fontId="11" fillId="0" borderId="0" xfId="5" applyNumberFormat="1" applyFont="1" applyFill="1" applyBorder="1" applyAlignment="1">
      <alignment vertical="center"/>
    </xf>
    <xf numFmtId="0" fontId="13" fillId="0" borderId="0" xfId="5" applyNumberFormat="1" applyFont="1" applyFill="1" applyBorder="1" applyAlignment="1">
      <alignment vertical="center"/>
    </xf>
    <xf numFmtId="0" fontId="13" fillId="0" borderId="0" xfId="5" applyNumberFormat="1" applyFont="1" applyFill="1" applyAlignment="1">
      <alignment vertical="center"/>
    </xf>
    <xf numFmtId="0" fontId="27" fillId="0" borderId="0" xfId="5" applyNumberFormat="1" applyFont="1">
      <alignment vertical="top"/>
    </xf>
    <xf numFmtId="49" fontId="0" fillId="3" borderId="1" xfId="2" applyNumberFormat="1" applyFont="1" applyBorder="1" applyProtection="1">
      <protection locked="0"/>
    </xf>
    <xf numFmtId="0" fontId="2" fillId="0" borderId="0" xfId="0" applyFont="1" applyAlignment="1">
      <alignment horizontal="center" vertical="center" textRotation="90" wrapText="1"/>
    </xf>
    <xf numFmtId="0" fontId="9" fillId="0" borderId="0" xfId="0" applyFont="1" applyAlignment="1">
      <alignment horizontal="center" vertical="center" textRotation="90" wrapText="1"/>
    </xf>
    <xf numFmtId="0" fontId="1" fillId="3" borderId="2" xfId="2" applyBorder="1" applyAlignment="1" applyProtection="1">
      <alignment horizontal="left"/>
      <protection locked="0"/>
    </xf>
    <xf numFmtId="0" fontId="2" fillId="0" borderId="0" xfId="0" quotePrefix="1" applyFont="1"/>
    <xf numFmtId="0" fontId="4" fillId="5" borderId="0" xfId="4" applyFont="1" applyBorder="1"/>
    <xf numFmtId="0" fontId="1" fillId="5" borderId="0" xfId="4" applyBorder="1"/>
    <xf numFmtId="0" fontId="28" fillId="0" borderId="0" xfId="0" applyFont="1"/>
    <xf numFmtId="0" fontId="0" fillId="0" borderId="0" xfId="0" applyProtection="1">
      <protection locked="0"/>
    </xf>
    <xf numFmtId="0" fontId="9" fillId="0" borderId="0" xfId="0" applyFont="1" applyAlignment="1">
      <alignment vertical="center"/>
    </xf>
    <xf numFmtId="0" fontId="1" fillId="3" borderId="2" xfId="2" applyBorder="1" applyAlignment="1">
      <alignment horizontal="left"/>
    </xf>
    <xf numFmtId="0" fontId="1" fillId="3" borderId="0" xfId="2" applyBorder="1" applyAlignment="1">
      <alignment horizontal="left"/>
    </xf>
    <xf numFmtId="0" fontId="10" fillId="4" borderId="0" xfId="3" applyFont="1"/>
    <xf numFmtId="0" fontId="10" fillId="0" borderId="0" xfId="0" applyFont="1"/>
    <xf numFmtId="0" fontId="30" fillId="0" borderId="2" xfId="4" applyFont="1" applyFill="1" applyBorder="1" applyAlignment="1">
      <alignment horizontal="left"/>
    </xf>
    <xf numFmtId="0" fontId="10" fillId="3" borderId="1" xfId="2" applyFont="1" applyBorder="1" applyAlignment="1" applyProtection="1">
      <alignment horizontal="right"/>
      <protection locked="0"/>
    </xf>
    <xf numFmtId="0" fontId="0" fillId="0" borderId="0" xfId="0" applyAlignment="1">
      <alignment vertical="top"/>
    </xf>
    <xf numFmtId="17" fontId="16" fillId="0" borderId="0" xfId="0" applyNumberFormat="1" applyFont="1" applyAlignment="1">
      <alignment horizontal="right" vertical="top" wrapText="1"/>
    </xf>
    <xf numFmtId="0" fontId="22" fillId="0" borderId="0" xfId="0" applyFont="1" applyAlignment="1">
      <alignment horizontal="center" vertical="top"/>
    </xf>
    <xf numFmtId="0" fontId="23" fillId="0" borderId="0" xfId="0" applyFont="1" applyAlignment="1">
      <alignment horizontal="center" vertical="top" wrapText="1"/>
    </xf>
    <xf numFmtId="0" fontId="21" fillId="0" borderId="0" xfId="0" applyFont="1" applyAlignment="1">
      <alignment vertical="top" wrapText="1"/>
    </xf>
    <xf numFmtId="0" fontId="16" fillId="0" borderId="0" xfId="0" applyFont="1" applyAlignment="1">
      <alignment vertical="top" wrapText="1"/>
    </xf>
    <xf numFmtId="0" fontId="9" fillId="0" borderId="0" xfId="0" applyFont="1" applyAlignment="1">
      <alignment vertical="top" wrapText="1"/>
    </xf>
    <xf numFmtId="0" fontId="16" fillId="0" borderId="0" xfId="0" applyFont="1" applyAlignment="1">
      <alignment vertical="top"/>
    </xf>
    <xf numFmtId="0" fontId="9" fillId="0" borderId="0" xfId="0" applyFont="1" applyAlignment="1">
      <alignment vertical="top"/>
    </xf>
    <xf numFmtId="0" fontId="29" fillId="0" borderId="0" xfId="0" applyFont="1" applyAlignment="1">
      <alignment horizontal="center" vertical="top" wrapText="1"/>
    </xf>
    <xf numFmtId="0" fontId="0" fillId="0" borderId="0" xfId="0" applyAlignment="1">
      <alignment vertical="top" wrapText="1"/>
    </xf>
    <xf numFmtId="0" fontId="31" fillId="0" borderId="18" xfId="0" applyFont="1" applyBorder="1" applyAlignment="1">
      <alignment wrapText="1"/>
    </xf>
    <xf numFmtId="14" fontId="0" fillId="0" borderId="0" xfId="0" applyNumberFormat="1"/>
    <xf numFmtId="0" fontId="14" fillId="7" borderId="9" xfId="5" applyNumberFormat="1" applyFont="1" applyFill="1" applyBorder="1" applyAlignment="1">
      <alignment horizontal="center" vertical="top"/>
    </xf>
    <xf numFmtId="0" fontId="14" fillId="7" borderId="10" xfId="5" applyNumberFormat="1" applyFont="1" applyFill="1" applyBorder="1" applyAlignment="1">
      <alignment horizontal="center" vertical="top"/>
    </xf>
    <xf numFmtId="0" fontId="14" fillId="6" borderId="3" xfId="5" applyNumberFormat="1" applyFont="1" applyFill="1" applyBorder="1" applyAlignment="1">
      <alignment horizontal="center" vertical="top"/>
    </xf>
    <xf numFmtId="0" fontId="14" fillId="6" borderId="4" xfId="5" applyNumberFormat="1" applyFont="1" applyFill="1" applyBorder="1" applyAlignment="1">
      <alignment horizontal="center" vertical="top"/>
    </xf>
    <xf numFmtId="0" fontId="14" fillId="6" borderId="9" xfId="5" applyNumberFormat="1" applyFont="1" applyFill="1" applyBorder="1" applyAlignment="1">
      <alignment horizontal="center" vertical="top"/>
    </xf>
    <xf numFmtId="0" fontId="14" fillId="6" borderId="10" xfId="5" applyNumberFormat="1" applyFont="1" applyFill="1" applyBorder="1" applyAlignment="1">
      <alignment horizontal="center" vertical="top"/>
    </xf>
    <xf numFmtId="0" fontId="0" fillId="3" borderId="11" xfId="2" applyFont="1" applyBorder="1" applyAlignment="1" applyProtection="1">
      <alignment horizontal="left" vertical="top" wrapText="1"/>
      <protection locked="0"/>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3" borderId="15" xfId="2" applyFont="1" applyBorder="1" applyAlignment="1" applyProtection="1">
      <alignment horizontal="left" vertical="top"/>
      <protection locked="0"/>
    </xf>
    <xf numFmtId="0" fontId="0" fillId="0" borderId="16" xfId="0" applyBorder="1" applyAlignment="1">
      <alignment horizontal="left" vertical="top"/>
    </xf>
    <xf numFmtId="0" fontId="0" fillId="0" borderId="17" xfId="0" applyBorder="1" applyAlignment="1">
      <alignment horizontal="left" vertical="top"/>
    </xf>
  </cellXfs>
  <cellStyles count="7">
    <cellStyle name="40% - Accent1" xfId="2" builtinId="31"/>
    <cellStyle name="40% - Accent3" xfId="4" builtinId="39"/>
    <cellStyle name="60% - Accent1" xfId="3" builtinId="32"/>
    <cellStyle name="Accent1" xfId="1" builtinId="29"/>
    <cellStyle name="Normal" xfId="0" builtinId="0"/>
    <cellStyle name="Normal 2" xfId="6" xr:uid="{00000000-0005-0000-0000-000005000000}"/>
    <cellStyle name="Normal_Botswana 2012 lake ngami"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1228725</xdr:colOff>
      <xdr:row>0</xdr:row>
      <xdr:rowOff>54309</xdr:rowOff>
    </xdr:from>
    <xdr:to>
      <xdr:col>1</xdr:col>
      <xdr:colOff>5543549</xdr:colOff>
      <xdr:row>4</xdr:row>
      <xdr:rowOff>180974</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1441450" y="54309"/>
          <a:ext cx="4311649" cy="891840"/>
          <a:chOff x="3688248" y="35259"/>
          <a:chExt cx="4474676" cy="888665"/>
        </a:xfrm>
        <a:solidFill>
          <a:sysClr val="window" lastClr="FFFFFF"/>
        </a:solidFill>
      </xdr:grpSpPr>
      <xdr:pic>
        <xdr:nvPicPr>
          <xdr:cNvPr id="5" name="Picture 4" descr="C:\WINDOWS\Desktop\nelson2\wiap\nelson\logos\waterfowllog.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1787" b="11903"/>
          <a:stretch>
            <a:fillRect/>
          </a:stretch>
        </xdr:blipFill>
        <xdr:spPr bwMode="auto">
          <a:xfrm>
            <a:off x="3688248" y="35259"/>
            <a:ext cx="997691" cy="574354"/>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74343" y="107663"/>
            <a:ext cx="2288581" cy="816261"/>
          </a:xfrm>
          <a:prstGeom prst="rect">
            <a:avLst/>
          </a:prstGeom>
          <a:grpFill/>
        </xdr:spPr>
      </xdr:pic>
    </xdr:grpSp>
    <xdr:clientData/>
  </xdr:twoCellAnchor>
  <xdr:twoCellAnchor>
    <xdr:from>
      <xdr:col>1</xdr:col>
      <xdr:colOff>6600825</xdr:colOff>
      <xdr:row>0</xdr:row>
      <xdr:rowOff>47625</xdr:rowOff>
    </xdr:from>
    <xdr:to>
      <xdr:col>1</xdr:col>
      <xdr:colOff>7539718</xdr:colOff>
      <xdr:row>4</xdr:row>
      <xdr:rowOff>161925</xdr:rowOff>
    </xdr:to>
    <xdr:pic>
      <xdr:nvPicPr>
        <xdr:cNvPr id="6" name="Picture 11" descr="logo.jpg">
          <a:extLst>
            <a:ext uri="{FF2B5EF4-FFF2-40B4-BE49-F238E27FC236}">
              <a16:creationId xmlns:a16="http://schemas.microsoft.com/office/drawing/2014/main" id="{44258EF7-AA5E-420D-99E1-3CCCB9F9E4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10375" y="47625"/>
          <a:ext cx="938893"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6:B43"/>
  <sheetViews>
    <sheetView tabSelected="1" workbookViewId="0">
      <selection activeCell="B7" sqref="B7"/>
    </sheetView>
  </sheetViews>
  <sheetFormatPr defaultColWidth="9.140625" defaultRowHeight="15"/>
  <cols>
    <col min="1" max="1" width="3.140625" style="80" customWidth="1"/>
    <col min="2" max="2" width="132.42578125" style="90" customWidth="1"/>
    <col min="3" max="3" width="1.7109375" style="80" customWidth="1"/>
    <col min="4" max="16384" width="9.140625" style="80"/>
  </cols>
  <sheetData>
    <row r="6" spans="1:2">
      <c r="B6" s="81"/>
    </row>
    <row r="7" spans="1:2" ht="23.25">
      <c r="B7" s="82" t="s">
        <v>17254</v>
      </c>
    </row>
    <row r="8" spans="1:2" ht="21">
      <c r="B8" s="83"/>
    </row>
    <row r="9" spans="1:2" ht="15.75">
      <c r="B9" s="84" t="s">
        <v>1361</v>
      </c>
    </row>
    <row r="10" spans="1:2" ht="45">
      <c r="A10" s="80">
        <v>1</v>
      </c>
      <c r="B10" s="85" t="s">
        <v>17255</v>
      </c>
    </row>
    <row r="11" spans="1:2" ht="45">
      <c r="A11" s="80">
        <v>2</v>
      </c>
      <c r="B11" s="85" t="s">
        <v>1447</v>
      </c>
    </row>
    <row r="12" spans="1:2">
      <c r="A12" s="80">
        <v>3</v>
      </c>
      <c r="B12" s="85" t="s">
        <v>1358</v>
      </c>
    </row>
    <row r="13" spans="1:2" ht="30">
      <c r="A13" s="80">
        <v>4</v>
      </c>
      <c r="B13" s="85" t="s">
        <v>1359</v>
      </c>
    </row>
    <row r="14" spans="1:2">
      <c r="A14" s="80">
        <v>5</v>
      </c>
      <c r="B14" s="85" t="s">
        <v>1446</v>
      </c>
    </row>
    <row r="15" spans="1:2" ht="30">
      <c r="A15" s="80">
        <v>6</v>
      </c>
      <c r="B15" s="85" t="s">
        <v>15387</v>
      </c>
    </row>
    <row r="16" spans="1:2" ht="30">
      <c r="A16" s="80">
        <v>7</v>
      </c>
      <c r="B16" s="85" t="s">
        <v>1508</v>
      </c>
    </row>
    <row r="17" spans="1:2">
      <c r="A17" s="80">
        <v>8</v>
      </c>
      <c r="B17" s="85" t="s">
        <v>1608</v>
      </c>
    </row>
    <row r="18" spans="1:2">
      <c r="B18" s="85"/>
    </row>
    <row r="19" spans="1:2" ht="15.75">
      <c r="B19" s="84" t="s">
        <v>1362</v>
      </c>
    </row>
    <row r="20" spans="1:2">
      <c r="A20" s="80">
        <v>1</v>
      </c>
      <c r="B20" s="85" t="s">
        <v>15872</v>
      </c>
    </row>
    <row r="21" spans="1:2">
      <c r="A21" s="80">
        <v>2</v>
      </c>
      <c r="B21" s="85" t="s">
        <v>1501</v>
      </c>
    </row>
    <row r="22" spans="1:2" ht="30">
      <c r="A22" s="80">
        <v>3</v>
      </c>
      <c r="B22" s="86" t="s">
        <v>16956</v>
      </c>
    </row>
    <row r="23" spans="1:2" ht="30">
      <c r="A23" s="80">
        <v>4</v>
      </c>
      <c r="B23" s="85" t="s">
        <v>1509</v>
      </c>
    </row>
    <row r="24" spans="1:2" ht="30">
      <c r="A24" s="80">
        <v>5</v>
      </c>
      <c r="B24" s="85" t="s">
        <v>1363</v>
      </c>
    </row>
    <row r="25" spans="1:2">
      <c r="A25" s="80">
        <v>6</v>
      </c>
      <c r="B25" s="85" t="s">
        <v>15388</v>
      </c>
    </row>
    <row r="26" spans="1:2" ht="30">
      <c r="A26" s="87">
        <v>7</v>
      </c>
      <c r="B26" s="85" t="s">
        <v>15873</v>
      </c>
    </row>
    <row r="27" spans="1:2" ht="30">
      <c r="A27" s="87">
        <v>8</v>
      </c>
      <c r="B27" s="86" t="s">
        <v>1523</v>
      </c>
    </row>
    <row r="28" spans="1:2">
      <c r="B28" s="85"/>
    </row>
    <row r="29" spans="1:2" ht="15.75">
      <c r="B29" s="84" t="s">
        <v>1481</v>
      </c>
    </row>
    <row r="30" spans="1:2" ht="45">
      <c r="A30" s="80">
        <v>1</v>
      </c>
      <c r="B30" s="85" t="s">
        <v>15389</v>
      </c>
    </row>
    <row r="31" spans="1:2" ht="30">
      <c r="A31" s="80">
        <v>2</v>
      </c>
      <c r="B31" s="85" t="s">
        <v>15874</v>
      </c>
    </row>
    <row r="32" spans="1:2" ht="63.75" customHeight="1">
      <c r="A32" s="80">
        <v>3</v>
      </c>
      <c r="B32" s="85" t="s">
        <v>15875</v>
      </c>
    </row>
    <row r="33" spans="1:2">
      <c r="A33" s="80">
        <v>4</v>
      </c>
      <c r="B33" s="85" t="s">
        <v>1808</v>
      </c>
    </row>
    <row r="34" spans="1:2" ht="60">
      <c r="A34" s="80">
        <v>5</v>
      </c>
      <c r="B34" s="85" t="s">
        <v>15390</v>
      </c>
    </row>
    <row r="35" spans="1:2" ht="45">
      <c r="A35" s="80">
        <v>6</v>
      </c>
      <c r="B35" s="85" t="s">
        <v>15381</v>
      </c>
    </row>
    <row r="36" spans="1:2" ht="30">
      <c r="A36" s="80">
        <v>7</v>
      </c>
      <c r="B36" s="85" t="s">
        <v>1809</v>
      </c>
    </row>
    <row r="37" spans="1:2" ht="45">
      <c r="A37" s="80">
        <v>8</v>
      </c>
      <c r="B37" s="85" t="s">
        <v>15876</v>
      </c>
    </row>
    <row r="38" spans="1:2" ht="45">
      <c r="A38" s="80">
        <v>9</v>
      </c>
      <c r="B38" s="85" t="s">
        <v>16957</v>
      </c>
    </row>
    <row r="39" spans="1:2" ht="30">
      <c r="A39" s="80">
        <v>10</v>
      </c>
      <c r="B39" s="85" t="s">
        <v>15380</v>
      </c>
    </row>
    <row r="40" spans="1:2">
      <c r="B40" s="85"/>
    </row>
    <row r="41" spans="1:2">
      <c r="A41" s="88" t="s">
        <v>1360</v>
      </c>
      <c r="B41" s="85"/>
    </row>
    <row r="42" spans="1:2">
      <c r="B42" s="85"/>
    </row>
    <row r="43" spans="1:2" ht="37.5">
      <c r="B43" s="89" t="s">
        <v>1524</v>
      </c>
    </row>
  </sheetData>
  <pageMargins left="0.7" right="0.7" top="0.75" bottom="0.75" header="0.3" footer="0.3"/>
  <pageSetup paperSize="9"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sheetPr>
  <dimension ref="A1:AD549"/>
  <sheetViews>
    <sheetView workbookViewId="0">
      <pane ySplit="1" topLeftCell="A2" activePane="bottomLeft" state="frozen"/>
      <selection activeCell="A2" sqref="A2"/>
      <selection pane="bottomLeft" sqref="A1:R1"/>
    </sheetView>
  </sheetViews>
  <sheetFormatPr defaultColWidth="9.140625" defaultRowHeight="15"/>
  <cols>
    <col min="1" max="1" width="9.42578125" customWidth="1"/>
    <col min="2" max="2" width="28.28515625" bestFit="1" customWidth="1"/>
    <col min="3" max="3" width="4.42578125" customWidth="1"/>
    <col min="4" max="4" width="7.85546875" customWidth="1"/>
    <col min="5" max="5" width="5.42578125" customWidth="1"/>
    <col min="6" max="6" width="21" customWidth="1"/>
    <col min="7" max="7" width="28.7109375" customWidth="1"/>
    <col min="8" max="8" width="7.28515625" customWidth="1"/>
    <col min="9" max="9" width="11.42578125" customWidth="1"/>
    <col min="10" max="10" width="10.42578125" customWidth="1"/>
    <col min="11" max="11" width="8.42578125" customWidth="1"/>
    <col min="12" max="12" width="8.7109375" customWidth="1"/>
    <col min="13" max="13" width="7.28515625" customWidth="1"/>
    <col min="14" max="14" width="3.7109375" customWidth="1"/>
    <col min="15" max="15" width="6" customWidth="1"/>
    <col min="16" max="16" width="9.42578125" bestFit="1" customWidth="1"/>
    <col min="17" max="17" width="10.7109375" bestFit="1" customWidth="1"/>
    <col min="18" max="18" width="13.85546875" bestFit="1" customWidth="1"/>
    <col min="19" max="19" width="13.85546875" customWidth="1"/>
    <col min="22" max="22" width="13.28515625" customWidth="1"/>
    <col min="23" max="23" width="7" customWidth="1"/>
    <col min="24" max="24" width="7.140625" customWidth="1"/>
    <col min="25" max="25" width="6.85546875" customWidth="1"/>
    <col min="26" max="26" width="28.7109375" customWidth="1"/>
    <col min="27" max="27" width="12.140625" customWidth="1"/>
    <col min="28" max="28" width="10.140625" customWidth="1"/>
  </cols>
  <sheetData>
    <row r="1" spans="1:30" s="1" customFormat="1">
      <c r="A1" s="1" t="s">
        <v>168</v>
      </c>
      <c r="B1" s="1" t="s">
        <v>169</v>
      </c>
      <c r="C1" s="1" t="s">
        <v>170</v>
      </c>
      <c r="D1" s="1" t="s">
        <v>171</v>
      </c>
      <c r="E1" s="1" t="s">
        <v>172</v>
      </c>
      <c r="F1" s="1" t="s">
        <v>203</v>
      </c>
      <c r="G1" s="19" t="s">
        <v>204</v>
      </c>
      <c r="H1" s="1" t="s">
        <v>175</v>
      </c>
      <c r="I1" s="1" t="s">
        <v>206</v>
      </c>
      <c r="J1" s="1" t="s">
        <v>176</v>
      </c>
      <c r="K1" s="1" t="s">
        <v>177</v>
      </c>
      <c r="L1" s="1" t="s">
        <v>178</v>
      </c>
      <c r="M1" s="1" t="s">
        <v>179</v>
      </c>
      <c r="N1" s="1" t="s">
        <v>180</v>
      </c>
      <c r="O1" s="1" t="s">
        <v>181</v>
      </c>
      <c r="P1" s="1" t="s">
        <v>182</v>
      </c>
      <c r="Q1" s="1" t="s">
        <v>183</v>
      </c>
      <c r="R1" s="1" t="s">
        <v>184</v>
      </c>
      <c r="S1" s="1" t="s">
        <v>210</v>
      </c>
      <c r="T1" s="1" t="s">
        <v>1522</v>
      </c>
      <c r="U1" s="1" t="s">
        <v>1810</v>
      </c>
      <c r="V1" s="1" t="s">
        <v>1811</v>
      </c>
      <c r="W1" s="1" t="s">
        <v>1812</v>
      </c>
      <c r="X1" s="1" t="s">
        <v>1838</v>
      </c>
      <c r="Y1" s="1" t="s">
        <v>1839</v>
      </c>
      <c r="Z1" s="19" t="s">
        <v>1519</v>
      </c>
      <c r="AA1" s="19" t="s">
        <v>173</v>
      </c>
      <c r="AB1" s="19" t="s">
        <v>174</v>
      </c>
      <c r="AC1" s="1" t="s">
        <v>1860</v>
      </c>
      <c r="AD1" s="1" t="s">
        <v>1863</v>
      </c>
    </row>
    <row r="2" spans="1:30">
      <c r="A2" t="e">
        <f>SiteForm!$A$7&amp;SiteForm!$C$7</f>
        <v>#N/A</v>
      </c>
      <c r="B2">
        <f>IF(SiteForm!C$4="",SiteForm!A$4,SiteForm!C$4)</f>
        <v>0</v>
      </c>
      <c r="C2">
        <f>'Visit&amp;Assessment Form'!$B$3</f>
        <v>0</v>
      </c>
      <c r="D2">
        <f>'Visit&amp;Assessment Form'!$B$4</f>
        <v>0</v>
      </c>
      <c r="E2">
        <f>'Visit&amp;Assessment Form'!$B$5</f>
        <v>0</v>
      </c>
      <c r="F2" t="e">
        <f>VLOOKUP(CountsForm!A3,LookupCount!$A:$D,4,FALSE)</f>
        <v>#N/A</v>
      </c>
      <c r="G2" t="e">
        <f>CountsForm!B3</f>
        <v>#N/A</v>
      </c>
      <c r="H2">
        <f>CountsForm!D3</f>
        <v>0</v>
      </c>
      <c r="I2" t="str">
        <f>VLOOKUP('Visit&amp;Assessment Form'!B$10,LookupVisit!AJ$2:AK$10,2,FALSE)</f>
        <v>W</v>
      </c>
      <c r="J2" t="e">
        <f>VLOOKUP('Visit&amp;Assessment Form'!B$9,LookupVisit!A$2:B$7,2,FALSE)</f>
        <v>#N/A</v>
      </c>
      <c r="K2" t="e">
        <f>VLOOKUP(CountsForm!E3,LookupCount!$F$2:$G$5,2,FALSE)</f>
        <v>#N/A</v>
      </c>
      <c r="L2" t="e">
        <f>VLOOKUP('Visit&amp;Assessment Form'!$B$8,LookupVisit!$C$2:$D$16,2,FALSE)</f>
        <v>#N/A</v>
      </c>
      <c r="M2" t="e">
        <f>VLOOKUP('Visit&amp;Assessment Form'!$B$13,LookupVisit!$E$3:$F$5,2,FALSE)</f>
        <v>#N/A</v>
      </c>
      <c r="N2" t="e">
        <f>VLOOKUP('Visit&amp;Assessment Form'!$B$14,LookupVisit!$G$3:$H$6,2,FALSE)</f>
        <v>#N/A</v>
      </c>
      <c r="O2" t="e">
        <f>VLOOKUP('Visit&amp;Assessment Form'!$B$15,LookupVisit!$I$3:$J$7,2,FALSE)</f>
        <v>#N/A</v>
      </c>
      <c r="P2" t="e">
        <f>VLOOKUP('Visit&amp;Assessment Form'!$B$16,LookupVisit!$K$3:$L$6,2,FALSE)</f>
        <v>#N/A</v>
      </c>
      <c r="Q2" t="e">
        <f>VLOOKUP('Visit&amp;Assessment Form'!$B$11,LookupVisit!$M$3:$N$7,2,FALSE)</f>
        <v>#N/A</v>
      </c>
      <c r="R2">
        <f>'Visit&amp;Assessment Form'!$B$27</f>
        <v>0</v>
      </c>
      <c r="S2">
        <f>'Visit&amp;Assessment Form'!$B$29</f>
        <v>0</v>
      </c>
      <c r="T2">
        <f>SiteForm!A$3</f>
        <v>0</v>
      </c>
      <c r="U2">
        <f>SiteForm!$A$4</f>
        <v>0</v>
      </c>
      <c r="V2">
        <f>SiteForm!$C$3</f>
        <v>0</v>
      </c>
      <c r="W2">
        <f>SiteForm!$C$5</f>
        <v>0</v>
      </c>
      <c r="X2">
        <f>SiteForm!$C$10</f>
        <v>0</v>
      </c>
      <c r="Y2">
        <f>SiteForm!$C$11</f>
        <v>0</v>
      </c>
      <c r="Z2" t="e">
        <f>CountsForm!C3</f>
        <v>#N/A</v>
      </c>
      <c r="AA2" s="16">
        <f>'Visit&amp;Assessment Form'!$B$6</f>
        <v>0</v>
      </c>
      <c r="AB2" s="16">
        <f>'Visit&amp;Assessment Form'!$B$7</f>
        <v>0</v>
      </c>
      <c r="AC2">
        <f>SiteForm!$C$6</f>
        <v>0</v>
      </c>
      <c r="AD2" s="17">
        <f>CountsForm!A3</f>
        <v>0</v>
      </c>
    </row>
    <row r="3" spans="1:30">
      <c r="A3" t="e">
        <f>SiteForm!$A$7&amp;SiteForm!$C$7</f>
        <v>#N/A</v>
      </c>
      <c r="B3">
        <f>IF(SiteForm!C$4="",SiteForm!A$4,SiteForm!C$4)</f>
        <v>0</v>
      </c>
      <c r="C3">
        <f>'Visit&amp;Assessment Form'!$B$3</f>
        <v>0</v>
      </c>
      <c r="D3">
        <f>'Visit&amp;Assessment Form'!$B$4</f>
        <v>0</v>
      </c>
      <c r="E3">
        <f>'Visit&amp;Assessment Form'!$B$5</f>
        <v>0</v>
      </c>
      <c r="F3" t="e">
        <f>VLOOKUP(CountsForm!A4,LookupCount!$A:$D,4,FALSE)</f>
        <v>#N/A</v>
      </c>
      <c r="G3" t="e">
        <f>CountsForm!B4</f>
        <v>#N/A</v>
      </c>
      <c r="H3">
        <f>CountsForm!D4</f>
        <v>0</v>
      </c>
      <c r="I3" t="str">
        <f>VLOOKUP('Visit&amp;Assessment Form'!B$10,LookupVisit!AJ$2:AK$10,2,FALSE)</f>
        <v>W</v>
      </c>
      <c r="J3" t="e">
        <f>VLOOKUP('Visit&amp;Assessment Form'!B$9,LookupVisit!A$2:B$7,2,FALSE)</f>
        <v>#N/A</v>
      </c>
      <c r="K3" t="e">
        <f>VLOOKUP(CountsForm!E4,LookupCount!$F$2:$G$5,2,FALSE)</f>
        <v>#N/A</v>
      </c>
      <c r="L3" t="e">
        <f>VLOOKUP('Visit&amp;Assessment Form'!$B$8,LookupVisit!$C$2:$D$16,2,FALSE)</f>
        <v>#N/A</v>
      </c>
      <c r="M3" t="e">
        <f>VLOOKUP('Visit&amp;Assessment Form'!$B$13,LookupVisit!$E$3:$F$5,2,FALSE)</f>
        <v>#N/A</v>
      </c>
      <c r="N3" t="e">
        <f>VLOOKUP('Visit&amp;Assessment Form'!$B$14,LookupVisit!$G$3:$H$6,2,FALSE)</f>
        <v>#N/A</v>
      </c>
      <c r="O3" t="e">
        <f>VLOOKUP('Visit&amp;Assessment Form'!$B$15,LookupVisit!$I$3:$J$7,2,FALSE)</f>
        <v>#N/A</v>
      </c>
      <c r="P3" t="e">
        <f>VLOOKUP('Visit&amp;Assessment Form'!$B$16,LookupVisit!$K$3:$L$6,2,FALSE)</f>
        <v>#N/A</v>
      </c>
      <c r="Q3" t="e">
        <f>VLOOKUP('Visit&amp;Assessment Form'!$B$11,LookupVisit!$M$3:$N$7,2,FALSE)</f>
        <v>#N/A</v>
      </c>
      <c r="R3">
        <f>'Visit&amp;Assessment Form'!$B$27</f>
        <v>0</v>
      </c>
      <c r="S3">
        <f>'Visit&amp;Assessment Form'!$B$29</f>
        <v>0</v>
      </c>
      <c r="T3">
        <f>SiteForm!A$3</f>
        <v>0</v>
      </c>
      <c r="U3">
        <f>SiteForm!$A$4</f>
        <v>0</v>
      </c>
      <c r="V3">
        <f>SiteForm!$C$3</f>
        <v>0</v>
      </c>
      <c r="W3">
        <f>SiteForm!$C$5</f>
        <v>0</v>
      </c>
      <c r="X3">
        <f>SiteForm!$C$10</f>
        <v>0</v>
      </c>
      <c r="Y3">
        <f>SiteForm!$C$11</f>
        <v>0</v>
      </c>
      <c r="Z3" t="e">
        <f>CountsForm!C4</f>
        <v>#N/A</v>
      </c>
      <c r="AA3" s="16">
        <f>'Visit&amp;Assessment Form'!$B$6</f>
        <v>0</v>
      </c>
      <c r="AB3" s="16">
        <f>'Visit&amp;Assessment Form'!$B$7</f>
        <v>0</v>
      </c>
      <c r="AC3">
        <f>SiteForm!$C$6</f>
        <v>0</v>
      </c>
      <c r="AD3" s="17">
        <f>CountsForm!A4</f>
        <v>0</v>
      </c>
    </row>
    <row r="4" spans="1:30">
      <c r="A4" t="e">
        <f>SiteForm!$A$7&amp;SiteForm!$C$7</f>
        <v>#N/A</v>
      </c>
      <c r="B4">
        <f>IF(SiteForm!C$4="",SiteForm!A$4,SiteForm!C$4)</f>
        <v>0</v>
      </c>
      <c r="C4">
        <f>'Visit&amp;Assessment Form'!$B$3</f>
        <v>0</v>
      </c>
      <c r="D4">
        <f>'Visit&amp;Assessment Form'!$B$4</f>
        <v>0</v>
      </c>
      <c r="E4">
        <f>'Visit&amp;Assessment Form'!$B$5</f>
        <v>0</v>
      </c>
      <c r="F4" t="e">
        <f>VLOOKUP(CountsForm!A5,LookupCount!$A:$D,4,FALSE)</f>
        <v>#N/A</v>
      </c>
      <c r="G4" t="e">
        <f>CountsForm!B5</f>
        <v>#N/A</v>
      </c>
      <c r="H4">
        <f>CountsForm!D5</f>
        <v>0</v>
      </c>
      <c r="I4" t="str">
        <f>VLOOKUP('Visit&amp;Assessment Form'!B$10,LookupVisit!AJ$2:AK$10,2,FALSE)</f>
        <v>W</v>
      </c>
      <c r="J4" t="e">
        <f>VLOOKUP('Visit&amp;Assessment Form'!B$9,LookupVisit!A$2:B$7,2,FALSE)</f>
        <v>#N/A</v>
      </c>
      <c r="K4" t="e">
        <f>VLOOKUP(CountsForm!E5,LookupCount!$F$2:$G$5,2,FALSE)</f>
        <v>#N/A</v>
      </c>
      <c r="L4" t="e">
        <f>VLOOKUP('Visit&amp;Assessment Form'!$B$8,LookupVisit!$C$2:$D$16,2,FALSE)</f>
        <v>#N/A</v>
      </c>
      <c r="M4" t="e">
        <f>VLOOKUP('Visit&amp;Assessment Form'!$B$13,LookupVisit!$E$3:$F$5,2,FALSE)</f>
        <v>#N/A</v>
      </c>
      <c r="N4" t="e">
        <f>VLOOKUP('Visit&amp;Assessment Form'!$B$14,LookupVisit!$G$3:$H$6,2,FALSE)</f>
        <v>#N/A</v>
      </c>
      <c r="O4" t="e">
        <f>VLOOKUP('Visit&amp;Assessment Form'!$B$15,LookupVisit!$I$3:$J$7,2,FALSE)</f>
        <v>#N/A</v>
      </c>
      <c r="P4" t="e">
        <f>VLOOKUP('Visit&amp;Assessment Form'!$B$16,LookupVisit!$K$3:$L$6,2,FALSE)</f>
        <v>#N/A</v>
      </c>
      <c r="Q4" t="e">
        <f>VLOOKUP('Visit&amp;Assessment Form'!$B$11,LookupVisit!$M$3:$N$7,2,FALSE)</f>
        <v>#N/A</v>
      </c>
      <c r="R4">
        <f>'Visit&amp;Assessment Form'!$B$27</f>
        <v>0</v>
      </c>
      <c r="S4">
        <f>'Visit&amp;Assessment Form'!$B$29</f>
        <v>0</v>
      </c>
      <c r="T4">
        <f>SiteForm!A$3</f>
        <v>0</v>
      </c>
      <c r="U4">
        <f>SiteForm!$A$4</f>
        <v>0</v>
      </c>
      <c r="V4">
        <f>SiteForm!$C$3</f>
        <v>0</v>
      </c>
      <c r="W4">
        <f>SiteForm!$C$5</f>
        <v>0</v>
      </c>
      <c r="X4">
        <f>SiteForm!$C$10</f>
        <v>0</v>
      </c>
      <c r="Y4">
        <f>SiteForm!$C$11</f>
        <v>0</v>
      </c>
      <c r="Z4" t="e">
        <f>CountsForm!C5</f>
        <v>#N/A</v>
      </c>
      <c r="AA4" s="16">
        <f>'Visit&amp;Assessment Form'!$B$6</f>
        <v>0</v>
      </c>
      <c r="AB4" s="16">
        <f>'Visit&amp;Assessment Form'!$B$7</f>
        <v>0</v>
      </c>
      <c r="AC4">
        <f>SiteForm!$C$6</f>
        <v>0</v>
      </c>
      <c r="AD4" s="17">
        <f>CountsForm!A5</f>
        <v>0</v>
      </c>
    </row>
    <row r="5" spans="1:30">
      <c r="A5" t="e">
        <f>SiteForm!$A$7&amp;SiteForm!$C$7</f>
        <v>#N/A</v>
      </c>
      <c r="B5">
        <f>IF(SiteForm!C$4="",SiteForm!A$4,SiteForm!C$4)</f>
        <v>0</v>
      </c>
      <c r="C5">
        <f>'Visit&amp;Assessment Form'!$B$3</f>
        <v>0</v>
      </c>
      <c r="D5">
        <f>'Visit&amp;Assessment Form'!$B$4</f>
        <v>0</v>
      </c>
      <c r="E5">
        <f>'Visit&amp;Assessment Form'!$B$5</f>
        <v>0</v>
      </c>
      <c r="F5" t="e">
        <f>VLOOKUP(CountsForm!A6,LookupCount!$A:$D,4,FALSE)</f>
        <v>#N/A</v>
      </c>
      <c r="G5" t="e">
        <f>CountsForm!B6</f>
        <v>#N/A</v>
      </c>
      <c r="H5">
        <f>CountsForm!D6</f>
        <v>0</v>
      </c>
      <c r="I5" t="str">
        <f>VLOOKUP('Visit&amp;Assessment Form'!B$10,LookupVisit!AJ$2:AK$10,2,FALSE)</f>
        <v>W</v>
      </c>
      <c r="J5" t="e">
        <f>VLOOKUP('Visit&amp;Assessment Form'!B$9,LookupVisit!A$2:B$7,2,FALSE)</f>
        <v>#N/A</v>
      </c>
      <c r="K5" t="e">
        <f>VLOOKUP(CountsForm!E6,LookupCount!$F$2:$G$5,2,FALSE)</f>
        <v>#N/A</v>
      </c>
      <c r="L5" t="e">
        <f>VLOOKUP('Visit&amp;Assessment Form'!$B$8,LookupVisit!$C$2:$D$16,2,FALSE)</f>
        <v>#N/A</v>
      </c>
      <c r="M5" t="e">
        <f>VLOOKUP('Visit&amp;Assessment Form'!$B$13,LookupVisit!$E$3:$F$5,2,FALSE)</f>
        <v>#N/A</v>
      </c>
      <c r="N5" t="e">
        <f>VLOOKUP('Visit&amp;Assessment Form'!$B$14,LookupVisit!$G$3:$H$6,2,FALSE)</f>
        <v>#N/A</v>
      </c>
      <c r="O5" t="e">
        <f>VLOOKUP('Visit&amp;Assessment Form'!$B$15,LookupVisit!$I$3:$J$7,2,FALSE)</f>
        <v>#N/A</v>
      </c>
      <c r="P5" t="e">
        <f>VLOOKUP('Visit&amp;Assessment Form'!$B$16,LookupVisit!$K$3:$L$6,2,FALSE)</f>
        <v>#N/A</v>
      </c>
      <c r="Q5" t="e">
        <f>VLOOKUP('Visit&amp;Assessment Form'!$B$11,LookupVisit!$M$3:$N$7,2,FALSE)</f>
        <v>#N/A</v>
      </c>
      <c r="R5">
        <f>'Visit&amp;Assessment Form'!$B$27</f>
        <v>0</v>
      </c>
      <c r="S5">
        <f>'Visit&amp;Assessment Form'!$B$29</f>
        <v>0</v>
      </c>
      <c r="T5">
        <f>SiteForm!A$3</f>
        <v>0</v>
      </c>
      <c r="U5">
        <f>SiteForm!$A$4</f>
        <v>0</v>
      </c>
      <c r="V5">
        <f>SiteForm!$C$3</f>
        <v>0</v>
      </c>
      <c r="W5">
        <f>SiteForm!$C$5</f>
        <v>0</v>
      </c>
      <c r="X5">
        <f>SiteForm!$C$10</f>
        <v>0</v>
      </c>
      <c r="Y5">
        <f>SiteForm!$C$11</f>
        <v>0</v>
      </c>
      <c r="Z5" t="e">
        <f>CountsForm!C6</f>
        <v>#N/A</v>
      </c>
      <c r="AA5" s="16">
        <f>'Visit&amp;Assessment Form'!$B$6</f>
        <v>0</v>
      </c>
      <c r="AB5" s="16">
        <f>'Visit&amp;Assessment Form'!$B$7</f>
        <v>0</v>
      </c>
      <c r="AC5">
        <f>SiteForm!$C$6</f>
        <v>0</v>
      </c>
      <c r="AD5" s="17">
        <f>CountsForm!A6</f>
        <v>0</v>
      </c>
    </row>
    <row r="6" spans="1:30">
      <c r="A6" t="e">
        <f>SiteForm!$A$7&amp;SiteForm!$C$7</f>
        <v>#N/A</v>
      </c>
      <c r="B6">
        <f>IF(SiteForm!C$4="",SiteForm!A$4,SiteForm!C$4)</f>
        <v>0</v>
      </c>
      <c r="C6">
        <f>'Visit&amp;Assessment Form'!$B$3</f>
        <v>0</v>
      </c>
      <c r="D6">
        <f>'Visit&amp;Assessment Form'!$B$4</f>
        <v>0</v>
      </c>
      <c r="E6">
        <f>'Visit&amp;Assessment Form'!$B$5</f>
        <v>0</v>
      </c>
      <c r="F6" t="e">
        <f>VLOOKUP(CountsForm!A7,LookupCount!$A:$D,4,FALSE)</f>
        <v>#N/A</v>
      </c>
      <c r="G6" t="e">
        <f>CountsForm!B7</f>
        <v>#N/A</v>
      </c>
      <c r="H6">
        <f>CountsForm!D7</f>
        <v>0</v>
      </c>
      <c r="I6" t="str">
        <f>VLOOKUP('Visit&amp;Assessment Form'!B$10,LookupVisit!AJ$2:AK$10,2,FALSE)</f>
        <v>W</v>
      </c>
      <c r="J6" t="e">
        <f>VLOOKUP('Visit&amp;Assessment Form'!B$9,LookupVisit!A$2:B$7,2,FALSE)</f>
        <v>#N/A</v>
      </c>
      <c r="K6" t="e">
        <f>VLOOKUP(CountsForm!E7,LookupCount!$F$2:$G$5,2,FALSE)</f>
        <v>#N/A</v>
      </c>
      <c r="L6" t="e">
        <f>VLOOKUP('Visit&amp;Assessment Form'!$B$8,LookupVisit!$C$2:$D$16,2,FALSE)</f>
        <v>#N/A</v>
      </c>
      <c r="M6" t="e">
        <f>VLOOKUP('Visit&amp;Assessment Form'!$B$13,LookupVisit!$E$3:$F$5,2,FALSE)</f>
        <v>#N/A</v>
      </c>
      <c r="N6" t="e">
        <f>VLOOKUP('Visit&amp;Assessment Form'!$B$14,LookupVisit!$G$3:$H$6,2,FALSE)</f>
        <v>#N/A</v>
      </c>
      <c r="O6" t="e">
        <f>VLOOKUP('Visit&amp;Assessment Form'!$B$15,LookupVisit!$I$3:$J$7,2,FALSE)</f>
        <v>#N/A</v>
      </c>
      <c r="P6" t="e">
        <f>VLOOKUP('Visit&amp;Assessment Form'!$B$16,LookupVisit!$K$3:$L$6,2,FALSE)</f>
        <v>#N/A</v>
      </c>
      <c r="Q6" t="e">
        <f>VLOOKUP('Visit&amp;Assessment Form'!$B$11,LookupVisit!$M$3:$N$7,2,FALSE)</f>
        <v>#N/A</v>
      </c>
      <c r="R6">
        <f>'Visit&amp;Assessment Form'!$B$27</f>
        <v>0</v>
      </c>
      <c r="S6">
        <f>'Visit&amp;Assessment Form'!$B$29</f>
        <v>0</v>
      </c>
      <c r="T6">
        <f>SiteForm!A$3</f>
        <v>0</v>
      </c>
      <c r="U6">
        <f>SiteForm!$A$4</f>
        <v>0</v>
      </c>
      <c r="V6">
        <f>SiteForm!$C$3</f>
        <v>0</v>
      </c>
      <c r="W6">
        <f>SiteForm!$C$5</f>
        <v>0</v>
      </c>
      <c r="X6">
        <f>SiteForm!$C$10</f>
        <v>0</v>
      </c>
      <c r="Y6">
        <f>SiteForm!$C$11</f>
        <v>0</v>
      </c>
      <c r="Z6" t="e">
        <f>CountsForm!C7</f>
        <v>#N/A</v>
      </c>
      <c r="AA6" s="16">
        <f>'Visit&amp;Assessment Form'!$B$6</f>
        <v>0</v>
      </c>
      <c r="AB6" s="16">
        <f>'Visit&amp;Assessment Form'!$B$7</f>
        <v>0</v>
      </c>
      <c r="AC6">
        <f>SiteForm!$C$6</f>
        <v>0</v>
      </c>
      <c r="AD6" s="17">
        <f>CountsForm!A7</f>
        <v>0</v>
      </c>
    </row>
    <row r="7" spans="1:30">
      <c r="A7" t="e">
        <f>SiteForm!$A$7&amp;SiteForm!$C$7</f>
        <v>#N/A</v>
      </c>
      <c r="B7">
        <f>IF(SiteForm!C$4="",SiteForm!A$4,SiteForm!C$4)</f>
        <v>0</v>
      </c>
      <c r="C7">
        <f>'Visit&amp;Assessment Form'!$B$3</f>
        <v>0</v>
      </c>
      <c r="D7">
        <f>'Visit&amp;Assessment Form'!$B$4</f>
        <v>0</v>
      </c>
      <c r="E7">
        <f>'Visit&amp;Assessment Form'!$B$5</f>
        <v>0</v>
      </c>
      <c r="F7" t="e">
        <f>VLOOKUP(CountsForm!A8,LookupCount!$A:$D,4,FALSE)</f>
        <v>#N/A</v>
      </c>
      <c r="G7" t="e">
        <f>CountsForm!B8</f>
        <v>#N/A</v>
      </c>
      <c r="H7">
        <f>CountsForm!D8</f>
        <v>0</v>
      </c>
      <c r="I7" t="str">
        <f>VLOOKUP('Visit&amp;Assessment Form'!B$10,LookupVisit!AJ$2:AK$10,2,FALSE)</f>
        <v>W</v>
      </c>
      <c r="J7" t="e">
        <f>VLOOKUP('Visit&amp;Assessment Form'!B$9,LookupVisit!A$2:B$7,2,FALSE)</f>
        <v>#N/A</v>
      </c>
      <c r="K7" t="e">
        <f>VLOOKUP(CountsForm!E8,LookupCount!$F$2:$G$5,2,FALSE)</f>
        <v>#N/A</v>
      </c>
      <c r="L7" t="e">
        <f>VLOOKUP('Visit&amp;Assessment Form'!$B$8,LookupVisit!$C$2:$D$16,2,FALSE)</f>
        <v>#N/A</v>
      </c>
      <c r="M7" t="e">
        <f>VLOOKUP('Visit&amp;Assessment Form'!$B$13,LookupVisit!$E$3:$F$5,2,FALSE)</f>
        <v>#N/A</v>
      </c>
      <c r="N7" t="e">
        <f>VLOOKUP('Visit&amp;Assessment Form'!$B$14,LookupVisit!$G$3:$H$6,2,FALSE)</f>
        <v>#N/A</v>
      </c>
      <c r="O7" t="e">
        <f>VLOOKUP('Visit&amp;Assessment Form'!$B$15,LookupVisit!$I$3:$J$7,2,FALSE)</f>
        <v>#N/A</v>
      </c>
      <c r="P7" t="e">
        <f>VLOOKUP('Visit&amp;Assessment Form'!$B$16,LookupVisit!$K$3:$L$6,2,FALSE)</f>
        <v>#N/A</v>
      </c>
      <c r="Q7" t="e">
        <f>VLOOKUP('Visit&amp;Assessment Form'!$B$11,LookupVisit!$M$3:$N$7,2,FALSE)</f>
        <v>#N/A</v>
      </c>
      <c r="R7">
        <f>'Visit&amp;Assessment Form'!$B$27</f>
        <v>0</v>
      </c>
      <c r="S7">
        <f>'Visit&amp;Assessment Form'!$B$29</f>
        <v>0</v>
      </c>
      <c r="T7">
        <f>SiteForm!A$3</f>
        <v>0</v>
      </c>
      <c r="U7">
        <f>SiteForm!$A$4</f>
        <v>0</v>
      </c>
      <c r="V7">
        <f>SiteForm!$C$3</f>
        <v>0</v>
      </c>
      <c r="W7">
        <f>SiteForm!$C$5</f>
        <v>0</v>
      </c>
      <c r="X7">
        <f>SiteForm!$C$10</f>
        <v>0</v>
      </c>
      <c r="Y7">
        <f>SiteForm!$C$11</f>
        <v>0</v>
      </c>
      <c r="Z7" t="e">
        <f>CountsForm!C8</f>
        <v>#N/A</v>
      </c>
      <c r="AA7" s="16">
        <f>'Visit&amp;Assessment Form'!$B$6</f>
        <v>0</v>
      </c>
      <c r="AB7" s="16">
        <f>'Visit&amp;Assessment Form'!$B$7</f>
        <v>0</v>
      </c>
      <c r="AC7">
        <f>SiteForm!$C$6</f>
        <v>0</v>
      </c>
      <c r="AD7" s="17">
        <f>CountsForm!A8</f>
        <v>0</v>
      </c>
    </row>
    <row r="8" spans="1:30">
      <c r="A8" t="e">
        <f>SiteForm!$A$7&amp;SiteForm!$C$7</f>
        <v>#N/A</v>
      </c>
      <c r="B8">
        <f>IF(SiteForm!C$4="",SiteForm!A$4,SiteForm!C$4)</f>
        <v>0</v>
      </c>
      <c r="C8">
        <f>'Visit&amp;Assessment Form'!$B$3</f>
        <v>0</v>
      </c>
      <c r="D8">
        <f>'Visit&amp;Assessment Form'!$B$4</f>
        <v>0</v>
      </c>
      <c r="E8">
        <f>'Visit&amp;Assessment Form'!$B$5</f>
        <v>0</v>
      </c>
      <c r="F8" t="e">
        <f>VLOOKUP(CountsForm!A9,LookupCount!$A:$D,4,FALSE)</f>
        <v>#N/A</v>
      </c>
      <c r="G8" t="e">
        <f>CountsForm!B9</f>
        <v>#N/A</v>
      </c>
      <c r="H8">
        <f>CountsForm!D9</f>
        <v>0</v>
      </c>
      <c r="I8" t="str">
        <f>VLOOKUP('Visit&amp;Assessment Form'!B$10,LookupVisit!AJ$2:AK$10,2,FALSE)</f>
        <v>W</v>
      </c>
      <c r="J8" t="e">
        <f>VLOOKUP('Visit&amp;Assessment Form'!B$9,LookupVisit!A$2:B$7,2,FALSE)</f>
        <v>#N/A</v>
      </c>
      <c r="K8" t="e">
        <f>VLOOKUP(CountsForm!E9,LookupCount!$F$2:$G$5,2,FALSE)</f>
        <v>#N/A</v>
      </c>
      <c r="L8" t="e">
        <f>VLOOKUP('Visit&amp;Assessment Form'!$B$8,LookupVisit!$C$2:$D$16,2,FALSE)</f>
        <v>#N/A</v>
      </c>
      <c r="M8" t="e">
        <f>VLOOKUP('Visit&amp;Assessment Form'!$B$13,LookupVisit!$E$3:$F$5,2,FALSE)</f>
        <v>#N/A</v>
      </c>
      <c r="N8" t="e">
        <f>VLOOKUP('Visit&amp;Assessment Form'!$B$14,LookupVisit!$G$3:$H$6,2,FALSE)</f>
        <v>#N/A</v>
      </c>
      <c r="O8" t="e">
        <f>VLOOKUP('Visit&amp;Assessment Form'!$B$15,LookupVisit!$I$3:$J$7,2,FALSE)</f>
        <v>#N/A</v>
      </c>
      <c r="P8" t="e">
        <f>VLOOKUP('Visit&amp;Assessment Form'!$B$16,LookupVisit!$K$3:$L$6,2,FALSE)</f>
        <v>#N/A</v>
      </c>
      <c r="Q8" t="e">
        <f>VLOOKUP('Visit&amp;Assessment Form'!$B$11,LookupVisit!$M$3:$N$7,2,FALSE)</f>
        <v>#N/A</v>
      </c>
      <c r="R8">
        <f>'Visit&amp;Assessment Form'!$B$27</f>
        <v>0</v>
      </c>
      <c r="S8">
        <f>'Visit&amp;Assessment Form'!$B$29</f>
        <v>0</v>
      </c>
      <c r="T8">
        <f>SiteForm!A$3</f>
        <v>0</v>
      </c>
      <c r="U8">
        <f>SiteForm!$A$4</f>
        <v>0</v>
      </c>
      <c r="V8">
        <f>SiteForm!$C$3</f>
        <v>0</v>
      </c>
      <c r="W8">
        <f>SiteForm!$C$5</f>
        <v>0</v>
      </c>
      <c r="X8">
        <f>SiteForm!$C$10</f>
        <v>0</v>
      </c>
      <c r="Y8">
        <f>SiteForm!$C$11</f>
        <v>0</v>
      </c>
      <c r="Z8" t="e">
        <f>CountsForm!C9</f>
        <v>#N/A</v>
      </c>
      <c r="AA8" s="16">
        <f>'Visit&amp;Assessment Form'!$B$6</f>
        <v>0</v>
      </c>
      <c r="AB8" s="16">
        <f>'Visit&amp;Assessment Form'!$B$7</f>
        <v>0</v>
      </c>
      <c r="AC8">
        <f>SiteForm!$C$6</f>
        <v>0</v>
      </c>
      <c r="AD8" s="17">
        <f>CountsForm!A9</f>
        <v>0</v>
      </c>
    </row>
    <row r="9" spans="1:30">
      <c r="A9" t="e">
        <f>SiteForm!$A$7&amp;SiteForm!$C$7</f>
        <v>#N/A</v>
      </c>
      <c r="B9">
        <f>IF(SiteForm!C$4="",SiteForm!A$4,SiteForm!C$4)</f>
        <v>0</v>
      </c>
      <c r="C9">
        <f>'Visit&amp;Assessment Form'!$B$3</f>
        <v>0</v>
      </c>
      <c r="D9">
        <f>'Visit&amp;Assessment Form'!$B$4</f>
        <v>0</v>
      </c>
      <c r="E9">
        <f>'Visit&amp;Assessment Form'!$B$5</f>
        <v>0</v>
      </c>
      <c r="F9" t="e">
        <f>VLOOKUP(CountsForm!A10,LookupCount!$A:$D,4,FALSE)</f>
        <v>#N/A</v>
      </c>
      <c r="G9" t="e">
        <f>CountsForm!B10</f>
        <v>#N/A</v>
      </c>
      <c r="H9">
        <f>CountsForm!D10</f>
        <v>0</v>
      </c>
      <c r="I9" t="str">
        <f>VLOOKUP('Visit&amp;Assessment Form'!B$10,LookupVisit!AJ$2:AK$10,2,FALSE)</f>
        <v>W</v>
      </c>
      <c r="J9" t="e">
        <f>VLOOKUP('Visit&amp;Assessment Form'!B$9,LookupVisit!A$2:B$7,2,FALSE)</f>
        <v>#N/A</v>
      </c>
      <c r="K9" t="e">
        <f>VLOOKUP(CountsForm!E10,LookupCount!$F$2:$G$5,2,FALSE)</f>
        <v>#N/A</v>
      </c>
      <c r="L9" t="e">
        <f>VLOOKUP('Visit&amp;Assessment Form'!$B$8,LookupVisit!$C$2:$D$16,2,FALSE)</f>
        <v>#N/A</v>
      </c>
      <c r="M9" t="e">
        <f>VLOOKUP('Visit&amp;Assessment Form'!$B$13,LookupVisit!$E$3:$F$5,2,FALSE)</f>
        <v>#N/A</v>
      </c>
      <c r="N9" t="e">
        <f>VLOOKUP('Visit&amp;Assessment Form'!$B$14,LookupVisit!$G$3:$H$6,2,FALSE)</f>
        <v>#N/A</v>
      </c>
      <c r="O9" t="e">
        <f>VLOOKUP('Visit&amp;Assessment Form'!$B$15,LookupVisit!$I$3:$J$7,2,FALSE)</f>
        <v>#N/A</v>
      </c>
      <c r="P9" t="e">
        <f>VLOOKUP('Visit&amp;Assessment Form'!$B$16,LookupVisit!$K$3:$L$6,2,FALSE)</f>
        <v>#N/A</v>
      </c>
      <c r="Q9" t="e">
        <f>VLOOKUP('Visit&amp;Assessment Form'!$B$11,LookupVisit!$M$3:$N$7,2,FALSE)</f>
        <v>#N/A</v>
      </c>
      <c r="R9">
        <f>'Visit&amp;Assessment Form'!$B$27</f>
        <v>0</v>
      </c>
      <c r="S9">
        <f>'Visit&amp;Assessment Form'!$B$29</f>
        <v>0</v>
      </c>
      <c r="T9">
        <f>SiteForm!A$3</f>
        <v>0</v>
      </c>
      <c r="U9">
        <f>SiteForm!$A$4</f>
        <v>0</v>
      </c>
      <c r="V9">
        <f>SiteForm!$C$3</f>
        <v>0</v>
      </c>
      <c r="W9">
        <f>SiteForm!$C$5</f>
        <v>0</v>
      </c>
      <c r="X9">
        <f>SiteForm!$C$10</f>
        <v>0</v>
      </c>
      <c r="Y9">
        <f>SiteForm!$C$11</f>
        <v>0</v>
      </c>
      <c r="Z9" t="e">
        <f>CountsForm!C10</f>
        <v>#N/A</v>
      </c>
      <c r="AA9" s="16">
        <f>'Visit&amp;Assessment Form'!$B$6</f>
        <v>0</v>
      </c>
      <c r="AB9" s="16">
        <f>'Visit&amp;Assessment Form'!$B$7</f>
        <v>0</v>
      </c>
      <c r="AC9">
        <f>SiteForm!$C$6</f>
        <v>0</v>
      </c>
      <c r="AD9" s="17">
        <f>CountsForm!A10</f>
        <v>0</v>
      </c>
    </row>
    <row r="10" spans="1:30">
      <c r="A10" t="e">
        <f>SiteForm!$A$7&amp;SiteForm!$C$7</f>
        <v>#N/A</v>
      </c>
      <c r="B10">
        <f>IF(SiteForm!C$4="",SiteForm!A$4,SiteForm!C$4)</f>
        <v>0</v>
      </c>
      <c r="C10">
        <f>'Visit&amp;Assessment Form'!$B$3</f>
        <v>0</v>
      </c>
      <c r="D10">
        <f>'Visit&amp;Assessment Form'!$B$4</f>
        <v>0</v>
      </c>
      <c r="E10">
        <f>'Visit&amp;Assessment Form'!$B$5</f>
        <v>0</v>
      </c>
      <c r="F10" t="e">
        <f>VLOOKUP(CountsForm!A11,LookupCount!$A:$D,4,FALSE)</f>
        <v>#N/A</v>
      </c>
      <c r="G10" t="e">
        <f>CountsForm!B11</f>
        <v>#N/A</v>
      </c>
      <c r="H10">
        <f>CountsForm!D11</f>
        <v>0</v>
      </c>
      <c r="I10" t="str">
        <f>VLOOKUP('Visit&amp;Assessment Form'!B$10,LookupVisit!AJ$2:AK$10,2,FALSE)</f>
        <v>W</v>
      </c>
      <c r="J10" t="e">
        <f>VLOOKUP('Visit&amp;Assessment Form'!B$9,LookupVisit!A$2:B$7,2,FALSE)</f>
        <v>#N/A</v>
      </c>
      <c r="K10" t="e">
        <f>VLOOKUP(CountsForm!E11,LookupCount!$F$2:$G$5,2,FALSE)</f>
        <v>#N/A</v>
      </c>
      <c r="L10" t="e">
        <f>VLOOKUP('Visit&amp;Assessment Form'!$B$8,LookupVisit!$C$2:$D$16,2,FALSE)</f>
        <v>#N/A</v>
      </c>
      <c r="M10" t="e">
        <f>VLOOKUP('Visit&amp;Assessment Form'!$B$13,LookupVisit!$E$3:$F$5,2,FALSE)</f>
        <v>#N/A</v>
      </c>
      <c r="N10" t="e">
        <f>VLOOKUP('Visit&amp;Assessment Form'!$B$14,LookupVisit!$G$3:$H$6,2,FALSE)</f>
        <v>#N/A</v>
      </c>
      <c r="O10" t="e">
        <f>VLOOKUP('Visit&amp;Assessment Form'!$B$15,LookupVisit!$I$3:$J$7,2,FALSE)</f>
        <v>#N/A</v>
      </c>
      <c r="P10" t="e">
        <f>VLOOKUP('Visit&amp;Assessment Form'!$B$16,LookupVisit!$K$3:$L$6,2,FALSE)</f>
        <v>#N/A</v>
      </c>
      <c r="Q10" t="e">
        <f>VLOOKUP('Visit&amp;Assessment Form'!$B$11,LookupVisit!$M$3:$N$7,2,FALSE)</f>
        <v>#N/A</v>
      </c>
      <c r="R10">
        <f>'Visit&amp;Assessment Form'!$B$27</f>
        <v>0</v>
      </c>
      <c r="S10">
        <f>'Visit&amp;Assessment Form'!$B$29</f>
        <v>0</v>
      </c>
      <c r="T10">
        <f>SiteForm!A$3</f>
        <v>0</v>
      </c>
      <c r="U10">
        <f>SiteForm!$A$4</f>
        <v>0</v>
      </c>
      <c r="V10">
        <f>SiteForm!$C$3</f>
        <v>0</v>
      </c>
      <c r="W10">
        <f>SiteForm!$C$5</f>
        <v>0</v>
      </c>
      <c r="X10">
        <f>SiteForm!$C$10</f>
        <v>0</v>
      </c>
      <c r="Y10">
        <f>SiteForm!$C$11</f>
        <v>0</v>
      </c>
      <c r="Z10" t="e">
        <f>CountsForm!C11</f>
        <v>#N/A</v>
      </c>
      <c r="AA10" s="16">
        <f>'Visit&amp;Assessment Form'!$B$6</f>
        <v>0</v>
      </c>
      <c r="AB10" s="16">
        <f>'Visit&amp;Assessment Form'!$B$7</f>
        <v>0</v>
      </c>
      <c r="AC10">
        <f>SiteForm!$C$6</f>
        <v>0</v>
      </c>
      <c r="AD10" s="17">
        <f>CountsForm!A11</f>
        <v>0</v>
      </c>
    </row>
    <row r="11" spans="1:30">
      <c r="A11" t="e">
        <f>SiteForm!$A$7&amp;SiteForm!$C$7</f>
        <v>#N/A</v>
      </c>
      <c r="B11">
        <f>IF(SiteForm!C$4="",SiteForm!A$4,SiteForm!C$4)</f>
        <v>0</v>
      </c>
      <c r="C11">
        <f>'Visit&amp;Assessment Form'!$B$3</f>
        <v>0</v>
      </c>
      <c r="D11">
        <f>'Visit&amp;Assessment Form'!$B$4</f>
        <v>0</v>
      </c>
      <c r="E11">
        <f>'Visit&amp;Assessment Form'!$B$5</f>
        <v>0</v>
      </c>
      <c r="F11" t="e">
        <f>VLOOKUP(CountsForm!A12,LookupCount!$A:$D,4,FALSE)</f>
        <v>#N/A</v>
      </c>
      <c r="G11" t="e">
        <f>CountsForm!B12</f>
        <v>#N/A</v>
      </c>
      <c r="H11">
        <f>CountsForm!D12</f>
        <v>0</v>
      </c>
      <c r="I11" t="str">
        <f>VLOOKUP('Visit&amp;Assessment Form'!B$10,LookupVisit!AJ$2:AK$10,2,FALSE)</f>
        <v>W</v>
      </c>
      <c r="J11" t="e">
        <f>VLOOKUP('Visit&amp;Assessment Form'!B$9,LookupVisit!A$2:B$7,2,FALSE)</f>
        <v>#N/A</v>
      </c>
      <c r="K11" t="e">
        <f>VLOOKUP(CountsForm!E12,LookupCount!$F$2:$G$5,2,FALSE)</f>
        <v>#N/A</v>
      </c>
      <c r="L11" t="e">
        <f>VLOOKUP('Visit&amp;Assessment Form'!$B$8,LookupVisit!$C$2:$D$16,2,FALSE)</f>
        <v>#N/A</v>
      </c>
      <c r="M11" t="e">
        <f>VLOOKUP('Visit&amp;Assessment Form'!$B$13,LookupVisit!$E$3:$F$5,2,FALSE)</f>
        <v>#N/A</v>
      </c>
      <c r="N11" t="e">
        <f>VLOOKUP('Visit&amp;Assessment Form'!$B$14,LookupVisit!$G$3:$H$6,2,FALSE)</f>
        <v>#N/A</v>
      </c>
      <c r="O11" t="e">
        <f>VLOOKUP('Visit&amp;Assessment Form'!$B$15,LookupVisit!$I$3:$J$7,2,FALSE)</f>
        <v>#N/A</v>
      </c>
      <c r="P11" t="e">
        <f>VLOOKUP('Visit&amp;Assessment Form'!$B$16,LookupVisit!$K$3:$L$6,2,FALSE)</f>
        <v>#N/A</v>
      </c>
      <c r="Q11" t="e">
        <f>VLOOKUP('Visit&amp;Assessment Form'!$B$11,LookupVisit!$M$3:$N$7,2,FALSE)</f>
        <v>#N/A</v>
      </c>
      <c r="R11">
        <f>'Visit&amp;Assessment Form'!$B$27</f>
        <v>0</v>
      </c>
      <c r="S11">
        <f>'Visit&amp;Assessment Form'!$B$29</f>
        <v>0</v>
      </c>
      <c r="T11">
        <f>SiteForm!A$3</f>
        <v>0</v>
      </c>
      <c r="U11">
        <f>SiteForm!$A$4</f>
        <v>0</v>
      </c>
      <c r="V11">
        <f>SiteForm!$C$3</f>
        <v>0</v>
      </c>
      <c r="W11">
        <f>SiteForm!$C$5</f>
        <v>0</v>
      </c>
      <c r="X11">
        <f>SiteForm!$C$10</f>
        <v>0</v>
      </c>
      <c r="Y11">
        <f>SiteForm!$C$11</f>
        <v>0</v>
      </c>
      <c r="Z11" t="e">
        <f>CountsForm!C12</f>
        <v>#N/A</v>
      </c>
      <c r="AA11" s="16">
        <f>'Visit&amp;Assessment Form'!$B$6</f>
        <v>0</v>
      </c>
      <c r="AB11" s="16">
        <f>'Visit&amp;Assessment Form'!$B$7</f>
        <v>0</v>
      </c>
      <c r="AC11">
        <f>SiteForm!$C$6</f>
        <v>0</v>
      </c>
      <c r="AD11" s="17">
        <f>CountsForm!A12</f>
        <v>0</v>
      </c>
    </row>
    <row r="12" spans="1:30">
      <c r="A12" t="e">
        <f>SiteForm!$A$7&amp;SiteForm!$C$7</f>
        <v>#N/A</v>
      </c>
      <c r="B12">
        <f>IF(SiteForm!C$4="",SiteForm!A$4,SiteForm!C$4)</f>
        <v>0</v>
      </c>
      <c r="C12">
        <f>'Visit&amp;Assessment Form'!$B$3</f>
        <v>0</v>
      </c>
      <c r="D12">
        <f>'Visit&amp;Assessment Form'!$B$4</f>
        <v>0</v>
      </c>
      <c r="E12">
        <f>'Visit&amp;Assessment Form'!$B$5</f>
        <v>0</v>
      </c>
      <c r="F12" t="e">
        <f>VLOOKUP(CountsForm!A13,LookupCount!$A:$D,4,FALSE)</f>
        <v>#N/A</v>
      </c>
      <c r="G12" t="e">
        <f>CountsForm!B13</f>
        <v>#N/A</v>
      </c>
      <c r="H12">
        <f>CountsForm!D13</f>
        <v>0</v>
      </c>
      <c r="I12" t="str">
        <f>VLOOKUP('Visit&amp;Assessment Form'!B$10,LookupVisit!AJ$2:AK$10,2,FALSE)</f>
        <v>W</v>
      </c>
      <c r="J12" t="e">
        <f>VLOOKUP('Visit&amp;Assessment Form'!B$9,LookupVisit!A$2:B$7,2,FALSE)</f>
        <v>#N/A</v>
      </c>
      <c r="K12" t="e">
        <f>VLOOKUP(CountsForm!E13,LookupCount!$F$2:$G$5,2,FALSE)</f>
        <v>#N/A</v>
      </c>
      <c r="L12" t="e">
        <f>VLOOKUP('Visit&amp;Assessment Form'!$B$8,LookupVisit!$C$2:$D$16,2,FALSE)</f>
        <v>#N/A</v>
      </c>
      <c r="M12" t="e">
        <f>VLOOKUP('Visit&amp;Assessment Form'!$B$13,LookupVisit!$E$3:$F$5,2,FALSE)</f>
        <v>#N/A</v>
      </c>
      <c r="N12" t="e">
        <f>VLOOKUP('Visit&amp;Assessment Form'!$B$14,LookupVisit!$G$3:$H$6,2,FALSE)</f>
        <v>#N/A</v>
      </c>
      <c r="O12" t="e">
        <f>VLOOKUP('Visit&amp;Assessment Form'!$B$15,LookupVisit!$I$3:$J$7,2,FALSE)</f>
        <v>#N/A</v>
      </c>
      <c r="P12" t="e">
        <f>VLOOKUP('Visit&amp;Assessment Form'!$B$16,LookupVisit!$K$3:$L$6,2,FALSE)</f>
        <v>#N/A</v>
      </c>
      <c r="Q12" t="e">
        <f>VLOOKUP('Visit&amp;Assessment Form'!$B$11,LookupVisit!$M$3:$N$7,2,FALSE)</f>
        <v>#N/A</v>
      </c>
      <c r="R12">
        <f>'Visit&amp;Assessment Form'!$B$27</f>
        <v>0</v>
      </c>
      <c r="S12">
        <f>'Visit&amp;Assessment Form'!$B$29</f>
        <v>0</v>
      </c>
      <c r="T12">
        <f>SiteForm!A$3</f>
        <v>0</v>
      </c>
      <c r="U12">
        <f>SiteForm!$A$4</f>
        <v>0</v>
      </c>
      <c r="V12">
        <f>SiteForm!$C$3</f>
        <v>0</v>
      </c>
      <c r="W12">
        <f>SiteForm!$C$5</f>
        <v>0</v>
      </c>
      <c r="X12">
        <f>SiteForm!$C$10</f>
        <v>0</v>
      </c>
      <c r="Y12">
        <f>SiteForm!$C$11</f>
        <v>0</v>
      </c>
      <c r="Z12" t="e">
        <f>CountsForm!C13</f>
        <v>#N/A</v>
      </c>
      <c r="AA12" s="16">
        <f>'Visit&amp;Assessment Form'!$B$6</f>
        <v>0</v>
      </c>
      <c r="AB12" s="16">
        <f>'Visit&amp;Assessment Form'!$B$7</f>
        <v>0</v>
      </c>
      <c r="AC12">
        <f>SiteForm!$C$6</f>
        <v>0</v>
      </c>
      <c r="AD12" s="17">
        <f>CountsForm!A13</f>
        <v>0</v>
      </c>
    </row>
    <row r="13" spans="1:30">
      <c r="A13" t="e">
        <f>SiteForm!$A$7&amp;SiteForm!$C$7</f>
        <v>#N/A</v>
      </c>
      <c r="B13">
        <f>IF(SiteForm!C$4="",SiteForm!A$4,SiteForm!C$4)</f>
        <v>0</v>
      </c>
      <c r="C13">
        <f>'Visit&amp;Assessment Form'!$B$3</f>
        <v>0</v>
      </c>
      <c r="D13">
        <f>'Visit&amp;Assessment Form'!$B$4</f>
        <v>0</v>
      </c>
      <c r="E13">
        <f>'Visit&amp;Assessment Form'!$B$5</f>
        <v>0</v>
      </c>
      <c r="F13" t="e">
        <f>VLOOKUP(CountsForm!A14,LookupCount!$A:$D,4,FALSE)</f>
        <v>#N/A</v>
      </c>
      <c r="G13" t="e">
        <f>CountsForm!B14</f>
        <v>#N/A</v>
      </c>
      <c r="H13">
        <f>CountsForm!D14</f>
        <v>0</v>
      </c>
      <c r="I13" t="str">
        <f>VLOOKUP('Visit&amp;Assessment Form'!B$10,LookupVisit!AJ$2:AK$10,2,FALSE)</f>
        <v>W</v>
      </c>
      <c r="J13" t="e">
        <f>VLOOKUP('Visit&amp;Assessment Form'!B$9,LookupVisit!A$2:B$7,2,FALSE)</f>
        <v>#N/A</v>
      </c>
      <c r="K13" t="e">
        <f>VLOOKUP(CountsForm!E14,LookupCount!$F$2:$G$5,2,FALSE)</f>
        <v>#N/A</v>
      </c>
      <c r="L13" t="e">
        <f>VLOOKUP('Visit&amp;Assessment Form'!$B$8,LookupVisit!$C$2:$D$16,2,FALSE)</f>
        <v>#N/A</v>
      </c>
      <c r="M13" t="e">
        <f>VLOOKUP('Visit&amp;Assessment Form'!$B$13,LookupVisit!$E$3:$F$5,2,FALSE)</f>
        <v>#N/A</v>
      </c>
      <c r="N13" t="e">
        <f>VLOOKUP('Visit&amp;Assessment Form'!$B$14,LookupVisit!$G$3:$H$6,2,FALSE)</f>
        <v>#N/A</v>
      </c>
      <c r="O13" t="e">
        <f>VLOOKUP('Visit&amp;Assessment Form'!$B$15,LookupVisit!$I$3:$J$7,2,FALSE)</f>
        <v>#N/A</v>
      </c>
      <c r="P13" t="e">
        <f>VLOOKUP('Visit&amp;Assessment Form'!$B$16,LookupVisit!$K$3:$L$6,2,FALSE)</f>
        <v>#N/A</v>
      </c>
      <c r="Q13" t="e">
        <f>VLOOKUP('Visit&amp;Assessment Form'!$B$11,LookupVisit!$M$3:$N$7,2,FALSE)</f>
        <v>#N/A</v>
      </c>
      <c r="R13">
        <f>'Visit&amp;Assessment Form'!$B$27</f>
        <v>0</v>
      </c>
      <c r="S13">
        <f>'Visit&amp;Assessment Form'!$B$29</f>
        <v>0</v>
      </c>
      <c r="T13">
        <f>SiteForm!A$3</f>
        <v>0</v>
      </c>
      <c r="U13">
        <f>SiteForm!$A$4</f>
        <v>0</v>
      </c>
      <c r="V13">
        <f>SiteForm!$C$3</f>
        <v>0</v>
      </c>
      <c r="W13">
        <f>SiteForm!$C$5</f>
        <v>0</v>
      </c>
      <c r="X13">
        <f>SiteForm!$C$10</f>
        <v>0</v>
      </c>
      <c r="Y13">
        <f>SiteForm!$C$11</f>
        <v>0</v>
      </c>
      <c r="Z13" t="e">
        <f>CountsForm!C14</f>
        <v>#N/A</v>
      </c>
      <c r="AA13" s="16">
        <f>'Visit&amp;Assessment Form'!$B$6</f>
        <v>0</v>
      </c>
      <c r="AB13" s="16">
        <f>'Visit&amp;Assessment Form'!$B$7</f>
        <v>0</v>
      </c>
      <c r="AC13">
        <f>SiteForm!$C$6</f>
        <v>0</v>
      </c>
      <c r="AD13" s="17">
        <f>CountsForm!A14</f>
        <v>0</v>
      </c>
    </row>
    <row r="14" spans="1:30">
      <c r="A14" t="e">
        <f>SiteForm!$A$7&amp;SiteForm!$C$7</f>
        <v>#N/A</v>
      </c>
      <c r="B14">
        <f>IF(SiteForm!C$4="",SiteForm!A$4,SiteForm!C$4)</f>
        <v>0</v>
      </c>
      <c r="C14">
        <f>'Visit&amp;Assessment Form'!$B$3</f>
        <v>0</v>
      </c>
      <c r="D14">
        <f>'Visit&amp;Assessment Form'!$B$4</f>
        <v>0</v>
      </c>
      <c r="E14">
        <f>'Visit&amp;Assessment Form'!$B$5</f>
        <v>0</v>
      </c>
      <c r="F14" t="e">
        <f>VLOOKUP(CountsForm!A15,LookupCount!$A:$D,4,FALSE)</f>
        <v>#N/A</v>
      </c>
      <c r="G14" t="e">
        <f>CountsForm!B15</f>
        <v>#N/A</v>
      </c>
      <c r="H14">
        <f>CountsForm!D15</f>
        <v>0</v>
      </c>
      <c r="I14" t="str">
        <f>VLOOKUP('Visit&amp;Assessment Form'!B$10,LookupVisit!AJ$2:AK$10,2,FALSE)</f>
        <v>W</v>
      </c>
      <c r="J14" t="e">
        <f>VLOOKUP('Visit&amp;Assessment Form'!B$9,LookupVisit!A$2:B$7,2,FALSE)</f>
        <v>#N/A</v>
      </c>
      <c r="K14" t="e">
        <f>VLOOKUP(CountsForm!E15,LookupCount!$F$2:$G$5,2,FALSE)</f>
        <v>#N/A</v>
      </c>
      <c r="L14" t="e">
        <f>VLOOKUP('Visit&amp;Assessment Form'!$B$8,LookupVisit!$C$2:$D$16,2,FALSE)</f>
        <v>#N/A</v>
      </c>
      <c r="M14" t="e">
        <f>VLOOKUP('Visit&amp;Assessment Form'!$B$13,LookupVisit!$E$3:$F$5,2,FALSE)</f>
        <v>#N/A</v>
      </c>
      <c r="N14" t="e">
        <f>VLOOKUP('Visit&amp;Assessment Form'!$B$14,LookupVisit!$G$3:$H$6,2,FALSE)</f>
        <v>#N/A</v>
      </c>
      <c r="O14" t="e">
        <f>VLOOKUP('Visit&amp;Assessment Form'!$B$15,LookupVisit!$I$3:$J$7,2,FALSE)</f>
        <v>#N/A</v>
      </c>
      <c r="P14" t="e">
        <f>VLOOKUP('Visit&amp;Assessment Form'!$B$16,LookupVisit!$K$3:$L$6,2,FALSE)</f>
        <v>#N/A</v>
      </c>
      <c r="Q14" t="e">
        <f>VLOOKUP('Visit&amp;Assessment Form'!$B$11,LookupVisit!$M$3:$N$7,2,FALSE)</f>
        <v>#N/A</v>
      </c>
      <c r="R14">
        <f>'Visit&amp;Assessment Form'!$B$27</f>
        <v>0</v>
      </c>
      <c r="S14">
        <f>'Visit&amp;Assessment Form'!$B$29</f>
        <v>0</v>
      </c>
      <c r="T14">
        <f>SiteForm!A$3</f>
        <v>0</v>
      </c>
      <c r="U14">
        <f>SiteForm!$A$4</f>
        <v>0</v>
      </c>
      <c r="V14">
        <f>SiteForm!$C$3</f>
        <v>0</v>
      </c>
      <c r="W14">
        <f>SiteForm!$C$5</f>
        <v>0</v>
      </c>
      <c r="X14">
        <f>SiteForm!$C$10</f>
        <v>0</v>
      </c>
      <c r="Y14">
        <f>SiteForm!$C$11</f>
        <v>0</v>
      </c>
      <c r="Z14" t="e">
        <f>CountsForm!C15</f>
        <v>#N/A</v>
      </c>
      <c r="AA14" s="16">
        <f>'Visit&amp;Assessment Form'!$B$6</f>
        <v>0</v>
      </c>
      <c r="AB14" s="16">
        <f>'Visit&amp;Assessment Form'!$B$7</f>
        <v>0</v>
      </c>
      <c r="AC14">
        <f>SiteForm!$C$6</f>
        <v>0</v>
      </c>
      <c r="AD14" s="17">
        <f>CountsForm!A15</f>
        <v>0</v>
      </c>
    </row>
    <row r="15" spans="1:30">
      <c r="A15" t="e">
        <f>SiteForm!$A$7&amp;SiteForm!$C$7</f>
        <v>#N/A</v>
      </c>
      <c r="B15">
        <f>IF(SiteForm!C$4="",SiteForm!A$4,SiteForm!C$4)</f>
        <v>0</v>
      </c>
      <c r="C15">
        <f>'Visit&amp;Assessment Form'!$B$3</f>
        <v>0</v>
      </c>
      <c r="D15">
        <f>'Visit&amp;Assessment Form'!$B$4</f>
        <v>0</v>
      </c>
      <c r="E15">
        <f>'Visit&amp;Assessment Form'!$B$5</f>
        <v>0</v>
      </c>
      <c r="F15" t="e">
        <f>VLOOKUP(CountsForm!A16,LookupCount!$A:$D,4,FALSE)</f>
        <v>#N/A</v>
      </c>
      <c r="G15" t="e">
        <f>CountsForm!B16</f>
        <v>#N/A</v>
      </c>
      <c r="H15">
        <f>CountsForm!D16</f>
        <v>0</v>
      </c>
      <c r="I15" t="str">
        <f>VLOOKUP('Visit&amp;Assessment Form'!B$10,LookupVisit!AJ$2:AK$10,2,FALSE)</f>
        <v>W</v>
      </c>
      <c r="J15" t="e">
        <f>VLOOKUP('Visit&amp;Assessment Form'!B$9,LookupVisit!A$2:B$7,2,FALSE)</f>
        <v>#N/A</v>
      </c>
      <c r="K15" t="e">
        <f>VLOOKUP(CountsForm!E16,LookupCount!$F$2:$G$5,2,FALSE)</f>
        <v>#N/A</v>
      </c>
      <c r="L15" t="e">
        <f>VLOOKUP('Visit&amp;Assessment Form'!$B$8,LookupVisit!$C$2:$D$16,2,FALSE)</f>
        <v>#N/A</v>
      </c>
      <c r="M15" t="e">
        <f>VLOOKUP('Visit&amp;Assessment Form'!$B$13,LookupVisit!$E$3:$F$5,2,FALSE)</f>
        <v>#N/A</v>
      </c>
      <c r="N15" t="e">
        <f>VLOOKUP('Visit&amp;Assessment Form'!$B$14,LookupVisit!$G$3:$H$6,2,FALSE)</f>
        <v>#N/A</v>
      </c>
      <c r="O15" t="e">
        <f>VLOOKUP('Visit&amp;Assessment Form'!$B$15,LookupVisit!$I$3:$J$7,2,FALSE)</f>
        <v>#N/A</v>
      </c>
      <c r="P15" t="e">
        <f>VLOOKUP('Visit&amp;Assessment Form'!$B$16,LookupVisit!$K$3:$L$6,2,FALSE)</f>
        <v>#N/A</v>
      </c>
      <c r="Q15" t="e">
        <f>VLOOKUP('Visit&amp;Assessment Form'!$B$11,LookupVisit!$M$3:$N$7,2,FALSE)</f>
        <v>#N/A</v>
      </c>
      <c r="R15">
        <f>'Visit&amp;Assessment Form'!$B$27</f>
        <v>0</v>
      </c>
      <c r="S15">
        <f>'Visit&amp;Assessment Form'!$B$29</f>
        <v>0</v>
      </c>
      <c r="T15">
        <f>SiteForm!A$3</f>
        <v>0</v>
      </c>
      <c r="U15">
        <f>SiteForm!$A$4</f>
        <v>0</v>
      </c>
      <c r="V15">
        <f>SiteForm!$C$3</f>
        <v>0</v>
      </c>
      <c r="W15">
        <f>SiteForm!$C$5</f>
        <v>0</v>
      </c>
      <c r="X15">
        <f>SiteForm!$C$10</f>
        <v>0</v>
      </c>
      <c r="Y15">
        <f>SiteForm!$C$11</f>
        <v>0</v>
      </c>
      <c r="Z15" t="e">
        <f>CountsForm!C16</f>
        <v>#N/A</v>
      </c>
      <c r="AA15" s="16">
        <f>'Visit&amp;Assessment Form'!$B$6</f>
        <v>0</v>
      </c>
      <c r="AB15" s="16">
        <f>'Visit&amp;Assessment Form'!$B$7</f>
        <v>0</v>
      </c>
      <c r="AC15">
        <f>SiteForm!$C$6</f>
        <v>0</v>
      </c>
      <c r="AD15" s="17">
        <f>CountsForm!A16</f>
        <v>0</v>
      </c>
    </row>
    <row r="16" spans="1:30">
      <c r="A16" t="e">
        <f>SiteForm!$A$7&amp;SiteForm!$C$7</f>
        <v>#N/A</v>
      </c>
      <c r="B16">
        <f>IF(SiteForm!C$4="",SiteForm!A$4,SiteForm!C$4)</f>
        <v>0</v>
      </c>
      <c r="C16">
        <f>'Visit&amp;Assessment Form'!$B$3</f>
        <v>0</v>
      </c>
      <c r="D16">
        <f>'Visit&amp;Assessment Form'!$B$4</f>
        <v>0</v>
      </c>
      <c r="E16">
        <f>'Visit&amp;Assessment Form'!$B$5</f>
        <v>0</v>
      </c>
      <c r="F16" t="e">
        <f>VLOOKUP(CountsForm!A17,LookupCount!$A:$D,4,FALSE)</f>
        <v>#N/A</v>
      </c>
      <c r="G16" t="e">
        <f>CountsForm!B17</f>
        <v>#N/A</v>
      </c>
      <c r="H16">
        <f>CountsForm!D17</f>
        <v>0</v>
      </c>
      <c r="I16" t="str">
        <f>VLOOKUP('Visit&amp;Assessment Form'!B$10,LookupVisit!AJ$2:AK$10,2,FALSE)</f>
        <v>W</v>
      </c>
      <c r="J16" t="e">
        <f>VLOOKUP('Visit&amp;Assessment Form'!B$9,LookupVisit!A$2:B$7,2,FALSE)</f>
        <v>#N/A</v>
      </c>
      <c r="K16" t="e">
        <f>VLOOKUP(CountsForm!E17,LookupCount!$F$2:$G$5,2,FALSE)</f>
        <v>#N/A</v>
      </c>
      <c r="L16" t="e">
        <f>VLOOKUP('Visit&amp;Assessment Form'!$B$8,LookupVisit!$C$2:$D$16,2,FALSE)</f>
        <v>#N/A</v>
      </c>
      <c r="M16" t="e">
        <f>VLOOKUP('Visit&amp;Assessment Form'!$B$13,LookupVisit!$E$3:$F$5,2,FALSE)</f>
        <v>#N/A</v>
      </c>
      <c r="N16" t="e">
        <f>VLOOKUP('Visit&amp;Assessment Form'!$B$14,LookupVisit!$G$3:$H$6,2,FALSE)</f>
        <v>#N/A</v>
      </c>
      <c r="O16" t="e">
        <f>VLOOKUP('Visit&amp;Assessment Form'!$B$15,LookupVisit!$I$3:$J$7,2,FALSE)</f>
        <v>#N/A</v>
      </c>
      <c r="P16" t="e">
        <f>VLOOKUP('Visit&amp;Assessment Form'!$B$16,LookupVisit!$K$3:$L$6,2,FALSE)</f>
        <v>#N/A</v>
      </c>
      <c r="Q16" t="e">
        <f>VLOOKUP('Visit&amp;Assessment Form'!$B$11,LookupVisit!$M$3:$N$7,2,FALSE)</f>
        <v>#N/A</v>
      </c>
      <c r="R16">
        <f>'Visit&amp;Assessment Form'!$B$27</f>
        <v>0</v>
      </c>
      <c r="S16">
        <f>'Visit&amp;Assessment Form'!$B$29</f>
        <v>0</v>
      </c>
      <c r="T16">
        <f>SiteForm!A$3</f>
        <v>0</v>
      </c>
      <c r="U16">
        <f>SiteForm!$A$4</f>
        <v>0</v>
      </c>
      <c r="V16">
        <f>SiteForm!$C$3</f>
        <v>0</v>
      </c>
      <c r="W16">
        <f>SiteForm!$C$5</f>
        <v>0</v>
      </c>
      <c r="X16">
        <f>SiteForm!$C$10</f>
        <v>0</v>
      </c>
      <c r="Y16">
        <f>SiteForm!$C$11</f>
        <v>0</v>
      </c>
      <c r="Z16" t="e">
        <f>CountsForm!C17</f>
        <v>#N/A</v>
      </c>
      <c r="AA16" s="16">
        <f>'Visit&amp;Assessment Form'!$B$6</f>
        <v>0</v>
      </c>
      <c r="AB16" s="16">
        <f>'Visit&amp;Assessment Form'!$B$7</f>
        <v>0</v>
      </c>
      <c r="AC16">
        <f>SiteForm!$C$6</f>
        <v>0</v>
      </c>
      <c r="AD16" s="17">
        <f>CountsForm!A17</f>
        <v>0</v>
      </c>
    </row>
    <row r="17" spans="1:30">
      <c r="A17" t="e">
        <f>SiteForm!$A$7&amp;SiteForm!$C$7</f>
        <v>#N/A</v>
      </c>
      <c r="B17">
        <f>IF(SiteForm!C$4="",SiteForm!A$4,SiteForm!C$4)</f>
        <v>0</v>
      </c>
      <c r="C17">
        <f>'Visit&amp;Assessment Form'!$B$3</f>
        <v>0</v>
      </c>
      <c r="D17">
        <f>'Visit&amp;Assessment Form'!$B$4</f>
        <v>0</v>
      </c>
      <c r="E17">
        <f>'Visit&amp;Assessment Form'!$B$5</f>
        <v>0</v>
      </c>
      <c r="F17" t="e">
        <f>VLOOKUP(CountsForm!A18,LookupCount!$A:$D,4,FALSE)</f>
        <v>#N/A</v>
      </c>
      <c r="G17" t="e">
        <f>CountsForm!B18</f>
        <v>#N/A</v>
      </c>
      <c r="H17">
        <f>CountsForm!D18</f>
        <v>0</v>
      </c>
      <c r="I17" t="str">
        <f>VLOOKUP('Visit&amp;Assessment Form'!B$10,LookupVisit!AJ$2:AK$10,2,FALSE)</f>
        <v>W</v>
      </c>
      <c r="J17" t="e">
        <f>VLOOKUP('Visit&amp;Assessment Form'!B$9,LookupVisit!A$2:B$7,2,FALSE)</f>
        <v>#N/A</v>
      </c>
      <c r="K17" t="e">
        <f>VLOOKUP(CountsForm!E18,LookupCount!$F$2:$G$5,2,FALSE)</f>
        <v>#N/A</v>
      </c>
      <c r="L17" t="e">
        <f>VLOOKUP('Visit&amp;Assessment Form'!$B$8,LookupVisit!$C$2:$D$16,2,FALSE)</f>
        <v>#N/A</v>
      </c>
      <c r="M17" t="e">
        <f>VLOOKUP('Visit&amp;Assessment Form'!$B$13,LookupVisit!$E$3:$F$5,2,FALSE)</f>
        <v>#N/A</v>
      </c>
      <c r="N17" t="e">
        <f>VLOOKUP('Visit&amp;Assessment Form'!$B$14,LookupVisit!$G$3:$H$6,2,FALSE)</f>
        <v>#N/A</v>
      </c>
      <c r="O17" t="e">
        <f>VLOOKUP('Visit&amp;Assessment Form'!$B$15,LookupVisit!$I$3:$J$7,2,FALSE)</f>
        <v>#N/A</v>
      </c>
      <c r="P17" t="e">
        <f>VLOOKUP('Visit&amp;Assessment Form'!$B$16,LookupVisit!$K$3:$L$6,2,FALSE)</f>
        <v>#N/A</v>
      </c>
      <c r="Q17" t="e">
        <f>VLOOKUP('Visit&amp;Assessment Form'!$B$11,LookupVisit!$M$3:$N$7,2,FALSE)</f>
        <v>#N/A</v>
      </c>
      <c r="R17">
        <f>'Visit&amp;Assessment Form'!$B$27</f>
        <v>0</v>
      </c>
      <c r="S17">
        <f>'Visit&amp;Assessment Form'!$B$29</f>
        <v>0</v>
      </c>
      <c r="T17">
        <f>SiteForm!A$3</f>
        <v>0</v>
      </c>
      <c r="U17">
        <f>SiteForm!$A$4</f>
        <v>0</v>
      </c>
      <c r="V17">
        <f>SiteForm!$C$3</f>
        <v>0</v>
      </c>
      <c r="W17">
        <f>SiteForm!$C$5</f>
        <v>0</v>
      </c>
      <c r="X17">
        <f>SiteForm!$C$10</f>
        <v>0</v>
      </c>
      <c r="Y17">
        <f>SiteForm!$C$11</f>
        <v>0</v>
      </c>
      <c r="Z17" t="e">
        <f>CountsForm!C18</f>
        <v>#N/A</v>
      </c>
      <c r="AA17" s="16">
        <f>'Visit&amp;Assessment Form'!$B$6</f>
        <v>0</v>
      </c>
      <c r="AB17" s="16">
        <f>'Visit&amp;Assessment Form'!$B$7</f>
        <v>0</v>
      </c>
      <c r="AC17">
        <f>SiteForm!$C$6</f>
        <v>0</v>
      </c>
      <c r="AD17" s="17">
        <f>CountsForm!A18</f>
        <v>0</v>
      </c>
    </row>
    <row r="18" spans="1:30">
      <c r="A18" t="e">
        <f>SiteForm!$A$7&amp;SiteForm!$C$7</f>
        <v>#N/A</v>
      </c>
      <c r="B18">
        <f>IF(SiteForm!C$4="",SiteForm!A$4,SiteForm!C$4)</f>
        <v>0</v>
      </c>
      <c r="C18">
        <f>'Visit&amp;Assessment Form'!$B$3</f>
        <v>0</v>
      </c>
      <c r="D18">
        <f>'Visit&amp;Assessment Form'!$B$4</f>
        <v>0</v>
      </c>
      <c r="E18">
        <f>'Visit&amp;Assessment Form'!$B$5</f>
        <v>0</v>
      </c>
      <c r="F18" t="e">
        <f>VLOOKUP(CountsForm!A19,LookupCount!$A:$D,4,FALSE)</f>
        <v>#N/A</v>
      </c>
      <c r="G18" t="e">
        <f>CountsForm!B19</f>
        <v>#N/A</v>
      </c>
      <c r="H18">
        <f>CountsForm!D19</f>
        <v>0</v>
      </c>
      <c r="I18" t="str">
        <f>VLOOKUP('Visit&amp;Assessment Form'!B$10,LookupVisit!AJ$2:AK$10,2,FALSE)</f>
        <v>W</v>
      </c>
      <c r="J18" t="e">
        <f>VLOOKUP('Visit&amp;Assessment Form'!B$9,LookupVisit!A$2:B$7,2,FALSE)</f>
        <v>#N/A</v>
      </c>
      <c r="K18" t="e">
        <f>VLOOKUP(CountsForm!E19,LookupCount!$F$2:$G$5,2,FALSE)</f>
        <v>#N/A</v>
      </c>
      <c r="L18" t="e">
        <f>VLOOKUP('Visit&amp;Assessment Form'!$B$8,LookupVisit!$C$2:$D$16,2,FALSE)</f>
        <v>#N/A</v>
      </c>
      <c r="M18" t="e">
        <f>VLOOKUP('Visit&amp;Assessment Form'!$B$13,LookupVisit!$E$3:$F$5,2,FALSE)</f>
        <v>#N/A</v>
      </c>
      <c r="N18" t="e">
        <f>VLOOKUP('Visit&amp;Assessment Form'!$B$14,LookupVisit!$G$3:$H$6,2,FALSE)</f>
        <v>#N/A</v>
      </c>
      <c r="O18" t="e">
        <f>VLOOKUP('Visit&amp;Assessment Form'!$B$15,LookupVisit!$I$3:$J$7,2,FALSE)</f>
        <v>#N/A</v>
      </c>
      <c r="P18" t="e">
        <f>VLOOKUP('Visit&amp;Assessment Form'!$B$16,LookupVisit!$K$3:$L$6,2,FALSE)</f>
        <v>#N/A</v>
      </c>
      <c r="Q18" t="e">
        <f>VLOOKUP('Visit&amp;Assessment Form'!$B$11,LookupVisit!$M$3:$N$7,2,FALSE)</f>
        <v>#N/A</v>
      </c>
      <c r="R18">
        <f>'Visit&amp;Assessment Form'!$B$27</f>
        <v>0</v>
      </c>
      <c r="S18">
        <f>'Visit&amp;Assessment Form'!$B$29</f>
        <v>0</v>
      </c>
      <c r="T18">
        <f>SiteForm!A$3</f>
        <v>0</v>
      </c>
      <c r="U18">
        <f>SiteForm!$A$4</f>
        <v>0</v>
      </c>
      <c r="V18">
        <f>SiteForm!$C$3</f>
        <v>0</v>
      </c>
      <c r="W18">
        <f>SiteForm!$C$5</f>
        <v>0</v>
      </c>
      <c r="X18">
        <f>SiteForm!$C$10</f>
        <v>0</v>
      </c>
      <c r="Y18">
        <f>SiteForm!$C$11</f>
        <v>0</v>
      </c>
      <c r="Z18" t="e">
        <f>CountsForm!C19</f>
        <v>#N/A</v>
      </c>
      <c r="AA18" s="16">
        <f>'Visit&amp;Assessment Form'!$B$6</f>
        <v>0</v>
      </c>
      <c r="AB18" s="16">
        <f>'Visit&amp;Assessment Form'!$B$7</f>
        <v>0</v>
      </c>
      <c r="AC18">
        <f>SiteForm!$C$6</f>
        <v>0</v>
      </c>
      <c r="AD18" s="17">
        <f>CountsForm!A19</f>
        <v>0</v>
      </c>
    </row>
    <row r="19" spans="1:30">
      <c r="A19" t="e">
        <f>SiteForm!$A$7&amp;SiteForm!$C$7</f>
        <v>#N/A</v>
      </c>
      <c r="B19">
        <f>IF(SiteForm!C$4="",SiteForm!A$4,SiteForm!C$4)</f>
        <v>0</v>
      </c>
      <c r="C19">
        <f>'Visit&amp;Assessment Form'!$B$3</f>
        <v>0</v>
      </c>
      <c r="D19">
        <f>'Visit&amp;Assessment Form'!$B$4</f>
        <v>0</v>
      </c>
      <c r="E19">
        <f>'Visit&amp;Assessment Form'!$B$5</f>
        <v>0</v>
      </c>
      <c r="F19" t="e">
        <f>VLOOKUP(CountsForm!A20,LookupCount!$A:$D,4,FALSE)</f>
        <v>#N/A</v>
      </c>
      <c r="G19" t="e">
        <f>CountsForm!B20</f>
        <v>#N/A</v>
      </c>
      <c r="H19">
        <f>CountsForm!D20</f>
        <v>0</v>
      </c>
      <c r="I19" t="str">
        <f>VLOOKUP('Visit&amp;Assessment Form'!B$10,LookupVisit!AJ$2:AK$10,2,FALSE)</f>
        <v>W</v>
      </c>
      <c r="J19" t="e">
        <f>VLOOKUP('Visit&amp;Assessment Form'!B$9,LookupVisit!A$2:B$7,2,FALSE)</f>
        <v>#N/A</v>
      </c>
      <c r="K19" t="e">
        <f>VLOOKUP(CountsForm!E20,LookupCount!$F$2:$G$5,2,FALSE)</f>
        <v>#N/A</v>
      </c>
      <c r="L19" t="e">
        <f>VLOOKUP('Visit&amp;Assessment Form'!$B$8,LookupVisit!$C$2:$D$16,2,FALSE)</f>
        <v>#N/A</v>
      </c>
      <c r="M19" t="e">
        <f>VLOOKUP('Visit&amp;Assessment Form'!$B$13,LookupVisit!$E$3:$F$5,2,FALSE)</f>
        <v>#N/A</v>
      </c>
      <c r="N19" t="e">
        <f>VLOOKUP('Visit&amp;Assessment Form'!$B$14,LookupVisit!$G$3:$H$6,2,FALSE)</f>
        <v>#N/A</v>
      </c>
      <c r="O19" t="e">
        <f>VLOOKUP('Visit&amp;Assessment Form'!$B$15,LookupVisit!$I$3:$J$7,2,FALSE)</f>
        <v>#N/A</v>
      </c>
      <c r="P19" t="e">
        <f>VLOOKUP('Visit&amp;Assessment Form'!$B$16,LookupVisit!$K$3:$L$6,2,FALSE)</f>
        <v>#N/A</v>
      </c>
      <c r="Q19" t="e">
        <f>VLOOKUP('Visit&amp;Assessment Form'!$B$11,LookupVisit!$M$3:$N$7,2,FALSE)</f>
        <v>#N/A</v>
      </c>
      <c r="R19">
        <f>'Visit&amp;Assessment Form'!$B$27</f>
        <v>0</v>
      </c>
      <c r="S19">
        <f>'Visit&amp;Assessment Form'!$B$29</f>
        <v>0</v>
      </c>
      <c r="T19">
        <f>SiteForm!A$3</f>
        <v>0</v>
      </c>
      <c r="U19">
        <f>SiteForm!$A$4</f>
        <v>0</v>
      </c>
      <c r="V19">
        <f>SiteForm!$C$3</f>
        <v>0</v>
      </c>
      <c r="W19">
        <f>SiteForm!$C$5</f>
        <v>0</v>
      </c>
      <c r="X19">
        <f>SiteForm!$C$10</f>
        <v>0</v>
      </c>
      <c r="Y19">
        <f>SiteForm!$C$11</f>
        <v>0</v>
      </c>
      <c r="Z19" t="e">
        <f>CountsForm!C20</f>
        <v>#N/A</v>
      </c>
      <c r="AA19" s="16">
        <f>'Visit&amp;Assessment Form'!$B$6</f>
        <v>0</v>
      </c>
      <c r="AB19" s="16">
        <f>'Visit&amp;Assessment Form'!$B$7</f>
        <v>0</v>
      </c>
      <c r="AC19">
        <f>SiteForm!$C$6</f>
        <v>0</v>
      </c>
      <c r="AD19" s="17">
        <f>CountsForm!A20</f>
        <v>0</v>
      </c>
    </row>
    <row r="20" spans="1:30">
      <c r="A20" t="e">
        <f>SiteForm!$A$7&amp;SiteForm!$C$7</f>
        <v>#N/A</v>
      </c>
      <c r="B20">
        <f>IF(SiteForm!C$4="",SiteForm!A$4,SiteForm!C$4)</f>
        <v>0</v>
      </c>
      <c r="C20">
        <f>'Visit&amp;Assessment Form'!$B$3</f>
        <v>0</v>
      </c>
      <c r="D20">
        <f>'Visit&amp;Assessment Form'!$B$4</f>
        <v>0</v>
      </c>
      <c r="E20">
        <f>'Visit&amp;Assessment Form'!$B$5</f>
        <v>0</v>
      </c>
      <c r="F20" t="e">
        <f>VLOOKUP(CountsForm!A21,LookupCount!$A:$D,4,FALSE)</f>
        <v>#N/A</v>
      </c>
      <c r="G20" t="e">
        <f>CountsForm!B21</f>
        <v>#N/A</v>
      </c>
      <c r="H20">
        <f>CountsForm!D21</f>
        <v>0</v>
      </c>
      <c r="I20" t="str">
        <f>VLOOKUP('Visit&amp;Assessment Form'!B$10,LookupVisit!AJ$2:AK$10,2,FALSE)</f>
        <v>W</v>
      </c>
      <c r="J20" t="e">
        <f>VLOOKUP('Visit&amp;Assessment Form'!B$9,LookupVisit!A$2:B$7,2,FALSE)</f>
        <v>#N/A</v>
      </c>
      <c r="K20" t="e">
        <f>VLOOKUP(CountsForm!E21,LookupCount!$F$2:$G$5,2,FALSE)</f>
        <v>#N/A</v>
      </c>
      <c r="L20" t="e">
        <f>VLOOKUP('Visit&amp;Assessment Form'!$B$8,LookupVisit!$C$2:$D$16,2,FALSE)</f>
        <v>#N/A</v>
      </c>
      <c r="M20" t="e">
        <f>VLOOKUP('Visit&amp;Assessment Form'!$B$13,LookupVisit!$E$3:$F$5,2,FALSE)</f>
        <v>#N/A</v>
      </c>
      <c r="N20" t="e">
        <f>VLOOKUP('Visit&amp;Assessment Form'!$B$14,LookupVisit!$G$3:$H$6,2,FALSE)</f>
        <v>#N/A</v>
      </c>
      <c r="O20" t="e">
        <f>VLOOKUP('Visit&amp;Assessment Form'!$B$15,LookupVisit!$I$3:$J$7,2,FALSE)</f>
        <v>#N/A</v>
      </c>
      <c r="P20" t="e">
        <f>VLOOKUP('Visit&amp;Assessment Form'!$B$16,LookupVisit!$K$3:$L$6,2,FALSE)</f>
        <v>#N/A</v>
      </c>
      <c r="Q20" t="e">
        <f>VLOOKUP('Visit&amp;Assessment Form'!$B$11,LookupVisit!$M$3:$N$7,2,FALSE)</f>
        <v>#N/A</v>
      </c>
      <c r="R20">
        <f>'Visit&amp;Assessment Form'!$B$27</f>
        <v>0</v>
      </c>
      <c r="S20">
        <f>'Visit&amp;Assessment Form'!$B$29</f>
        <v>0</v>
      </c>
      <c r="T20">
        <f>SiteForm!A$3</f>
        <v>0</v>
      </c>
      <c r="U20">
        <f>SiteForm!$A$4</f>
        <v>0</v>
      </c>
      <c r="V20">
        <f>SiteForm!$C$3</f>
        <v>0</v>
      </c>
      <c r="W20">
        <f>SiteForm!$C$5</f>
        <v>0</v>
      </c>
      <c r="X20">
        <f>SiteForm!$C$10</f>
        <v>0</v>
      </c>
      <c r="Y20">
        <f>SiteForm!$C$11</f>
        <v>0</v>
      </c>
      <c r="Z20" t="e">
        <f>CountsForm!C21</f>
        <v>#N/A</v>
      </c>
      <c r="AA20" s="16">
        <f>'Visit&amp;Assessment Form'!$B$6</f>
        <v>0</v>
      </c>
      <c r="AB20" s="16">
        <f>'Visit&amp;Assessment Form'!$B$7</f>
        <v>0</v>
      </c>
      <c r="AC20">
        <f>SiteForm!$C$6</f>
        <v>0</v>
      </c>
      <c r="AD20" s="17">
        <f>CountsForm!A21</f>
        <v>0</v>
      </c>
    </row>
    <row r="21" spans="1:30">
      <c r="A21" t="e">
        <f>SiteForm!$A$7&amp;SiteForm!$C$7</f>
        <v>#N/A</v>
      </c>
      <c r="B21">
        <f>IF(SiteForm!C$4="",SiteForm!A$4,SiteForm!C$4)</f>
        <v>0</v>
      </c>
      <c r="C21">
        <f>'Visit&amp;Assessment Form'!$B$3</f>
        <v>0</v>
      </c>
      <c r="D21">
        <f>'Visit&amp;Assessment Form'!$B$4</f>
        <v>0</v>
      </c>
      <c r="E21">
        <f>'Visit&amp;Assessment Form'!$B$5</f>
        <v>0</v>
      </c>
      <c r="F21" t="e">
        <f>VLOOKUP(CountsForm!A22,LookupCount!$A:$D,4,FALSE)</f>
        <v>#N/A</v>
      </c>
      <c r="G21" t="e">
        <f>CountsForm!B22</f>
        <v>#N/A</v>
      </c>
      <c r="H21">
        <f>CountsForm!D22</f>
        <v>0</v>
      </c>
      <c r="I21" t="str">
        <f>VLOOKUP('Visit&amp;Assessment Form'!B$10,LookupVisit!AJ$2:AK$10,2,FALSE)</f>
        <v>W</v>
      </c>
      <c r="J21" t="e">
        <f>VLOOKUP('Visit&amp;Assessment Form'!B$9,LookupVisit!A$2:B$7,2,FALSE)</f>
        <v>#N/A</v>
      </c>
      <c r="K21" t="e">
        <f>VLOOKUP(CountsForm!E22,LookupCount!$F$2:$G$5,2,FALSE)</f>
        <v>#N/A</v>
      </c>
      <c r="L21" t="e">
        <f>VLOOKUP('Visit&amp;Assessment Form'!$B$8,LookupVisit!$C$2:$D$16,2,FALSE)</f>
        <v>#N/A</v>
      </c>
      <c r="M21" t="e">
        <f>VLOOKUP('Visit&amp;Assessment Form'!$B$13,LookupVisit!$E$3:$F$5,2,FALSE)</f>
        <v>#N/A</v>
      </c>
      <c r="N21" t="e">
        <f>VLOOKUP('Visit&amp;Assessment Form'!$B$14,LookupVisit!$G$3:$H$6,2,FALSE)</f>
        <v>#N/A</v>
      </c>
      <c r="O21" t="e">
        <f>VLOOKUP('Visit&amp;Assessment Form'!$B$15,LookupVisit!$I$3:$J$7,2,FALSE)</f>
        <v>#N/A</v>
      </c>
      <c r="P21" t="e">
        <f>VLOOKUP('Visit&amp;Assessment Form'!$B$16,LookupVisit!$K$3:$L$6,2,FALSE)</f>
        <v>#N/A</v>
      </c>
      <c r="Q21" t="e">
        <f>VLOOKUP('Visit&amp;Assessment Form'!$B$11,LookupVisit!$M$3:$N$7,2,FALSE)</f>
        <v>#N/A</v>
      </c>
      <c r="R21">
        <f>'Visit&amp;Assessment Form'!$B$27</f>
        <v>0</v>
      </c>
      <c r="S21">
        <f>'Visit&amp;Assessment Form'!$B$29</f>
        <v>0</v>
      </c>
      <c r="T21">
        <f>SiteForm!A$3</f>
        <v>0</v>
      </c>
      <c r="U21">
        <f>SiteForm!$A$4</f>
        <v>0</v>
      </c>
      <c r="V21">
        <f>SiteForm!$C$3</f>
        <v>0</v>
      </c>
      <c r="W21">
        <f>SiteForm!$C$5</f>
        <v>0</v>
      </c>
      <c r="X21">
        <f>SiteForm!$C$10</f>
        <v>0</v>
      </c>
      <c r="Y21">
        <f>SiteForm!$C$11</f>
        <v>0</v>
      </c>
      <c r="Z21" t="e">
        <f>CountsForm!C22</f>
        <v>#N/A</v>
      </c>
      <c r="AA21" s="16">
        <f>'Visit&amp;Assessment Form'!$B$6</f>
        <v>0</v>
      </c>
      <c r="AB21" s="16">
        <f>'Visit&amp;Assessment Form'!$B$7</f>
        <v>0</v>
      </c>
      <c r="AC21">
        <f>SiteForm!$C$6</f>
        <v>0</v>
      </c>
      <c r="AD21" s="17">
        <f>CountsForm!A22</f>
        <v>0</v>
      </c>
    </row>
    <row r="22" spans="1:30">
      <c r="A22" t="e">
        <f>SiteForm!$A$7&amp;SiteForm!$C$7</f>
        <v>#N/A</v>
      </c>
      <c r="B22">
        <f>IF(SiteForm!C$4="",SiteForm!A$4,SiteForm!C$4)</f>
        <v>0</v>
      </c>
      <c r="C22">
        <f>'Visit&amp;Assessment Form'!$B$3</f>
        <v>0</v>
      </c>
      <c r="D22">
        <f>'Visit&amp;Assessment Form'!$B$4</f>
        <v>0</v>
      </c>
      <c r="E22">
        <f>'Visit&amp;Assessment Form'!$B$5</f>
        <v>0</v>
      </c>
      <c r="F22" t="e">
        <f>VLOOKUP(CountsForm!A23,LookupCount!$A:$D,4,FALSE)</f>
        <v>#N/A</v>
      </c>
      <c r="G22" t="e">
        <f>CountsForm!B23</f>
        <v>#N/A</v>
      </c>
      <c r="H22">
        <f>CountsForm!D23</f>
        <v>0</v>
      </c>
      <c r="I22" t="str">
        <f>VLOOKUP('Visit&amp;Assessment Form'!B$10,LookupVisit!AJ$2:AK$10,2,FALSE)</f>
        <v>W</v>
      </c>
      <c r="J22" t="e">
        <f>VLOOKUP('Visit&amp;Assessment Form'!B$9,LookupVisit!A$2:B$7,2,FALSE)</f>
        <v>#N/A</v>
      </c>
      <c r="K22" t="e">
        <f>VLOOKUP(CountsForm!E23,LookupCount!$F$2:$G$5,2,FALSE)</f>
        <v>#N/A</v>
      </c>
      <c r="L22" t="e">
        <f>VLOOKUP('Visit&amp;Assessment Form'!$B$8,LookupVisit!$C$2:$D$16,2,FALSE)</f>
        <v>#N/A</v>
      </c>
      <c r="M22" t="e">
        <f>VLOOKUP('Visit&amp;Assessment Form'!$B$13,LookupVisit!$E$3:$F$5,2,FALSE)</f>
        <v>#N/A</v>
      </c>
      <c r="N22" t="e">
        <f>VLOOKUP('Visit&amp;Assessment Form'!$B$14,LookupVisit!$G$3:$H$6,2,FALSE)</f>
        <v>#N/A</v>
      </c>
      <c r="O22" t="e">
        <f>VLOOKUP('Visit&amp;Assessment Form'!$B$15,LookupVisit!$I$3:$J$7,2,FALSE)</f>
        <v>#N/A</v>
      </c>
      <c r="P22" t="e">
        <f>VLOOKUP('Visit&amp;Assessment Form'!$B$16,LookupVisit!$K$3:$L$6,2,FALSE)</f>
        <v>#N/A</v>
      </c>
      <c r="Q22" t="e">
        <f>VLOOKUP('Visit&amp;Assessment Form'!$B$11,LookupVisit!$M$3:$N$7,2,FALSE)</f>
        <v>#N/A</v>
      </c>
      <c r="R22">
        <f>'Visit&amp;Assessment Form'!$B$27</f>
        <v>0</v>
      </c>
      <c r="S22">
        <f>'Visit&amp;Assessment Form'!$B$29</f>
        <v>0</v>
      </c>
      <c r="T22">
        <f>SiteForm!A$3</f>
        <v>0</v>
      </c>
      <c r="U22">
        <f>SiteForm!$A$4</f>
        <v>0</v>
      </c>
      <c r="V22">
        <f>SiteForm!$C$3</f>
        <v>0</v>
      </c>
      <c r="W22">
        <f>SiteForm!$C$5</f>
        <v>0</v>
      </c>
      <c r="X22">
        <f>SiteForm!$C$10</f>
        <v>0</v>
      </c>
      <c r="Y22">
        <f>SiteForm!$C$11</f>
        <v>0</v>
      </c>
      <c r="Z22" t="e">
        <f>CountsForm!C23</f>
        <v>#N/A</v>
      </c>
      <c r="AA22" s="16">
        <f>'Visit&amp;Assessment Form'!$B$6</f>
        <v>0</v>
      </c>
      <c r="AB22" s="16">
        <f>'Visit&amp;Assessment Form'!$B$7</f>
        <v>0</v>
      </c>
      <c r="AC22">
        <f>SiteForm!$C$6</f>
        <v>0</v>
      </c>
      <c r="AD22" s="17">
        <f>CountsForm!A23</f>
        <v>0</v>
      </c>
    </row>
    <row r="23" spans="1:30">
      <c r="A23" t="e">
        <f>SiteForm!$A$7&amp;SiteForm!$C$7</f>
        <v>#N/A</v>
      </c>
      <c r="B23">
        <f>IF(SiteForm!C$4="",SiteForm!A$4,SiteForm!C$4)</f>
        <v>0</v>
      </c>
      <c r="C23">
        <f>'Visit&amp;Assessment Form'!$B$3</f>
        <v>0</v>
      </c>
      <c r="D23">
        <f>'Visit&amp;Assessment Form'!$B$4</f>
        <v>0</v>
      </c>
      <c r="E23">
        <f>'Visit&amp;Assessment Form'!$B$5</f>
        <v>0</v>
      </c>
      <c r="F23" t="e">
        <f>VLOOKUP(CountsForm!A24,LookupCount!$A:$D,4,FALSE)</f>
        <v>#N/A</v>
      </c>
      <c r="G23" t="e">
        <f>CountsForm!B24</f>
        <v>#N/A</v>
      </c>
      <c r="H23">
        <f>CountsForm!D24</f>
        <v>0</v>
      </c>
      <c r="I23" t="str">
        <f>VLOOKUP('Visit&amp;Assessment Form'!B$10,LookupVisit!AJ$2:AK$10,2,FALSE)</f>
        <v>W</v>
      </c>
      <c r="J23" t="e">
        <f>VLOOKUP('Visit&amp;Assessment Form'!B$9,LookupVisit!A$2:B$7,2,FALSE)</f>
        <v>#N/A</v>
      </c>
      <c r="K23" t="e">
        <f>VLOOKUP(CountsForm!E24,LookupCount!$F$2:$G$5,2,FALSE)</f>
        <v>#N/A</v>
      </c>
      <c r="L23" t="e">
        <f>VLOOKUP('Visit&amp;Assessment Form'!$B$8,LookupVisit!$C$2:$D$16,2,FALSE)</f>
        <v>#N/A</v>
      </c>
      <c r="M23" t="e">
        <f>VLOOKUP('Visit&amp;Assessment Form'!$B$13,LookupVisit!$E$3:$F$5,2,FALSE)</f>
        <v>#N/A</v>
      </c>
      <c r="N23" t="e">
        <f>VLOOKUP('Visit&amp;Assessment Form'!$B$14,LookupVisit!$G$3:$H$6,2,FALSE)</f>
        <v>#N/A</v>
      </c>
      <c r="O23" t="e">
        <f>VLOOKUP('Visit&amp;Assessment Form'!$B$15,LookupVisit!$I$3:$J$7,2,FALSE)</f>
        <v>#N/A</v>
      </c>
      <c r="P23" t="e">
        <f>VLOOKUP('Visit&amp;Assessment Form'!$B$16,LookupVisit!$K$3:$L$6,2,FALSE)</f>
        <v>#N/A</v>
      </c>
      <c r="Q23" t="e">
        <f>VLOOKUP('Visit&amp;Assessment Form'!$B$11,LookupVisit!$M$3:$N$7,2,FALSE)</f>
        <v>#N/A</v>
      </c>
      <c r="R23">
        <f>'Visit&amp;Assessment Form'!$B$27</f>
        <v>0</v>
      </c>
      <c r="S23">
        <f>'Visit&amp;Assessment Form'!$B$29</f>
        <v>0</v>
      </c>
      <c r="T23">
        <f>SiteForm!A$3</f>
        <v>0</v>
      </c>
      <c r="U23">
        <f>SiteForm!$A$4</f>
        <v>0</v>
      </c>
      <c r="V23">
        <f>SiteForm!$C$3</f>
        <v>0</v>
      </c>
      <c r="W23">
        <f>SiteForm!$C$5</f>
        <v>0</v>
      </c>
      <c r="X23">
        <f>SiteForm!$C$10</f>
        <v>0</v>
      </c>
      <c r="Y23">
        <f>SiteForm!$C$11</f>
        <v>0</v>
      </c>
      <c r="Z23" t="e">
        <f>CountsForm!C24</f>
        <v>#N/A</v>
      </c>
      <c r="AA23" s="16">
        <f>'Visit&amp;Assessment Form'!$B$6</f>
        <v>0</v>
      </c>
      <c r="AB23" s="16">
        <f>'Visit&amp;Assessment Form'!$B$7</f>
        <v>0</v>
      </c>
      <c r="AC23">
        <f>SiteForm!$C$6</f>
        <v>0</v>
      </c>
      <c r="AD23" s="17">
        <f>CountsForm!A24</f>
        <v>0</v>
      </c>
    </row>
    <row r="24" spans="1:30">
      <c r="A24" t="e">
        <f>SiteForm!$A$7&amp;SiteForm!$C$7</f>
        <v>#N/A</v>
      </c>
      <c r="B24">
        <f>IF(SiteForm!C$4="",SiteForm!A$4,SiteForm!C$4)</f>
        <v>0</v>
      </c>
      <c r="C24">
        <f>'Visit&amp;Assessment Form'!$B$3</f>
        <v>0</v>
      </c>
      <c r="D24">
        <f>'Visit&amp;Assessment Form'!$B$4</f>
        <v>0</v>
      </c>
      <c r="E24">
        <f>'Visit&amp;Assessment Form'!$B$5</f>
        <v>0</v>
      </c>
      <c r="F24" t="e">
        <f>VLOOKUP(CountsForm!A25,LookupCount!$A:$D,4,FALSE)</f>
        <v>#N/A</v>
      </c>
      <c r="G24" t="e">
        <f>CountsForm!B25</f>
        <v>#N/A</v>
      </c>
      <c r="H24">
        <f>CountsForm!D25</f>
        <v>0</v>
      </c>
      <c r="I24" t="str">
        <f>VLOOKUP('Visit&amp;Assessment Form'!B$10,LookupVisit!AJ$2:AK$10,2,FALSE)</f>
        <v>W</v>
      </c>
      <c r="J24" t="e">
        <f>VLOOKUP('Visit&amp;Assessment Form'!B$9,LookupVisit!A$2:B$7,2,FALSE)</f>
        <v>#N/A</v>
      </c>
      <c r="K24" t="e">
        <f>VLOOKUP(CountsForm!E25,LookupCount!$F$2:$G$5,2,FALSE)</f>
        <v>#N/A</v>
      </c>
      <c r="L24" t="e">
        <f>VLOOKUP('Visit&amp;Assessment Form'!$B$8,LookupVisit!$C$2:$D$16,2,FALSE)</f>
        <v>#N/A</v>
      </c>
      <c r="M24" t="e">
        <f>VLOOKUP('Visit&amp;Assessment Form'!$B$13,LookupVisit!$E$3:$F$5,2,FALSE)</f>
        <v>#N/A</v>
      </c>
      <c r="N24" t="e">
        <f>VLOOKUP('Visit&amp;Assessment Form'!$B$14,LookupVisit!$G$3:$H$6,2,FALSE)</f>
        <v>#N/A</v>
      </c>
      <c r="O24" t="e">
        <f>VLOOKUP('Visit&amp;Assessment Form'!$B$15,LookupVisit!$I$3:$J$7,2,FALSE)</f>
        <v>#N/A</v>
      </c>
      <c r="P24" t="e">
        <f>VLOOKUP('Visit&amp;Assessment Form'!$B$16,LookupVisit!$K$3:$L$6,2,FALSE)</f>
        <v>#N/A</v>
      </c>
      <c r="Q24" t="e">
        <f>VLOOKUP('Visit&amp;Assessment Form'!$B$11,LookupVisit!$M$3:$N$7,2,FALSE)</f>
        <v>#N/A</v>
      </c>
      <c r="R24">
        <f>'Visit&amp;Assessment Form'!$B$27</f>
        <v>0</v>
      </c>
      <c r="S24">
        <f>'Visit&amp;Assessment Form'!$B$29</f>
        <v>0</v>
      </c>
      <c r="T24">
        <f>SiteForm!A$3</f>
        <v>0</v>
      </c>
      <c r="U24">
        <f>SiteForm!$A$4</f>
        <v>0</v>
      </c>
      <c r="V24">
        <f>SiteForm!$C$3</f>
        <v>0</v>
      </c>
      <c r="W24">
        <f>SiteForm!$C$5</f>
        <v>0</v>
      </c>
      <c r="X24">
        <f>SiteForm!$C$10</f>
        <v>0</v>
      </c>
      <c r="Y24">
        <f>SiteForm!$C$11</f>
        <v>0</v>
      </c>
      <c r="Z24" t="e">
        <f>CountsForm!C25</f>
        <v>#N/A</v>
      </c>
      <c r="AA24" s="16">
        <f>'Visit&amp;Assessment Form'!$B$6</f>
        <v>0</v>
      </c>
      <c r="AB24" s="16">
        <f>'Visit&amp;Assessment Form'!$B$7</f>
        <v>0</v>
      </c>
      <c r="AC24">
        <f>SiteForm!$C$6</f>
        <v>0</v>
      </c>
      <c r="AD24" s="17">
        <f>CountsForm!A25</f>
        <v>0</v>
      </c>
    </row>
    <row r="25" spans="1:30">
      <c r="A25" t="e">
        <f>SiteForm!$A$7&amp;SiteForm!$C$7</f>
        <v>#N/A</v>
      </c>
      <c r="B25">
        <f>IF(SiteForm!C$4="",SiteForm!A$4,SiteForm!C$4)</f>
        <v>0</v>
      </c>
      <c r="C25">
        <f>'Visit&amp;Assessment Form'!$B$3</f>
        <v>0</v>
      </c>
      <c r="D25">
        <f>'Visit&amp;Assessment Form'!$B$4</f>
        <v>0</v>
      </c>
      <c r="E25">
        <f>'Visit&amp;Assessment Form'!$B$5</f>
        <v>0</v>
      </c>
      <c r="F25" t="e">
        <f>VLOOKUP(CountsForm!A26,LookupCount!$A:$D,4,FALSE)</f>
        <v>#N/A</v>
      </c>
      <c r="G25" t="e">
        <f>CountsForm!B26</f>
        <v>#N/A</v>
      </c>
      <c r="H25">
        <f>CountsForm!D26</f>
        <v>0</v>
      </c>
      <c r="I25" t="str">
        <f>VLOOKUP('Visit&amp;Assessment Form'!B$10,LookupVisit!AJ$2:AK$10,2,FALSE)</f>
        <v>W</v>
      </c>
      <c r="J25" t="e">
        <f>VLOOKUP('Visit&amp;Assessment Form'!B$9,LookupVisit!A$2:B$7,2,FALSE)</f>
        <v>#N/A</v>
      </c>
      <c r="K25" t="e">
        <f>VLOOKUP(CountsForm!E26,LookupCount!$F$2:$G$5,2,FALSE)</f>
        <v>#N/A</v>
      </c>
      <c r="L25" t="e">
        <f>VLOOKUP('Visit&amp;Assessment Form'!$B$8,LookupVisit!$C$2:$D$16,2,FALSE)</f>
        <v>#N/A</v>
      </c>
      <c r="M25" t="e">
        <f>VLOOKUP('Visit&amp;Assessment Form'!$B$13,LookupVisit!$E$3:$F$5,2,FALSE)</f>
        <v>#N/A</v>
      </c>
      <c r="N25" t="e">
        <f>VLOOKUP('Visit&amp;Assessment Form'!$B$14,LookupVisit!$G$3:$H$6,2,FALSE)</f>
        <v>#N/A</v>
      </c>
      <c r="O25" t="e">
        <f>VLOOKUP('Visit&amp;Assessment Form'!$B$15,LookupVisit!$I$3:$J$7,2,FALSE)</f>
        <v>#N/A</v>
      </c>
      <c r="P25" t="e">
        <f>VLOOKUP('Visit&amp;Assessment Form'!$B$16,LookupVisit!$K$3:$L$6,2,FALSE)</f>
        <v>#N/A</v>
      </c>
      <c r="Q25" t="e">
        <f>VLOOKUP('Visit&amp;Assessment Form'!$B$11,LookupVisit!$M$3:$N$7,2,FALSE)</f>
        <v>#N/A</v>
      </c>
      <c r="R25">
        <f>'Visit&amp;Assessment Form'!$B$27</f>
        <v>0</v>
      </c>
      <c r="S25">
        <f>'Visit&amp;Assessment Form'!$B$29</f>
        <v>0</v>
      </c>
      <c r="T25">
        <f>SiteForm!A$3</f>
        <v>0</v>
      </c>
      <c r="U25">
        <f>SiteForm!$A$4</f>
        <v>0</v>
      </c>
      <c r="V25">
        <f>SiteForm!$C$3</f>
        <v>0</v>
      </c>
      <c r="W25">
        <f>SiteForm!$C$5</f>
        <v>0</v>
      </c>
      <c r="X25">
        <f>SiteForm!$C$10</f>
        <v>0</v>
      </c>
      <c r="Y25">
        <f>SiteForm!$C$11</f>
        <v>0</v>
      </c>
      <c r="Z25" t="e">
        <f>CountsForm!C26</f>
        <v>#N/A</v>
      </c>
      <c r="AA25" s="16">
        <f>'Visit&amp;Assessment Form'!$B$6</f>
        <v>0</v>
      </c>
      <c r="AB25" s="16">
        <f>'Visit&amp;Assessment Form'!$B$7</f>
        <v>0</v>
      </c>
      <c r="AC25">
        <f>SiteForm!$C$6</f>
        <v>0</v>
      </c>
      <c r="AD25" s="17">
        <f>CountsForm!A26</f>
        <v>0</v>
      </c>
    </row>
    <row r="26" spans="1:30">
      <c r="A26" t="e">
        <f>SiteForm!$A$7&amp;SiteForm!$C$7</f>
        <v>#N/A</v>
      </c>
      <c r="B26">
        <f>IF(SiteForm!C$4="",SiteForm!A$4,SiteForm!C$4)</f>
        <v>0</v>
      </c>
      <c r="C26">
        <f>'Visit&amp;Assessment Form'!$B$3</f>
        <v>0</v>
      </c>
      <c r="D26">
        <f>'Visit&amp;Assessment Form'!$B$4</f>
        <v>0</v>
      </c>
      <c r="E26">
        <f>'Visit&amp;Assessment Form'!$B$5</f>
        <v>0</v>
      </c>
      <c r="F26" t="e">
        <f>VLOOKUP(CountsForm!A27,LookupCount!$A:$D,4,FALSE)</f>
        <v>#N/A</v>
      </c>
      <c r="G26" t="e">
        <f>CountsForm!B27</f>
        <v>#N/A</v>
      </c>
      <c r="H26">
        <f>CountsForm!D27</f>
        <v>0</v>
      </c>
      <c r="I26" t="str">
        <f>VLOOKUP('Visit&amp;Assessment Form'!B$10,LookupVisit!AJ$2:AK$10,2,FALSE)</f>
        <v>W</v>
      </c>
      <c r="J26" t="e">
        <f>VLOOKUP('Visit&amp;Assessment Form'!B$9,LookupVisit!A$2:B$7,2,FALSE)</f>
        <v>#N/A</v>
      </c>
      <c r="K26" t="e">
        <f>VLOOKUP(CountsForm!E27,LookupCount!$F$2:$G$5,2,FALSE)</f>
        <v>#N/A</v>
      </c>
      <c r="L26" t="e">
        <f>VLOOKUP('Visit&amp;Assessment Form'!$B$8,LookupVisit!$C$2:$D$16,2,FALSE)</f>
        <v>#N/A</v>
      </c>
      <c r="M26" t="e">
        <f>VLOOKUP('Visit&amp;Assessment Form'!$B$13,LookupVisit!$E$3:$F$5,2,FALSE)</f>
        <v>#N/A</v>
      </c>
      <c r="N26" t="e">
        <f>VLOOKUP('Visit&amp;Assessment Form'!$B$14,LookupVisit!$G$3:$H$6,2,FALSE)</f>
        <v>#N/A</v>
      </c>
      <c r="O26" t="e">
        <f>VLOOKUP('Visit&amp;Assessment Form'!$B$15,LookupVisit!$I$3:$J$7,2,FALSE)</f>
        <v>#N/A</v>
      </c>
      <c r="P26" t="e">
        <f>VLOOKUP('Visit&amp;Assessment Form'!$B$16,LookupVisit!$K$3:$L$6,2,FALSE)</f>
        <v>#N/A</v>
      </c>
      <c r="Q26" t="e">
        <f>VLOOKUP('Visit&amp;Assessment Form'!$B$11,LookupVisit!$M$3:$N$7,2,FALSE)</f>
        <v>#N/A</v>
      </c>
      <c r="R26">
        <f>'Visit&amp;Assessment Form'!$B$27</f>
        <v>0</v>
      </c>
      <c r="S26">
        <f>'Visit&amp;Assessment Form'!$B$29</f>
        <v>0</v>
      </c>
      <c r="T26">
        <f>SiteForm!A$3</f>
        <v>0</v>
      </c>
      <c r="U26">
        <f>SiteForm!$A$4</f>
        <v>0</v>
      </c>
      <c r="V26">
        <f>SiteForm!$C$3</f>
        <v>0</v>
      </c>
      <c r="W26">
        <f>SiteForm!$C$5</f>
        <v>0</v>
      </c>
      <c r="X26">
        <f>SiteForm!$C$10</f>
        <v>0</v>
      </c>
      <c r="Y26">
        <f>SiteForm!$C$11</f>
        <v>0</v>
      </c>
      <c r="Z26" t="e">
        <f>CountsForm!C27</f>
        <v>#N/A</v>
      </c>
      <c r="AA26" s="16">
        <f>'Visit&amp;Assessment Form'!$B$6</f>
        <v>0</v>
      </c>
      <c r="AB26" s="16">
        <f>'Visit&amp;Assessment Form'!$B$7</f>
        <v>0</v>
      </c>
      <c r="AC26">
        <f>SiteForm!$C$6</f>
        <v>0</v>
      </c>
      <c r="AD26" s="17">
        <f>CountsForm!A27</f>
        <v>0</v>
      </c>
    </row>
    <row r="27" spans="1:30">
      <c r="A27" t="e">
        <f>SiteForm!$A$7&amp;SiteForm!$C$7</f>
        <v>#N/A</v>
      </c>
      <c r="B27">
        <f>IF(SiteForm!C$4="",SiteForm!A$4,SiteForm!C$4)</f>
        <v>0</v>
      </c>
      <c r="C27">
        <f>'Visit&amp;Assessment Form'!$B$3</f>
        <v>0</v>
      </c>
      <c r="D27">
        <f>'Visit&amp;Assessment Form'!$B$4</f>
        <v>0</v>
      </c>
      <c r="E27">
        <f>'Visit&amp;Assessment Form'!$B$5</f>
        <v>0</v>
      </c>
      <c r="F27" t="e">
        <f>VLOOKUP(CountsForm!A28,LookupCount!$A:$D,4,FALSE)</f>
        <v>#N/A</v>
      </c>
      <c r="G27" t="e">
        <f>CountsForm!B28</f>
        <v>#N/A</v>
      </c>
      <c r="H27">
        <f>CountsForm!D28</f>
        <v>0</v>
      </c>
      <c r="I27" t="str">
        <f>VLOOKUP('Visit&amp;Assessment Form'!B$10,LookupVisit!AJ$2:AK$10,2,FALSE)</f>
        <v>W</v>
      </c>
      <c r="J27" t="e">
        <f>VLOOKUP('Visit&amp;Assessment Form'!B$9,LookupVisit!A$2:B$7,2,FALSE)</f>
        <v>#N/A</v>
      </c>
      <c r="K27" t="e">
        <f>VLOOKUP(CountsForm!E28,LookupCount!$F$2:$G$5,2,FALSE)</f>
        <v>#N/A</v>
      </c>
      <c r="L27" t="e">
        <f>VLOOKUP('Visit&amp;Assessment Form'!$B$8,LookupVisit!$C$2:$D$16,2,FALSE)</f>
        <v>#N/A</v>
      </c>
      <c r="M27" t="e">
        <f>VLOOKUP('Visit&amp;Assessment Form'!$B$13,LookupVisit!$E$3:$F$5,2,FALSE)</f>
        <v>#N/A</v>
      </c>
      <c r="N27" t="e">
        <f>VLOOKUP('Visit&amp;Assessment Form'!$B$14,LookupVisit!$G$3:$H$6,2,FALSE)</f>
        <v>#N/A</v>
      </c>
      <c r="O27" t="e">
        <f>VLOOKUP('Visit&amp;Assessment Form'!$B$15,LookupVisit!$I$3:$J$7,2,FALSE)</f>
        <v>#N/A</v>
      </c>
      <c r="P27" t="e">
        <f>VLOOKUP('Visit&amp;Assessment Form'!$B$16,LookupVisit!$K$3:$L$6,2,FALSE)</f>
        <v>#N/A</v>
      </c>
      <c r="Q27" t="e">
        <f>VLOOKUP('Visit&amp;Assessment Form'!$B$11,LookupVisit!$M$3:$N$7,2,FALSE)</f>
        <v>#N/A</v>
      </c>
      <c r="R27">
        <f>'Visit&amp;Assessment Form'!$B$27</f>
        <v>0</v>
      </c>
      <c r="S27">
        <f>'Visit&amp;Assessment Form'!$B$29</f>
        <v>0</v>
      </c>
      <c r="T27">
        <f>SiteForm!A$3</f>
        <v>0</v>
      </c>
      <c r="U27">
        <f>SiteForm!$A$4</f>
        <v>0</v>
      </c>
      <c r="V27">
        <f>SiteForm!$C$3</f>
        <v>0</v>
      </c>
      <c r="W27">
        <f>SiteForm!$C$5</f>
        <v>0</v>
      </c>
      <c r="X27">
        <f>SiteForm!$C$10</f>
        <v>0</v>
      </c>
      <c r="Y27">
        <f>SiteForm!$C$11</f>
        <v>0</v>
      </c>
      <c r="Z27" t="e">
        <f>CountsForm!C28</f>
        <v>#N/A</v>
      </c>
      <c r="AA27" s="16">
        <f>'Visit&amp;Assessment Form'!$B$6</f>
        <v>0</v>
      </c>
      <c r="AB27" s="16">
        <f>'Visit&amp;Assessment Form'!$B$7</f>
        <v>0</v>
      </c>
      <c r="AC27">
        <f>SiteForm!$C$6</f>
        <v>0</v>
      </c>
      <c r="AD27" s="17">
        <f>CountsForm!A28</f>
        <v>0</v>
      </c>
    </row>
    <row r="28" spans="1:30">
      <c r="A28" t="e">
        <f>SiteForm!$A$7&amp;SiteForm!$C$7</f>
        <v>#N/A</v>
      </c>
      <c r="B28">
        <f>IF(SiteForm!C$4="",SiteForm!A$4,SiteForm!C$4)</f>
        <v>0</v>
      </c>
      <c r="C28">
        <f>'Visit&amp;Assessment Form'!$B$3</f>
        <v>0</v>
      </c>
      <c r="D28">
        <f>'Visit&amp;Assessment Form'!$B$4</f>
        <v>0</v>
      </c>
      <c r="E28">
        <f>'Visit&amp;Assessment Form'!$B$5</f>
        <v>0</v>
      </c>
      <c r="F28" t="e">
        <f>VLOOKUP(CountsForm!A29,LookupCount!$A:$D,4,FALSE)</f>
        <v>#N/A</v>
      </c>
      <c r="G28" t="e">
        <f>CountsForm!B29</f>
        <v>#N/A</v>
      </c>
      <c r="H28">
        <f>CountsForm!D29</f>
        <v>0</v>
      </c>
      <c r="I28" t="str">
        <f>VLOOKUP('Visit&amp;Assessment Form'!B$10,LookupVisit!AJ$2:AK$10,2,FALSE)</f>
        <v>W</v>
      </c>
      <c r="J28" t="e">
        <f>VLOOKUP('Visit&amp;Assessment Form'!B$9,LookupVisit!A$2:B$7,2,FALSE)</f>
        <v>#N/A</v>
      </c>
      <c r="K28" t="e">
        <f>VLOOKUP(CountsForm!E29,LookupCount!$F$2:$G$5,2,FALSE)</f>
        <v>#N/A</v>
      </c>
      <c r="L28" t="e">
        <f>VLOOKUP('Visit&amp;Assessment Form'!$B$8,LookupVisit!$C$2:$D$16,2,FALSE)</f>
        <v>#N/A</v>
      </c>
      <c r="M28" t="e">
        <f>VLOOKUP('Visit&amp;Assessment Form'!$B$13,LookupVisit!$E$3:$F$5,2,FALSE)</f>
        <v>#N/A</v>
      </c>
      <c r="N28" t="e">
        <f>VLOOKUP('Visit&amp;Assessment Form'!$B$14,LookupVisit!$G$3:$H$6,2,FALSE)</f>
        <v>#N/A</v>
      </c>
      <c r="O28" t="e">
        <f>VLOOKUP('Visit&amp;Assessment Form'!$B$15,LookupVisit!$I$3:$J$7,2,FALSE)</f>
        <v>#N/A</v>
      </c>
      <c r="P28" t="e">
        <f>VLOOKUP('Visit&amp;Assessment Form'!$B$16,LookupVisit!$K$3:$L$6,2,FALSE)</f>
        <v>#N/A</v>
      </c>
      <c r="Q28" t="e">
        <f>VLOOKUP('Visit&amp;Assessment Form'!$B$11,LookupVisit!$M$3:$N$7,2,FALSE)</f>
        <v>#N/A</v>
      </c>
      <c r="R28">
        <f>'Visit&amp;Assessment Form'!$B$27</f>
        <v>0</v>
      </c>
      <c r="S28">
        <f>'Visit&amp;Assessment Form'!$B$29</f>
        <v>0</v>
      </c>
      <c r="T28">
        <f>SiteForm!A$3</f>
        <v>0</v>
      </c>
      <c r="U28">
        <f>SiteForm!$A$4</f>
        <v>0</v>
      </c>
      <c r="V28">
        <f>SiteForm!$C$3</f>
        <v>0</v>
      </c>
      <c r="W28">
        <f>SiteForm!$C$5</f>
        <v>0</v>
      </c>
      <c r="X28">
        <f>SiteForm!$C$10</f>
        <v>0</v>
      </c>
      <c r="Y28">
        <f>SiteForm!$C$11</f>
        <v>0</v>
      </c>
      <c r="Z28" t="e">
        <f>CountsForm!C29</f>
        <v>#N/A</v>
      </c>
      <c r="AA28" s="16">
        <f>'Visit&amp;Assessment Form'!$B$6</f>
        <v>0</v>
      </c>
      <c r="AB28" s="16">
        <f>'Visit&amp;Assessment Form'!$B$7</f>
        <v>0</v>
      </c>
      <c r="AC28">
        <f>SiteForm!$C$6</f>
        <v>0</v>
      </c>
      <c r="AD28" s="17">
        <f>CountsForm!A29</f>
        <v>0</v>
      </c>
    </row>
    <row r="29" spans="1:30">
      <c r="A29" t="e">
        <f>SiteForm!$A$7&amp;SiteForm!$C$7</f>
        <v>#N/A</v>
      </c>
      <c r="B29">
        <f>IF(SiteForm!C$4="",SiteForm!A$4,SiteForm!C$4)</f>
        <v>0</v>
      </c>
      <c r="C29">
        <f>'Visit&amp;Assessment Form'!$B$3</f>
        <v>0</v>
      </c>
      <c r="D29">
        <f>'Visit&amp;Assessment Form'!$B$4</f>
        <v>0</v>
      </c>
      <c r="E29">
        <f>'Visit&amp;Assessment Form'!$B$5</f>
        <v>0</v>
      </c>
      <c r="F29" t="e">
        <f>VLOOKUP(CountsForm!A30,LookupCount!$A:$D,4,FALSE)</f>
        <v>#N/A</v>
      </c>
      <c r="G29" t="e">
        <f>CountsForm!B30</f>
        <v>#N/A</v>
      </c>
      <c r="H29">
        <f>CountsForm!D30</f>
        <v>0</v>
      </c>
      <c r="I29" t="str">
        <f>VLOOKUP('Visit&amp;Assessment Form'!B$10,LookupVisit!AJ$2:AK$10,2,FALSE)</f>
        <v>W</v>
      </c>
      <c r="J29" t="e">
        <f>VLOOKUP('Visit&amp;Assessment Form'!B$9,LookupVisit!A$2:B$7,2,FALSE)</f>
        <v>#N/A</v>
      </c>
      <c r="K29" t="e">
        <f>VLOOKUP(CountsForm!E30,LookupCount!$F$2:$G$5,2,FALSE)</f>
        <v>#N/A</v>
      </c>
      <c r="L29" t="e">
        <f>VLOOKUP('Visit&amp;Assessment Form'!$B$8,LookupVisit!$C$2:$D$16,2,FALSE)</f>
        <v>#N/A</v>
      </c>
      <c r="M29" t="e">
        <f>VLOOKUP('Visit&amp;Assessment Form'!$B$13,LookupVisit!$E$3:$F$5,2,FALSE)</f>
        <v>#N/A</v>
      </c>
      <c r="N29" t="e">
        <f>VLOOKUP('Visit&amp;Assessment Form'!$B$14,LookupVisit!$G$3:$H$6,2,FALSE)</f>
        <v>#N/A</v>
      </c>
      <c r="O29" t="e">
        <f>VLOOKUP('Visit&amp;Assessment Form'!$B$15,LookupVisit!$I$3:$J$7,2,FALSE)</f>
        <v>#N/A</v>
      </c>
      <c r="P29" t="e">
        <f>VLOOKUP('Visit&amp;Assessment Form'!$B$16,LookupVisit!$K$3:$L$6,2,FALSE)</f>
        <v>#N/A</v>
      </c>
      <c r="Q29" t="e">
        <f>VLOOKUP('Visit&amp;Assessment Form'!$B$11,LookupVisit!$M$3:$N$7,2,FALSE)</f>
        <v>#N/A</v>
      </c>
      <c r="R29">
        <f>'Visit&amp;Assessment Form'!$B$27</f>
        <v>0</v>
      </c>
      <c r="S29">
        <f>'Visit&amp;Assessment Form'!$B$29</f>
        <v>0</v>
      </c>
      <c r="T29">
        <f>SiteForm!A$3</f>
        <v>0</v>
      </c>
      <c r="U29">
        <f>SiteForm!$A$4</f>
        <v>0</v>
      </c>
      <c r="V29">
        <f>SiteForm!$C$3</f>
        <v>0</v>
      </c>
      <c r="W29">
        <f>SiteForm!$C$5</f>
        <v>0</v>
      </c>
      <c r="X29">
        <f>SiteForm!$C$10</f>
        <v>0</v>
      </c>
      <c r="Y29">
        <f>SiteForm!$C$11</f>
        <v>0</v>
      </c>
      <c r="Z29" t="e">
        <f>CountsForm!C30</f>
        <v>#N/A</v>
      </c>
      <c r="AA29" s="16">
        <f>'Visit&amp;Assessment Form'!$B$6</f>
        <v>0</v>
      </c>
      <c r="AB29" s="16">
        <f>'Visit&amp;Assessment Form'!$B$7</f>
        <v>0</v>
      </c>
      <c r="AC29">
        <f>SiteForm!$C$6</f>
        <v>0</v>
      </c>
      <c r="AD29" s="17">
        <f>CountsForm!A30</f>
        <v>0</v>
      </c>
    </row>
    <row r="30" spans="1:30">
      <c r="A30" t="e">
        <f>SiteForm!$A$7&amp;SiteForm!$C$7</f>
        <v>#N/A</v>
      </c>
      <c r="B30">
        <f>IF(SiteForm!C$4="",SiteForm!A$4,SiteForm!C$4)</f>
        <v>0</v>
      </c>
      <c r="C30">
        <f>'Visit&amp;Assessment Form'!$B$3</f>
        <v>0</v>
      </c>
      <c r="D30">
        <f>'Visit&amp;Assessment Form'!$B$4</f>
        <v>0</v>
      </c>
      <c r="E30">
        <f>'Visit&amp;Assessment Form'!$B$5</f>
        <v>0</v>
      </c>
      <c r="F30" t="e">
        <f>VLOOKUP(CountsForm!A31,LookupCount!$A:$D,4,FALSE)</f>
        <v>#N/A</v>
      </c>
      <c r="G30" t="e">
        <f>CountsForm!B31</f>
        <v>#N/A</v>
      </c>
      <c r="H30">
        <f>CountsForm!D31</f>
        <v>0</v>
      </c>
      <c r="I30" t="str">
        <f>VLOOKUP('Visit&amp;Assessment Form'!B$10,LookupVisit!AJ$2:AK$10,2,FALSE)</f>
        <v>W</v>
      </c>
      <c r="J30" t="e">
        <f>VLOOKUP('Visit&amp;Assessment Form'!B$9,LookupVisit!A$2:B$7,2,FALSE)</f>
        <v>#N/A</v>
      </c>
      <c r="K30" t="e">
        <f>VLOOKUP(CountsForm!E31,LookupCount!$F$2:$G$5,2,FALSE)</f>
        <v>#N/A</v>
      </c>
      <c r="L30" t="e">
        <f>VLOOKUP('Visit&amp;Assessment Form'!$B$8,LookupVisit!$C$2:$D$16,2,FALSE)</f>
        <v>#N/A</v>
      </c>
      <c r="M30" t="e">
        <f>VLOOKUP('Visit&amp;Assessment Form'!$B$13,LookupVisit!$E$3:$F$5,2,FALSE)</f>
        <v>#N/A</v>
      </c>
      <c r="N30" t="e">
        <f>VLOOKUP('Visit&amp;Assessment Form'!$B$14,LookupVisit!$G$3:$H$6,2,FALSE)</f>
        <v>#N/A</v>
      </c>
      <c r="O30" t="e">
        <f>VLOOKUP('Visit&amp;Assessment Form'!$B$15,LookupVisit!$I$3:$J$7,2,FALSE)</f>
        <v>#N/A</v>
      </c>
      <c r="P30" t="e">
        <f>VLOOKUP('Visit&amp;Assessment Form'!$B$16,LookupVisit!$K$3:$L$6,2,FALSE)</f>
        <v>#N/A</v>
      </c>
      <c r="Q30" t="e">
        <f>VLOOKUP('Visit&amp;Assessment Form'!$B$11,LookupVisit!$M$3:$N$7,2,FALSE)</f>
        <v>#N/A</v>
      </c>
      <c r="R30">
        <f>'Visit&amp;Assessment Form'!$B$27</f>
        <v>0</v>
      </c>
      <c r="S30">
        <f>'Visit&amp;Assessment Form'!$B$29</f>
        <v>0</v>
      </c>
      <c r="T30">
        <f>SiteForm!A$3</f>
        <v>0</v>
      </c>
      <c r="U30">
        <f>SiteForm!$A$4</f>
        <v>0</v>
      </c>
      <c r="V30">
        <f>SiteForm!$C$3</f>
        <v>0</v>
      </c>
      <c r="W30">
        <f>SiteForm!$C$5</f>
        <v>0</v>
      </c>
      <c r="X30">
        <f>SiteForm!$C$10</f>
        <v>0</v>
      </c>
      <c r="Y30">
        <f>SiteForm!$C$11</f>
        <v>0</v>
      </c>
      <c r="Z30" t="e">
        <f>CountsForm!C31</f>
        <v>#N/A</v>
      </c>
      <c r="AA30" s="16">
        <f>'Visit&amp;Assessment Form'!$B$6</f>
        <v>0</v>
      </c>
      <c r="AB30" s="16">
        <f>'Visit&amp;Assessment Form'!$B$7</f>
        <v>0</v>
      </c>
      <c r="AC30">
        <f>SiteForm!$C$6</f>
        <v>0</v>
      </c>
      <c r="AD30" s="17">
        <f>CountsForm!A31</f>
        <v>0</v>
      </c>
    </row>
    <row r="31" spans="1:30">
      <c r="A31" t="e">
        <f>SiteForm!$A$7&amp;SiteForm!$C$7</f>
        <v>#N/A</v>
      </c>
      <c r="B31">
        <f>IF(SiteForm!C$4="",SiteForm!A$4,SiteForm!C$4)</f>
        <v>0</v>
      </c>
      <c r="C31">
        <f>'Visit&amp;Assessment Form'!$B$3</f>
        <v>0</v>
      </c>
      <c r="D31">
        <f>'Visit&amp;Assessment Form'!$B$4</f>
        <v>0</v>
      </c>
      <c r="E31">
        <f>'Visit&amp;Assessment Form'!$B$5</f>
        <v>0</v>
      </c>
      <c r="F31" t="e">
        <f>VLOOKUP(CountsForm!A32,LookupCount!$A:$D,4,FALSE)</f>
        <v>#N/A</v>
      </c>
      <c r="G31" t="e">
        <f>CountsForm!B32</f>
        <v>#N/A</v>
      </c>
      <c r="H31">
        <f>CountsForm!D32</f>
        <v>0</v>
      </c>
      <c r="I31" t="str">
        <f>VLOOKUP('Visit&amp;Assessment Form'!B$10,LookupVisit!AJ$2:AK$10,2,FALSE)</f>
        <v>W</v>
      </c>
      <c r="J31" t="e">
        <f>VLOOKUP('Visit&amp;Assessment Form'!B$9,LookupVisit!A$2:B$7,2,FALSE)</f>
        <v>#N/A</v>
      </c>
      <c r="K31" t="e">
        <f>VLOOKUP(CountsForm!E32,LookupCount!$F$2:$G$5,2,FALSE)</f>
        <v>#N/A</v>
      </c>
      <c r="L31" t="e">
        <f>VLOOKUP('Visit&amp;Assessment Form'!$B$8,LookupVisit!$C$2:$D$16,2,FALSE)</f>
        <v>#N/A</v>
      </c>
      <c r="M31" t="e">
        <f>VLOOKUP('Visit&amp;Assessment Form'!$B$13,LookupVisit!$E$3:$F$5,2,FALSE)</f>
        <v>#N/A</v>
      </c>
      <c r="N31" t="e">
        <f>VLOOKUP('Visit&amp;Assessment Form'!$B$14,LookupVisit!$G$3:$H$6,2,FALSE)</f>
        <v>#N/A</v>
      </c>
      <c r="O31" t="e">
        <f>VLOOKUP('Visit&amp;Assessment Form'!$B$15,LookupVisit!$I$3:$J$7,2,FALSE)</f>
        <v>#N/A</v>
      </c>
      <c r="P31" t="e">
        <f>VLOOKUP('Visit&amp;Assessment Form'!$B$16,LookupVisit!$K$3:$L$6,2,FALSE)</f>
        <v>#N/A</v>
      </c>
      <c r="Q31" t="e">
        <f>VLOOKUP('Visit&amp;Assessment Form'!$B$11,LookupVisit!$M$3:$N$7,2,FALSE)</f>
        <v>#N/A</v>
      </c>
      <c r="R31">
        <f>'Visit&amp;Assessment Form'!$B$27</f>
        <v>0</v>
      </c>
      <c r="S31">
        <f>'Visit&amp;Assessment Form'!$B$29</f>
        <v>0</v>
      </c>
      <c r="T31">
        <f>SiteForm!A$3</f>
        <v>0</v>
      </c>
      <c r="U31">
        <f>SiteForm!$A$4</f>
        <v>0</v>
      </c>
      <c r="V31">
        <f>SiteForm!$C$3</f>
        <v>0</v>
      </c>
      <c r="W31">
        <f>SiteForm!$C$5</f>
        <v>0</v>
      </c>
      <c r="X31">
        <f>SiteForm!$C$10</f>
        <v>0</v>
      </c>
      <c r="Y31">
        <f>SiteForm!$C$11</f>
        <v>0</v>
      </c>
      <c r="Z31" t="e">
        <f>CountsForm!C32</f>
        <v>#N/A</v>
      </c>
      <c r="AA31" s="16">
        <f>'Visit&amp;Assessment Form'!$B$6</f>
        <v>0</v>
      </c>
      <c r="AB31" s="16">
        <f>'Visit&amp;Assessment Form'!$B$7</f>
        <v>0</v>
      </c>
      <c r="AC31">
        <f>SiteForm!$C$6</f>
        <v>0</v>
      </c>
      <c r="AD31" s="17">
        <f>CountsForm!A32</f>
        <v>0</v>
      </c>
    </row>
    <row r="32" spans="1:30">
      <c r="A32" t="e">
        <f>SiteForm!$A$7&amp;SiteForm!$C$7</f>
        <v>#N/A</v>
      </c>
      <c r="B32">
        <f>IF(SiteForm!C$4="",SiteForm!A$4,SiteForm!C$4)</f>
        <v>0</v>
      </c>
      <c r="C32">
        <f>'Visit&amp;Assessment Form'!$B$3</f>
        <v>0</v>
      </c>
      <c r="D32">
        <f>'Visit&amp;Assessment Form'!$B$4</f>
        <v>0</v>
      </c>
      <c r="E32">
        <f>'Visit&amp;Assessment Form'!$B$5</f>
        <v>0</v>
      </c>
      <c r="F32" t="e">
        <f>VLOOKUP(CountsForm!A33,LookupCount!$A:$D,4,FALSE)</f>
        <v>#N/A</v>
      </c>
      <c r="G32" t="e">
        <f>CountsForm!B33</f>
        <v>#N/A</v>
      </c>
      <c r="H32">
        <f>CountsForm!D33</f>
        <v>0</v>
      </c>
      <c r="I32" t="str">
        <f>VLOOKUP('Visit&amp;Assessment Form'!B$10,LookupVisit!AJ$2:AK$10,2,FALSE)</f>
        <v>W</v>
      </c>
      <c r="J32" t="e">
        <f>VLOOKUP('Visit&amp;Assessment Form'!B$9,LookupVisit!A$2:B$7,2,FALSE)</f>
        <v>#N/A</v>
      </c>
      <c r="K32" t="e">
        <f>VLOOKUP(CountsForm!E33,LookupCount!$F$2:$G$5,2,FALSE)</f>
        <v>#N/A</v>
      </c>
      <c r="L32" t="e">
        <f>VLOOKUP('Visit&amp;Assessment Form'!$B$8,LookupVisit!$C$2:$D$16,2,FALSE)</f>
        <v>#N/A</v>
      </c>
      <c r="M32" t="e">
        <f>VLOOKUP('Visit&amp;Assessment Form'!$B$13,LookupVisit!$E$3:$F$5,2,FALSE)</f>
        <v>#N/A</v>
      </c>
      <c r="N32" t="e">
        <f>VLOOKUP('Visit&amp;Assessment Form'!$B$14,LookupVisit!$G$3:$H$6,2,FALSE)</f>
        <v>#N/A</v>
      </c>
      <c r="O32" t="e">
        <f>VLOOKUP('Visit&amp;Assessment Form'!$B$15,LookupVisit!$I$3:$J$7,2,FALSE)</f>
        <v>#N/A</v>
      </c>
      <c r="P32" t="e">
        <f>VLOOKUP('Visit&amp;Assessment Form'!$B$16,LookupVisit!$K$3:$L$6,2,FALSE)</f>
        <v>#N/A</v>
      </c>
      <c r="Q32" t="e">
        <f>VLOOKUP('Visit&amp;Assessment Form'!$B$11,LookupVisit!$M$3:$N$7,2,FALSE)</f>
        <v>#N/A</v>
      </c>
      <c r="R32">
        <f>'Visit&amp;Assessment Form'!$B$27</f>
        <v>0</v>
      </c>
      <c r="S32">
        <f>'Visit&amp;Assessment Form'!$B$29</f>
        <v>0</v>
      </c>
      <c r="T32">
        <f>SiteForm!A$3</f>
        <v>0</v>
      </c>
      <c r="U32">
        <f>SiteForm!$A$4</f>
        <v>0</v>
      </c>
      <c r="V32">
        <f>SiteForm!$C$3</f>
        <v>0</v>
      </c>
      <c r="W32">
        <f>SiteForm!$C$5</f>
        <v>0</v>
      </c>
      <c r="X32">
        <f>SiteForm!$C$10</f>
        <v>0</v>
      </c>
      <c r="Y32">
        <f>SiteForm!$C$11</f>
        <v>0</v>
      </c>
      <c r="Z32" t="e">
        <f>CountsForm!C33</f>
        <v>#N/A</v>
      </c>
      <c r="AA32" s="16">
        <f>'Visit&amp;Assessment Form'!$B$6</f>
        <v>0</v>
      </c>
      <c r="AB32" s="16">
        <f>'Visit&amp;Assessment Form'!$B$7</f>
        <v>0</v>
      </c>
      <c r="AC32">
        <f>SiteForm!$C$6</f>
        <v>0</v>
      </c>
      <c r="AD32" s="17">
        <f>CountsForm!A33</f>
        <v>0</v>
      </c>
    </row>
    <row r="33" spans="1:30">
      <c r="A33" t="e">
        <f>SiteForm!$A$7&amp;SiteForm!$C$7</f>
        <v>#N/A</v>
      </c>
      <c r="B33">
        <f>IF(SiteForm!C$4="",SiteForm!A$4,SiteForm!C$4)</f>
        <v>0</v>
      </c>
      <c r="C33">
        <f>'Visit&amp;Assessment Form'!$B$3</f>
        <v>0</v>
      </c>
      <c r="D33">
        <f>'Visit&amp;Assessment Form'!$B$4</f>
        <v>0</v>
      </c>
      <c r="E33">
        <f>'Visit&amp;Assessment Form'!$B$5</f>
        <v>0</v>
      </c>
      <c r="F33" t="e">
        <f>VLOOKUP(CountsForm!A34,LookupCount!$A:$D,4,FALSE)</f>
        <v>#N/A</v>
      </c>
      <c r="G33" t="e">
        <f>CountsForm!B34</f>
        <v>#N/A</v>
      </c>
      <c r="H33">
        <f>CountsForm!D34</f>
        <v>0</v>
      </c>
      <c r="I33" t="str">
        <f>VLOOKUP('Visit&amp;Assessment Form'!B$10,LookupVisit!AJ$2:AK$10,2,FALSE)</f>
        <v>W</v>
      </c>
      <c r="J33" t="e">
        <f>VLOOKUP('Visit&amp;Assessment Form'!B$9,LookupVisit!A$2:B$7,2,FALSE)</f>
        <v>#N/A</v>
      </c>
      <c r="K33" t="e">
        <f>VLOOKUP(CountsForm!E34,LookupCount!$F$2:$G$5,2,FALSE)</f>
        <v>#N/A</v>
      </c>
      <c r="L33" t="e">
        <f>VLOOKUP('Visit&amp;Assessment Form'!$B$8,LookupVisit!$C$2:$D$16,2,FALSE)</f>
        <v>#N/A</v>
      </c>
      <c r="M33" t="e">
        <f>VLOOKUP('Visit&amp;Assessment Form'!$B$13,LookupVisit!$E$3:$F$5,2,FALSE)</f>
        <v>#N/A</v>
      </c>
      <c r="N33" t="e">
        <f>VLOOKUP('Visit&amp;Assessment Form'!$B$14,LookupVisit!$G$3:$H$6,2,FALSE)</f>
        <v>#N/A</v>
      </c>
      <c r="O33" t="e">
        <f>VLOOKUP('Visit&amp;Assessment Form'!$B$15,LookupVisit!$I$3:$J$7,2,FALSE)</f>
        <v>#N/A</v>
      </c>
      <c r="P33" t="e">
        <f>VLOOKUP('Visit&amp;Assessment Form'!$B$16,LookupVisit!$K$3:$L$6,2,FALSE)</f>
        <v>#N/A</v>
      </c>
      <c r="Q33" t="e">
        <f>VLOOKUP('Visit&amp;Assessment Form'!$B$11,LookupVisit!$M$3:$N$7,2,FALSE)</f>
        <v>#N/A</v>
      </c>
      <c r="R33">
        <f>'Visit&amp;Assessment Form'!$B$27</f>
        <v>0</v>
      </c>
      <c r="S33">
        <f>'Visit&amp;Assessment Form'!$B$29</f>
        <v>0</v>
      </c>
      <c r="T33">
        <f>SiteForm!A$3</f>
        <v>0</v>
      </c>
      <c r="U33">
        <f>SiteForm!$A$4</f>
        <v>0</v>
      </c>
      <c r="V33">
        <f>SiteForm!$C$3</f>
        <v>0</v>
      </c>
      <c r="W33">
        <f>SiteForm!$C$5</f>
        <v>0</v>
      </c>
      <c r="X33">
        <f>SiteForm!$C$10</f>
        <v>0</v>
      </c>
      <c r="Y33">
        <f>SiteForm!$C$11</f>
        <v>0</v>
      </c>
      <c r="Z33" t="e">
        <f>CountsForm!C34</f>
        <v>#N/A</v>
      </c>
      <c r="AA33" s="16">
        <f>'Visit&amp;Assessment Form'!$B$6</f>
        <v>0</v>
      </c>
      <c r="AB33" s="16">
        <f>'Visit&amp;Assessment Form'!$B$7</f>
        <v>0</v>
      </c>
      <c r="AC33">
        <f>SiteForm!$C$6</f>
        <v>0</v>
      </c>
      <c r="AD33" s="17">
        <f>CountsForm!A34</f>
        <v>0</v>
      </c>
    </row>
    <row r="34" spans="1:30">
      <c r="A34" t="e">
        <f>SiteForm!$A$7&amp;SiteForm!$C$7</f>
        <v>#N/A</v>
      </c>
      <c r="B34">
        <f>IF(SiteForm!C$4="",SiteForm!A$4,SiteForm!C$4)</f>
        <v>0</v>
      </c>
      <c r="C34">
        <f>'Visit&amp;Assessment Form'!$B$3</f>
        <v>0</v>
      </c>
      <c r="D34">
        <f>'Visit&amp;Assessment Form'!$B$4</f>
        <v>0</v>
      </c>
      <c r="E34">
        <f>'Visit&amp;Assessment Form'!$B$5</f>
        <v>0</v>
      </c>
      <c r="F34" t="e">
        <f>VLOOKUP(CountsForm!A35,LookupCount!$A:$D,4,FALSE)</f>
        <v>#N/A</v>
      </c>
      <c r="G34" t="e">
        <f>CountsForm!B35</f>
        <v>#N/A</v>
      </c>
      <c r="H34">
        <f>CountsForm!D35</f>
        <v>0</v>
      </c>
      <c r="I34" t="str">
        <f>VLOOKUP('Visit&amp;Assessment Form'!B$10,LookupVisit!AJ$2:AK$10,2,FALSE)</f>
        <v>W</v>
      </c>
      <c r="J34" t="e">
        <f>VLOOKUP('Visit&amp;Assessment Form'!B$9,LookupVisit!A$2:B$7,2,FALSE)</f>
        <v>#N/A</v>
      </c>
      <c r="K34" t="e">
        <f>VLOOKUP(CountsForm!E35,LookupCount!$F$2:$G$5,2,FALSE)</f>
        <v>#N/A</v>
      </c>
      <c r="L34" t="e">
        <f>VLOOKUP('Visit&amp;Assessment Form'!$B$8,LookupVisit!$C$2:$D$16,2,FALSE)</f>
        <v>#N/A</v>
      </c>
      <c r="M34" t="e">
        <f>VLOOKUP('Visit&amp;Assessment Form'!$B$13,LookupVisit!$E$3:$F$5,2,FALSE)</f>
        <v>#N/A</v>
      </c>
      <c r="N34" t="e">
        <f>VLOOKUP('Visit&amp;Assessment Form'!$B$14,LookupVisit!$G$3:$H$6,2,FALSE)</f>
        <v>#N/A</v>
      </c>
      <c r="O34" t="e">
        <f>VLOOKUP('Visit&amp;Assessment Form'!$B$15,LookupVisit!$I$3:$J$7,2,FALSE)</f>
        <v>#N/A</v>
      </c>
      <c r="P34" t="e">
        <f>VLOOKUP('Visit&amp;Assessment Form'!$B$16,LookupVisit!$K$3:$L$6,2,FALSE)</f>
        <v>#N/A</v>
      </c>
      <c r="Q34" t="e">
        <f>VLOOKUP('Visit&amp;Assessment Form'!$B$11,LookupVisit!$M$3:$N$7,2,FALSE)</f>
        <v>#N/A</v>
      </c>
      <c r="R34">
        <f>'Visit&amp;Assessment Form'!$B$27</f>
        <v>0</v>
      </c>
      <c r="S34">
        <f>'Visit&amp;Assessment Form'!$B$29</f>
        <v>0</v>
      </c>
      <c r="T34">
        <f>SiteForm!A$3</f>
        <v>0</v>
      </c>
      <c r="U34">
        <f>SiteForm!$A$4</f>
        <v>0</v>
      </c>
      <c r="V34">
        <f>SiteForm!$C$3</f>
        <v>0</v>
      </c>
      <c r="W34">
        <f>SiteForm!$C$5</f>
        <v>0</v>
      </c>
      <c r="X34">
        <f>SiteForm!$C$10</f>
        <v>0</v>
      </c>
      <c r="Y34">
        <f>SiteForm!$C$11</f>
        <v>0</v>
      </c>
      <c r="Z34" t="e">
        <f>CountsForm!C35</f>
        <v>#N/A</v>
      </c>
      <c r="AA34" s="16">
        <f>'Visit&amp;Assessment Form'!$B$6</f>
        <v>0</v>
      </c>
      <c r="AB34" s="16">
        <f>'Visit&amp;Assessment Form'!$B$7</f>
        <v>0</v>
      </c>
      <c r="AC34">
        <f>SiteForm!$C$6</f>
        <v>0</v>
      </c>
      <c r="AD34" s="17">
        <f>CountsForm!A35</f>
        <v>0</v>
      </c>
    </row>
    <row r="35" spans="1:30">
      <c r="A35" t="e">
        <f>SiteForm!$A$7&amp;SiteForm!$C$7</f>
        <v>#N/A</v>
      </c>
      <c r="B35">
        <f>IF(SiteForm!C$4="",SiteForm!A$4,SiteForm!C$4)</f>
        <v>0</v>
      </c>
      <c r="C35">
        <f>'Visit&amp;Assessment Form'!$B$3</f>
        <v>0</v>
      </c>
      <c r="D35">
        <f>'Visit&amp;Assessment Form'!$B$4</f>
        <v>0</v>
      </c>
      <c r="E35">
        <f>'Visit&amp;Assessment Form'!$B$5</f>
        <v>0</v>
      </c>
      <c r="F35" t="e">
        <f>VLOOKUP(CountsForm!A36,LookupCount!$A:$D,4,FALSE)</f>
        <v>#N/A</v>
      </c>
      <c r="G35" t="e">
        <f>CountsForm!B36</f>
        <v>#N/A</v>
      </c>
      <c r="H35">
        <f>CountsForm!D36</f>
        <v>0</v>
      </c>
      <c r="I35" t="str">
        <f>VLOOKUP('Visit&amp;Assessment Form'!B$10,LookupVisit!AJ$2:AK$10,2,FALSE)</f>
        <v>W</v>
      </c>
      <c r="J35" t="e">
        <f>VLOOKUP('Visit&amp;Assessment Form'!B$9,LookupVisit!A$2:B$7,2,FALSE)</f>
        <v>#N/A</v>
      </c>
      <c r="K35" t="e">
        <f>VLOOKUP(CountsForm!E36,LookupCount!$F$2:$G$5,2,FALSE)</f>
        <v>#N/A</v>
      </c>
      <c r="L35" t="e">
        <f>VLOOKUP('Visit&amp;Assessment Form'!$B$8,LookupVisit!$C$2:$D$16,2,FALSE)</f>
        <v>#N/A</v>
      </c>
      <c r="M35" t="e">
        <f>VLOOKUP('Visit&amp;Assessment Form'!$B$13,LookupVisit!$E$3:$F$5,2,FALSE)</f>
        <v>#N/A</v>
      </c>
      <c r="N35" t="e">
        <f>VLOOKUP('Visit&amp;Assessment Form'!$B$14,LookupVisit!$G$3:$H$6,2,FALSE)</f>
        <v>#N/A</v>
      </c>
      <c r="O35" t="e">
        <f>VLOOKUP('Visit&amp;Assessment Form'!$B$15,LookupVisit!$I$3:$J$7,2,FALSE)</f>
        <v>#N/A</v>
      </c>
      <c r="P35" t="e">
        <f>VLOOKUP('Visit&amp;Assessment Form'!$B$16,LookupVisit!$K$3:$L$6,2,FALSE)</f>
        <v>#N/A</v>
      </c>
      <c r="Q35" t="e">
        <f>VLOOKUP('Visit&amp;Assessment Form'!$B$11,LookupVisit!$M$3:$N$7,2,FALSE)</f>
        <v>#N/A</v>
      </c>
      <c r="R35">
        <f>'Visit&amp;Assessment Form'!$B$27</f>
        <v>0</v>
      </c>
      <c r="S35">
        <f>'Visit&amp;Assessment Form'!$B$29</f>
        <v>0</v>
      </c>
      <c r="T35">
        <f>SiteForm!A$3</f>
        <v>0</v>
      </c>
      <c r="U35">
        <f>SiteForm!$A$4</f>
        <v>0</v>
      </c>
      <c r="V35">
        <f>SiteForm!$C$3</f>
        <v>0</v>
      </c>
      <c r="W35">
        <f>SiteForm!$C$5</f>
        <v>0</v>
      </c>
      <c r="X35">
        <f>SiteForm!$C$10</f>
        <v>0</v>
      </c>
      <c r="Y35">
        <f>SiteForm!$C$11</f>
        <v>0</v>
      </c>
      <c r="Z35" t="e">
        <f>CountsForm!C36</f>
        <v>#N/A</v>
      </c>
      <c r="AA35" s="16">
        <f>'Visit&amp;Assessment Form'!$B$6</f>
        <v>0</v>
      </c>
      <c r="AB35" s="16">
        <f>'Visit&amp;Assessment Form'!$B$7</f>
        <v>0</v>
      </c>
      <c r="AC35">
        <f>SiteForm!$C$6</f>
        <v>0</v>
      </c>
      <c r="AD35" s="17">
        <f>CountsForm!A36</f>
        <v>0</v>
      </c>
    </row>
    <row r="36" spans="1:30">
      <c r="A36" t="e">
        <f>SiteForm!$A$7&amp;SiteForm!$C$7</f>
        <v>#N/A</v>
      </c>
      <c r="B36">
        <f>IF(SiteForm!C$4="",SiteForm!A$4,SiteForm!C$4)</f>
        <v>0</v>
      </c>
      <c r="C36">
        <f>'Visit&amp;Assessment Form'!$B$3</f>
        <v>0</v>
      </c>
      <c r="D36">
        <f>'Visit&amp;Assessment Form'!$B$4</f>
        <v>0</v>
      </c>
      <c r="E36">
        <f>'Visit&amp;Assessment Form'!$B$5</f>
        <v>0</v>
      </c>
      <c r="F36" t="e">
        <f>VLOOKUP(CountsForm!A37,LookupCount!$A:$D,4,FALSE)</f>
        <v>#N/A</v>
      </c>
      <c r="G36" t="e">
        <f>CountsForm!B37</f>
        <v>#N/A</v>
      </c>
      <c r="H36">
        <f>CountsForm!D37</f>
        <v>0</v>
      </c>
      <c r="I36" t="str">
        <f>VLOOKUP('Visit&amp;Assessment Form'!B$10,LookupVisit!AJ$2:AK$10,2,FALSE)</f>
        <v>W</v>
      </c>
      <c r="J36" t="e">
        <f>VLOOKUP('Visit&amp;Assessment Form'!B$9,LookupVisit!A$2:B$7,2,FALSE)</f>
        <v>#N/A</v>
      </c>
      <c r="K36" t="e">
        <f>VLOOKUP(CountsForm!E37,LookupCount!$F$2:$G$5,2,FALSE)</f>
        <v>#N/A</v>
      </c>
      <c r="L36" t="e">
        <f>VLOOKUP('Visit&amp;Assessment Form'!$B$8,LookupVisit!$C$2:$D$16,2,FALSE)</f>
        <v>#N/A</v>
      </c>
      <c r="M36" t="e">
        <f>VLOOKUP('Visit&amp;Assessment Form'!$B$13,LookupVisit!$E$3:$F$5,2,FALSE)</f>
        <v>#N/A</v>
      </c>
      <c r="N36" t="e">
        <f>VLOOKUP('Visit&amp;Assessment Form'!$B$14,LookupVisit!$G$3:$H$6,2,FALSE)</f>
        <v>#N/A</v>
      </c>
      <c r="O36" t="e">
        <f>VLOOKUP('Visit&amp;Assessment Form'!$B$15,LookupVisit!$I$3:$J$7,2,FALSE)</f>
        <v>#N/A</v>
      </c>
      <c r="P36" t="e">
        <f>VLOOKUP('Visit&amp;Assessment Form'!$B$16,LookupVisit!$K$3:$L$6,2,FALSE)</f>
        <v>#N/A</v>
      </c>
      <c r="Q36" t="e">
        <f>VLOOKUP('Visit&amp;Assessment Form'!$B$11,LookupVisit!$M$3:$N$7,2,FALSE)</f>
        <v>#N/A</v>
      </c>
      <c r="R36">
        <f>'Visit&amp;Assessment Form'!$B$27</f>
        <v>0</v>
      </c>
      <c r="S36">
        <f>'Visit&amp;Assessment Form'!$B$29</f>
        <v>0</v>
      </c>
      <c r="T36">
        <f>SiteForm!A$3</f>
        <v>0</v>
      </c>
      <c r="U36">
        <f>SiteForm!$A$4</f>
        <v>0</v>
      </c>
      <c r="V36">
        <f>SiteForm!$C$3</f>
        <v>0</v>
      </c>
      <c r="W36">
        <f>SiteForm!$C$5</f>
        <v>0</v>
      </c>
      <c r="X36">
        <f>SiteForm!$C$10</f>
        <v>0</v>
      </c>
      <c r="Y36">
        <f>SiteForm!$C$11</f>
        <v>0</v>
      </c>
      <c r="Z36" t="e">
        <f>CountsForm!C37</f>
        <v>#N/A</v>
      </c>
      <c r="AA36" s="16">
        <f>'Visit&amp;Assessment Form'!$B$6</f>
        <v>0</v>
      </c>
      <c r="AB36" s="16">
        <f>'Visit&amp;Assessment Form'!$B$7</f>
        <v>0</v>
      </c>
      <c r="AC36">
        <f>SiteForm!$C$6</f>
        <v>0</v>
      </c>
      <c r="AD36" s="17">
        <f>CountsForm!A37</f>
        <v>0</v>
      </c>
    </row>
    <row r="37" spans="1:30">
      <c r="A37" t="e">
        <f>SiteForm!$A$7&amp;SiteForm!$C$7</f>
        <v>#N/A</v>
      </c>
      <c r="B37">
        <f>IF(SiteForm!C$4="",SiteForm!A$4,SiteForm!C$4)</f>
        <v>0</v>
      </c>
      <c r="C37">
        <f>'Visit&amp;Assessment Form'!$B$3</f>
        <v>0</v>
      </c>
      <c r="D37">
        <f>'Visit&amp;Assessment Form'!$B$4</f>
        <v>0</v>
      </c>
      <c r="E37">
        <f>'Visit&amp;Assessment Form'!$B$5</f>
        <v>0</v>
      </c>
      <c r="F37" t="e">
        <f>VLOOKUP(CountsForm!A38,LookupCount!$A:$D,4,FALSE)</f>
        <v>#N/A</v>
      </c>
      <c r="G37" t="e">
        <f>CountsForm!B38</f>
        <v>#N/A</v>
      </c>
      <c r="H37">
        <f>CountsForm!D38</f>
        <v>0</v>
      </c>
      <c r="I37" t="str">
        <f>VLOOKUP('Visit&amp;Assessment Form'!B$10,LookupVisit!AJ$2:AK$10,2,FALSE)</f>
        <v>W</v>
      </c>
      <c r="J37" t="e">
        <f>VLOOKUP('Visit&amp;Assessment Form'!B$9,LookupVisit!A$2:B$7,2,FALSE)</f>
        <v>#N/A</v>
      </c>
      <c r="K37" t="e">
        <f>VLOOKUP(CountsForm!E38,LookupCount!$F$2:$G$5,2,FALSE)</f>
        <v>#N/A</v>
      </c>
      <c r="L37" t="e">
        <f>VLOOKUP('Visit&amp;Assessment Form'!$B$8,LookupVisit!$C$2:$D$16,2,FALSE)</f>
        <v>#N/A</v>
      </c>
      <c r="M37" t="e">
        <f>VLOOKUP('Visit&amp;Assessment Form'!$B$13,LookupVisit!$E$3:$F$5,2,FALSE)</f>
        <v>#N/A</v>
      </c>
      <c r="N37" t="e">
        <f>VLOOKUP('Visit&amp;Assessment Form'!$B$14,LookupVisit!$G$3:$H$6,2,FALSE)</f>
        <v>#N/A</v>
      </c>
      <c r="O37" t="e">
        <f>VLOOKUP('Visit&amp;Assessment Form'!$B$15,LookupVisit!$I$3:$J$7,2,FALSE)</f>
        <v>#N/A</v>
      </c>
      <c r="P37" t="e">
        <f>VLOOKUP('Visit&amp;Assessment Form'!$B$16,LookupVisit!$K$3:$L$6,2,FALSE)</f>
        <v>#N/A</v>
      </c>
      <c r="Q37" t="e">
        <f>VLOOKUP('Visit&amp;Assessment Form'!$B$11,LookupVisit!$M$3:$N$7,2,FALSE)</f>
        <v>#N/A</v>
      </c>
      <c r="R37">
        <f>'Visit&amp;Assessment Form'!$B$27</f>
        <v>0</v>
      </c>
      <c r="S37">
        <f>'Visit&amp;Assessment Form'!$B$29</f>
        <v>0</v>
      </c>
      <c r="T37">
        <f>SiteForm!A$3</f>
        <v>0</v>
      </c>
      <c r="U37">
        <f>SiteForm!$A$4</f>
        <v>0</v>
      </c>
      <c r="V37">
        <f>SiteForm!$C$3</f>
        <v>0</v>
      </c>
      <c r="W37">
        <f>SiteForm!$C$5</f>
        <v>0</v>
      </c>
      <c r="X37">
        <f>SiteForm!$C$10</f>
        <v>0</v>
      </c>
      <c r="Y37">
        <f>SiteForm!$C$11</f>
        <v>0</v>
      </c>
      <c r="Z37" t="e">
        <f>CountsForm!C38</f>
        <v>#N/A</v>
      </c>
      <c r="AA37" s="16">
        <f>'Visit&amp;Assessment Form'!$B$6</f>
        <v>0</v>
      </c>
      <c r="AB37" s="16">
        <f>'Visit&amp;Assessment Form'!$B$7</f>
        <v>0</v>
      </c>
      <c r="AC37">
        <f>SiteForm!$C$6</f>
        <v>0</v>
      </c>
      <c r="AD37" s="17">
        <f>CountsForm!A38</f>
        <v>0</v>
      </c>
    </row>
    <row r="38" spans="1:30">
      <c r="A38" t="e">
        <f>SiteForm!$A$7&amp;SiteForm!$C$7</f>
        <v>#N/A</v>
      </c>
      <c r="B38">
        <f>IF(SiteForm!C$4="",SiteForm!A$4,SiteForm!C$4)</f>
        <v>0</v>
      </c>
      <c r="C38">
        <f>'Visit&amp;Assessment Form'!$B$3</f>
        <v>0</v>
      </c>
      <c r="D38">
        <f>'Visit&amp;Assessment Form'!$B$4</f>
        <v>0</v>
      </c>
      <c r="E38">
        <f>'Visit&amp;Assessment Form'!$B$5</f>
        <v>0</v>
      </c>
      <c r="F38" t="e">
        <f>VLOOKUP(CountsForm!A39,LookupCount!$A:$D,4,FALSE)</f>
        <v>#N/A</v>
      </c>
      <c r="G38" t="e">
        <f>CountsForm!B39</f>
        <v>#N/A</v>
      </c>
      <c r="H38">
        <f>CountsForm!D39</f>
        <v>0</v>
      </c>
      <c r="I38" t="str">
        <f>VLOOKUP('Visit&amp;Assessment Form'!B$10,LookupVisit!AJ$2:AK$10,2,FALSE)</f>
        <v>W</v>
      </c>
      <c r="J38" t="e">
        <f>VLOOKUP('Visit&amp;Assessment Form'!B$9,LookupVisit!A$2:B$7,2,FALSE)</f>
        <v>#N/A</v>
      </c>
      <c r="K38" t="e">
        <f>VLOOKUP(CountsForm!E39,LookupCount!$F$2:$G$5,2,FALSE)</f>
        <v>#N/A</v>
      </c>
      <c r="L38" t="e">
        <f>VLOOKUP('Visit&amp;Assessment Form'!$B$8,LookupVisit!$C$2:$D$16,2,FALSE)</f>
        <v>#N/A</v>
      </c>
      <c r="M38" t="e">
        <f>VLOOKUP('Visit&amp;Assessment Form'!$B$13,LookupVisit!$E$3:$F$5,2,FALSE)</f>
        <v>#N/A</v>
      </c>
      <c r="N38" t="e">
        <f>VLOOKUP('Visit&amp;Assessment Form'!$B$14,LookupVisit!$G$3:$H$6,2,FALSE)</f>
        <v>#N/A</v>
      </c>
      <c r="O38" t="e">
        <f>VLOOKUP('Visit&amp;Assessment Form'!$B$15,LookupVisit!$I$3:$J$7,2,FALSE)</f>
        <v>#N/A</v>
      </c>
      <c r="P38" t="e">
        <f>VLOOKUP('Visit&amp;Assessment Form'!$B$16,LookupVisit!$K$3:$L$6,2,FALSE)</f>
        <v>#N/A</v>
      </c>
      <c r="Q38" t="e">
        <f>VLOOKUP('Visit&amp;Assessment Form'!$B$11,LookupVisit!$M$3:$N$7,2,FALSE)</f>
        <v>#N/A</v>
      </c>
      <c r="R38">
        <f>'Visit&amp;Assessment Form'!$B$27</f>
        <v>0</v>
      </c>
      <c r="S38">
        <f>'Visit&amp;Assessment Form'!$B$29</f>
        <v>0</v>
      </c>
      <c r="T38">
        <f>SiteForm!A$3</f>
        <v>0</v>
      </c>
      <c r="U38">
        <f>SiteForm!$A$4</f>
        <v>0</v>
      </c>
      <c r="V38">
        <f>SiteForm!$C$3</f>
        <v>0</v>
      </c>
      <c r="W38">
        <f>SiteForm!$C$5</f>
        <v>0</v>
      </c>
      <c r="X38">
        <f>SiteForm!$C$10</f>
        <v>0</v>
      </c>
      <c r="Y38">
        <f>SiteForm!$C$11</f>
        <v>0</v>
      </c>
      <c r="Z38" t="e">
        <f>CountsForm!C39</f>
        <v>#N/A</v>
      </c>
      <c r="AA38" s="16">
        <f>'Visit&amp;Assessment Form'!$B$6</f>
        <v>0</v>
      </c>
      <c r="AB38" s="16">
        <f>'Visit&amp;Assessment Form'!$B$7</f>
        <v>0</v>
      </c>
      <c r="AC38">
        <f>SiteForm!$C$6</f>
        <v>0</v>
      </c>
      <c r="AD38" s="17">
        <f>CountsForm!A39</f>
        <v>0</v>
      </c>
    </row>
    <row r="39" spans="1:30">
      <c r="A39" t="e">
        <f>SiteForm!$A$7&amp;SiteForm!$C$7</f>
        <v>#N/A</v>
      </c>
      <c r="B39">
        <f>IF(SiteForm!C$4="",SiteForm!A$4,SiteForm!C$4)</f>
        <v>0</v>
      </c>
      <c r="C39">
        <f>'Visit&amp;Assessment Form'!$B$3</f>
        <v>0</v>
      </c>
      <c r="D39">
        <f>'Visit&amp;Assessment Form'!$B$4</f>
        <v>0</v>
      </c>
      <c r="E39">
        <f>'Visit&amp;Assessment Form'!$B$5</f>
        <v>0</v>
      </c>
      <c r="F39" t="e">
        <f>VLOOKUP(CountsForm!A40,LookupCount!$A:$D,4,FALSE)</f>
        <v>#N/A</v>
      </c>
      <c r="G39" t="e">
        <f>CountsForm!B40</f>
        <v>#N/A</v>
      </c>
      <c r="H39">
        <f>CountsForm!D40</f>
        <v>0</v>
      </c>
      <c r="I39" t="str">
        <f>VLOOKUP('Visit&amp;Assessment Form'!B$10,LookupVisit!AJ$2:AK$10,2,FALSE)</f>
        <v>W</v>
      </c>
      <c r="J39" t="e">
        <f>VLOOKUP('Visit&amp;Assessment Form'!B$9,LookupVisit!A$2:B$7,2,FALSE)</f>
        <v>#N/A</v>
      </c>
      <c r="K39" t="e">
        <f>VLOOKUP(CountsForm!E40,LookupCount!$F$2:$G$5,2,FALSE)</f>
        <v>#N/A</v>
      </c>
      <c r="L39" t="e">
        <f>VLOOKUP('Visit&amp;Assessment Form'!$B$8,LookupVisit!$C$2:$D$16,2,FALSE)</f>
        <v>#N/A</v>
      </c>
      <c r="M39" t="e">
        <f>VLOOKUP('Visit&amp;Assessment Form'!$B$13,LookupVisit!$E$3:$F$5,2,FALSE)</f>
        <v>#N/A</v>
      </c>
      <c r="N39" t="e">
        <f>VLOOKUP('Visit&amp;Assessment Form'!$B$14,LookupVisit!$G$3:$H$6,2,FALSE)</f>
        <v>#N/A</v>
      </c>
      <c r="O39" t="e">
        <f>VLOOKUP('Visit&amp;Assessment Form'!$B$15,LookupVisit!$I$3:$J$7,2,FALSE)</f>
        <v>#N/A</v>
      </c>
      <c r="P39" t="e">
        <f>VLOOKUP('Visit&amp;Assessment Form'!$B$16,LookupVisit!$K$3:$L$6,2,FALSE)</f>
        <v>#N/A</v>
      </c>
      <c r="Q39" t="e">
        <f>VLOOKUP('Visit&amp;Assessment Form'!$B$11,LookupVisit!$M$3:$N$7,2,FALSE)</f>
        <v>#N/A</v>
      </c>
      <c r="R39">
        <f>'Visit&amp;Assessment Form'!$B$27</f>
        <v>0</v>
      </c>
      <c r="S39">
        <f>'Visit&amp;Assessment Form'!$B$29</f>
        <v>0</v>
      </c>
      <c r="T39">
        <f>SiteForm!A$3</f>
        <v>0</v>
      </c>
      <c r="U39">
        <f>SiteForm!$A$4</f>
        <v>0</v>
      </c>
      <c r="V39">
        <f>SiteForm!$C$3</f>
        <v>0</v>
      </c>
      <c r="W39">
        <f>SiteForm!$C$5</f>
        <v>0</v>
      </c>
      <c r="X39">
        <f>SiteForm!$C$10</f>
        <v>0</v>
      </c>
      <c r="Y39">
        <f>SiteForm!$C$11</f>
        <v>0</v>
      </c>
      <c r="Z39" t="e">
        <f>CountsForm!C40</f>
        <v>#N/A</v>
      </c>
      <c r="AA39" s="16">
        <f>'Visit&amp;Assessment Form'!$B$6</f>
        <v>0</v>
      </c>
      <c r="AB39" s="16">
        <f>'Visit&amp;Assessment Form'!$B$7</f>
        <v>0</v>
      </c>
      <c r="AC39">
        <f>SiteForm!$C$6</f>
        <v>0</v>
      </c>
      <c r="AD39" s="17">
        <f>CountsForm!A40</f>
        <v>0</v>
      </c>
    </row>
    <row r="40" spans="1:30">
      <c r="A40" t="e">
        <f>SiteForm!$A$7&amp;SiteForm!$C$7</f>
        <v>#N/A</v>
      </c>
      <c r="B40">
        <f>IF(SiteForm!C$4="",SiteForm!A$4,SiteForm!C$4)</f>
        <v>0</v>
      </c>
      <c r="C40">
        <f>'Visit&amp;Assessment Form'!$B$3</f>
        <v>0</v>
      </c>
      <c r="D40">
        <f>'Visit&amp;Assessment Form'!$B$4</f>
        <v>0</v>
      </c>
      <c r="E40">
        <f>'Visit&amp;Assessment Form'!$B$5</f>
        <v>0</v>
      </c>
      <c r="F40" t="e">
        <f>VLOOKUP(CountsForm!A41,LookupCount!$A:$D,4,FALSE)</f>
        <v>#N/A</v>
      </c>
      <c r="G40" t="e">
        <f>CountsForm!B41</f>
        <v>#N/A</v>
      </c>
      <c r="H40">
        <f>CountsForm!D41</f>
        <v>0</v>
      </c>
      <c r="I40" t="str">
        <f>VLOOKUP('Visit&amp;Assessment Form'!B$10,LookupVisit!AJ$2:AK$10,2,FALSE)</f>
        <v>W</v>
      </c>
      <c r="J40" t="e">
        <f>VLOOKUP('Visit&amp;Assessment Form'!B$9,LookupVisit!A$2:B$7,2,FALSE)</f>
        <v>#N/A</v>
      </c>
      <c r="K40" t="e">
        <f>VLOOKUP(CountsForm!E41,LookupCount!$F$2:$G$5,2,FALSE)</f>
        <v>#N/A</v>
      </c>
      <c r="L40" t="e">
        <f>VLOOKUP('Visit&amp;Assessment Form'!$B$8,LookupVisit!$C$2:$D$16,2,FALSE)</f>
        <v>#N/A</v>
      </c>
      <c r="M40" t="e">
        <f>VLOOKUP('Visit&amp;Assessment Form'!$B$13,LookupVisit!$E$3:$F$5,2,FALSE)</f>
        <v>#N/A</v>
      </c>
      <c r="N40" t="e">
        <f>VLOOKUP('Visit&amp;Assessment Form'!$B$14,LookupVisit!$G$3:$H$6,2,FALSE)</f>
        <v>#N/A</v>
      </c>
      <c r="O40" t="e">
        <f>VLOOKUP('Visit&amp;Assessment Form'!$B$15,LookupVisit!$I$3:$J$7,2,FALSE)</f>
        <v>#N/A</v>
      </c>
      <c r="P40" t="e">
        <f>VLOOKUP('Visit&amp;Assessment Form'!$B$16,LookupVisit!$K$3:$L$6,2,FALSE)</f>
        <v>#N/A</v>
      </c>
      <c r="Q40" t="e">
        <f>VLOOKUP('Visit&amp;Assessment Form'!$B$11,LookupVisit!$M$3:$N$7,2,FALSE)</f>
        <v>#N/A</v>
      </c>
      <c r="R40">
        <f>'Visit&amp;Assessment Form'!$B$27</f>
        <v>0</v>
      </c>
      <c r="S40">
        <f>'Visit&amp;Assessment Form'!$B$29</f>
        <v>0</v>
      </c>
      <c r="T40">
        <f>SiteForm!A$3</f>
        <v>0</v>
      </c>
      <c r="U40">
        <f>SiteForm!$A$4</f>
        <v>0</v>
      </c>
      <c r="V40">
        <f>SiteForm!$C$3</f>
        <v>0</v>
      </c>
      <c r="W40">
        <f>SiteForm!$C$5</f>
        <v>0</v>
      </c>
      <c r="X40">
        <f>SiteForm!$C$10</f>
        <v>0</v>
      </c>
      <c r="Y40">
        <f>SiteForm!$C$11</f>
        <v>0</v>
      </c>
      <c r="Z40" t="e">
        <f>CountsForm!C41</f>
        <v>#N/A</v>
      </c>
      <c r="AA40" s="16">
        <f>'Visit&amp;Assessment Form'!$B$6</f>
        <v>0</v>
      </c>
      <c r="AB40" s="16">
        <f>'Visit&amp;Assessment Form'!$B$7</f>
        <v>0</v>
      </c>
      <c r="AC40">
        <f>SiteForm!$C$6</f>
        <v>0</v>
      </c>
      <c r="AD40" s="17">
        <f>CountsForm!A41</f>
        <v>0</v>
      </c>
    </row>
    <row r="41" spans="1:30">
      <c r="A41" t="e">
        <f>SiteForm!$A$7&amp;SiteForm!$C$7</f>
        <v>#N/A</v>
      </c>
      <c r="B41">
        <f>IF(SiteForm!C$4="",SiteForm!A$4,SiteForm!C$4)</f>
        <v>0</v>
      </c>
      <c r="C41">
        <f>'Visit&amp;Assessment Form'!$B$3</f>
        <v>0</v>
      </c>
      <c r="D41">
        <f>'Visit&amp;Assessment Form'!$B$4</f>
        <v>0</v>
      </c>
      <c r="E41">
        <f>'Visit&amp;Assessment Form'!$B$5</f>
        <v>0</v>
      </c>
      <c r="F41" t="e">
        <f>VLOOKUP(CountsForm!A42,LookupCount!$A:$D,4,FALSE)</f>
        <v>#N/A</v>
      </c>
      <c r="G41" t="e">
        <f>CountsForm!B42</f>
        <v>#N/A</v>
      </c>
      <c r="H41">
        <f>CountsForm!D42</f>
        <v>0</v>
      </c>
      <c r="I41" t="str">
        <f>VLOOKUP('Visit&amp;Assessment Form'!B$10,LookupVisit!AJ$2:AK$10,2,FALSE)</f>
        <v>W</v>
      </c>
      <c r="J41" t="e">
        <f>VLOOKUP('Visit&amp;Assessment Form'!B$9,LookupVisit!A$2:B$7,2,FALSE)</f>
        <v>#N/A</v>
      </c>
      <c r="K41" t="e">
        <f>VLOOKUP(CountsForm!E42,LookupCount!$F$2:$G$5,2,FALSE)</f>
        <v>#N/A</v>
      </c>
      <c r="L41" t="e">
        <f>VLOOKUP('Visit&amp;Assessment Form'!$B$8,LookupVisit!$C$2:$D$16,2,FALSE)</f>
        <v>#N/A</v>
      </c>
      <c r="M41" t="e">
        <f>VLOOKUP('Visit&amp;Assessment Form'!$B$13,LookupVisit!$E$3:$F$5,2,FALSE)</f>
        <v>#N/A</v>
      </c>
      <c r="N41" t="e">
        <f>VLOOKUP('Visit&amp;Assessment Form'!$B$14,LookupVisit!$G$3:$H$6,2,FALSE)</f>
        <v>#N/A</v>
      </c>
      <c r="O41" t="e">
        <f>VLOOKUP('Visit&amp;Assessment Form'!$B$15,LookupVisit!$I$3:$J$7,2,FALSE)</f>
        <v>#N/A</v>
      </c>
      <c r="P41" t="e">
        <f>VLOOKUP('Visit&amp;Assessment Form'!$B$16,LookupVisit!$K$3:$L$6,2,FALSE)</f>
        <v>#N/A</v>
      </c>
      <c r="Q41" t="e">
        <f>VLOOKUP('Visit&amp;Assessment Form'!$B$11,LookupVisit!$M$3:$N$7,2,FALSE)</f>
        <v>#N/A</v>
      </c>
      <c r="R41">
        <f>'Visit&amp;Assessment Form'!$B$27</f>
        <v>0</v>
      </c>
      <c r="S41">
        <f>'Visit&amp;Assessment Form'!$B$29</f>
        <v>0</v>
      </c>
      <c r="T41">
        <f>SiteForm!A$3</f>
        <v>0</v>
      </c>
      <c r="U41">
        <f>SiteForm!$A$4</f>
        <v>0</v>
      </c>
      <c r="V41">
        <f>SiteForm!$C$3</f>
        <v>0</v>
      </c>
      <c r="W41">
        <f>SiteForm!$C$5</f>
        <v>0</v>
      </c>
      <c r="X41">
        <f>SiteForm!$C$10</f>
        <v>0</v>
      </c>
      <c r="Y41">
        <f>SiteForm!$C$11</f>
        <v>0</v>
      </c>
      <c r="Z41" t="e">
        <f>CountsForm!C42</f>
        <v>#N/A</v>
      </c>
      <c r="AA41" s="16">
        <f>'Visit&amp;Assessment Form'!$B$6</f>
        <v>0</v>
      </c>
      <c r="AB41" s="16">
        <f>'Visit&amp;Assessment Form'!$B$7</f>
        <v>0</v>
      </c>
      <c r="AC41">
        <f>SiteForm!$C$6</f>
        <v>0</v>
      </c>
      <c r="AD41" s="17">
        <f>CountsForm!A42</f>
        <v>0</v>
      </c>
    </row>
    <row r="42" spans="1:30">
      <c r="A42" t="e">
        <f>SiteForm!$A$7&amp;SiteForm!$C$7</f>
        <v>#N/A</v>
      </c>
      <c r="B42">
        <f>IF(SiteForm!C$4="",SiteForm!A$4,SiteForm!C$4)</f>
        <v>0</v>
      </c>
      <c r="C42">
        <f>'Visit&amp;Assessment Form'!$B$3</f>
        <v>0</v>
      </c>
      <c r="D42">
        <f>'Visit&amp;Assessment Form'!$B$4</f>
        <v>0</v>
      </c>
      <c r="E42">
        <f>'Visit&amp;Assessment Form'!$B$5</f>
        <v>0</v>
      </c>
      <c r="F42" t="e">
        <f>VLOOKUP(CountsForm!A43,LookupCount!$A:$D,4,FALSE)</f>
        <v>#N/A</v>
      </c>
      <c r="G42" t="e">
        <f>CountsForm!B43</f>
        <v>#N/A</v>
      </c>
      <c r="H42">
        <f>CountsForm!D43</f>
        <v>0</v>
      </c>
      <c r="I42" t="str">
        <f>VLOOKUP('Visit&amp;Assessment Form'!B$10,LookupVisit!AJ$2:AK$10,2,FALSE)</f>
        <v>W</v>
      </c>
      <c r="J42" t="e">
        <f>VLOOKUP('Visit&amp;Assessment Form'!B$9,LookupVisit!A$2:B$7,2,FALSE)</f>
        <v>#N/A</v>
      </c>
      <c r="K42" t="e">
        <f>VLOOKUP(CountsForm!E43,LookupCount!$F$2:$G$5,2,FALSE)</f>
        <v>#N/A</v>
      </c>
      <c r="L42" t="e">
        <f>VLOOKUP('Visit&amp;Assessment Form'!$B$8,LookupVisit!$C$2:$D$16,2,FALSE)</f>
        <v>#N/A</v>
      </c>
      <c r="M42" t="e">
        <f>VLOOKUP('Visit&amp;Assessment Form'!$B$13,LookupVisit!$E$3:$F$5,2,FALSE)</f>
        <v>#N/A</v>
      </c>
      <c r="N42" t="e">
        <f>VLOOKUP('Visit&amp;Assessment Form'!$B$14,LookupVisit!$G$3:$H$6,2,FALSE)</f>
        <v>#N/A</v>
      </c>
      <c r="O42" t="e">
        <f>VLOOKUP('Visit&amp;Assessment Form'!$B$15,LookupVisit!$I$3:$J$7,2,FALSE)</f>
        <v>#N/A</v>
      </c>
      <c r="P42" t="e">
        <f>VLOOKUP('Visit&amp;Assessment Form'!$B$16,LookupVisit!$K$3:$L$6,2,FALSE)</f>
        <v>#N/A</v>
      </c>
      <c r="Q42" t="e">
        <f>VLOOKUP('Visit&amp;Assessment Form'!$B$11,LookupVisit!$M$3:$N$7,2,FALSE)</f>
        <v>#N/A</v>
      </c>
      <c r="R42">
        <f>'Visit&amp;Assessment Form'!$B$27</f>
        <v>0</v>
      </c>
      <c r="S42">
        <f>'Visit&amp;Assessment Form'!$B$29</f>
        <v>0</v>
      </c>
      <c r="T42">
        <f>SiteForm!A$3</f>
        <v>0</v>
      </c>
      <c r="U42">
        <f>SiteForm!$A$4</f>
        <v>0</v>
      </c>
      <c r="V42">
        <f>SiteForm!$C$3</f>
        <v>0</v>
      </c>
      <c r="W42">
        <f>SiteForm!$C$5</f>
        <v>0</v>
      </c>
      <c r="X42">
        <f>SiteForm!$C$10</f>
        <v>0</v>
      </c>
      <c r="Y42">
        <f>SiteForm!$C$11</f>
        <v>0</v>
      </c>
      <c r="Z42" t="e">
        <f>CountsForm!C43</f>
        <v>#N/A</v>
      </c>
      <c r="AA42" s="16">
        <f>'Visit&amp;Assessment Form'!$B$6</f>
        <v>0</v>
      </c>
      <c r="AB42" s="16">
        <f>'Visit&amp;Assessment Form'!$B$7</f>
        <v>0</v>
      </c>
      <c r="AC42">
        <f>SiteForm!$C$6</f>
        <v>0</v>
      </c>
      <c r="AD42" s="17">
        <f>CountsForm!A43</f>
        <v>0</v>
      </c>
    </row>
    <row r="43" spans="1:30">
      <c r="A43" t="e">
        <f>SiteForm!$A$7&amp;SiteForm!$C$7</f>
        <v>#N/A</v>
      </c>
      <c r="B43">
        <f>IF(SiteForm!C$4="",SiteForm!A$4,SiteForm!C$4)</f>
        <v>0</v>
      </c>
      <c r="C43">
        <f>'Visit&amp;Assessment Form'!$B$3</f>
        <v>0</v>
      </c>
      <c r="D43">
        <f>'Visit&amp;Assessment Form'!$B$4</f>
        <v>0</v>
      </c>
      <c r="E43">
        <f>'Visit&amp;Assessment Form'!$B$5</f>
        <v>0</v>
      </c>
      <c r="F43" t="e">
        <f>VLOOKUP(CountsForm!A44,LookupCount!$A:$D,4,FALSE)</f>
        <v>#N/A</v>
      </c>
      <c r="G43" t="e">
        <f>CountsForm!B44</f>
        <v>#N/A</v>
      </c>
      <c r="H43">
        <f>CountsForm!D44</f>
        <v>0</v>
      </c>
      <c r="I43" t="str">
        <f>VLOOKUP('Visit&amp;Assessment Form'!B$10,LookupVisit!AJ$2:AK$10,2,FALSE)</f>
        <v>W</v>
      </c>
      <c r="J43" t="e">
        <f>VLOOKUP('Visit&amp;Assessment Form'!B$9,LookupVisit!A$2:B$7,2,FALSE)</f>
        <v>#N/A</v>
      </c>
      <c r="K43" t="e">
        <f>VLOOKUP(CountsForm!E44,LookupCount!$F$2:$G$5,2,FALSE)</f>
        <v>#N/A</v>
      </c>
      <c r="L43" t="e">
        <f>VLOOKUP('Visit&amp;Assessment Form'!$B$8,LookupVisit!$C$2:$D$16,2,FALSE)</f>
        <v>#N/A</v>
      </c>
      <c r="M43" t="e">
        <f>VLOOKUP('Visit&amp;Assessment Form'!$B$13,LookupVisit!$E$3:$F$5,2,FALSE)</f>
        <v>#N/A</v>
      </c>
      <c r="N43" t="e">
        <f>VLOOKUP('Visit&amp;Assessment Form'!$B$14,LookupVisit!$G$3:$H$6,2,FALSE)</f>
        <v>#N/A</v>
      </c>
      <c r="O43" t="e">
        <f>VLOOKUP('Visit&amp;Assessment Form'!$B$15,LookupVisit!$I$3:$J$7,2,FALSE)</f>
        <v>#N/A</v>
      </c>
      <c r="P43" t="e">
        <f>VLOOKUP('Visit&amp;Assessment Form'!$B$16,LookupVisit!$K$3:$L$6,2,FALSE)</f>
        <v>#N/A</v>
      </c>
      <c r="Q43" t="e">
        <f>VLOOKUP('Visit&amp;Assessment Form'!$B$11,LookupVisit!$M$3:$N$7,2,FALSE)</f>
        <v>#N/A</v>
      </c>
      <c r="R43">
        <f>'Visit&amp;Assessment Form'!$B$27</f>
        <v>0</v>
      </c>
      <c r="S43">
        <f>'Visit&amp;Assessment Form'!$B$29</f>
        <v>0</v>
      </c>
      <c r="T43">
        <f>SiteForm!A$3</f>
        <v>0</v>
      </c>
      <c r="U43">
        <f>SiteForm!$A$4</f>
        <v>0</v>
      </c>
      <c r="V43">
        <f>SiteForm!$C$3</f>
        <v>0</v>
      </c>
      <c r="W43">
        <f>SiteForm!$C$5</f>
        <v>0</v>
      </c>
      <c r="X43">
        <f>SiteForm!$C$10</f>
        <v>0</v>
      </c>
      <c r="Y43">
        <f>SiteForm!$C$11</f>
        <v>0</v>
      </c>
      <c r="Z43" t="e">
        <f>CountsForm!C44</f>
        <v>#N/A</v>
      </c>
      <c r="AA43" s="16">
        <f>'Visit&amp;Assessment Form'!$B$6</f>
        <v>0</v>
      </c>
      <c r="AB43" s="16">
        <f>'Visit&amp;Assessment Form'!$B$7</f>
        <v>0</v>
      </c>
      <c r="AC43">
        <f>SiteForm!$C$6</f>
        <v>0</v>
      </c>
      <c r="AD43" s="17">
        <f>CountsForm!A44</f>
        <v>0</v>
      </c>
    </row>
    <row r="44" spans="1:30">
      <c r="A44" t="e">
        <f>SiteForm!$A$7&amp;SiteForm!$C$7</f>
        <v>#N/A</v>
      </c>
      <c r="B44">
        <f>IF(SiteForm!C$4="",SiteForm!A$4,SiteForm!C$4)</f>
        <v>0</v>
      </c>
      <c r="C44">
        <f>'Visit&amp;Assessment Form'!$B$3</f>
        <v>0</v>
      </c>
      <c r="D44">
        <f>'Visit&amp;Assessment Form'!$B$4</f>
        <v>0</v>
      </c>
      <c r="E44">
        <f>'Visit&amp;Assessment Form'!$B$5</f>
        <v>0</v>
      </c>
      <c r="F44" t="e">
        <f>VLOOKUP(CountsForm!A45,LookupCount!$A:$D,4,FALSE)</f>
        <v>#N/A</v>
      </c>
      <c r="G44" t="e">
        <f>CountsForm!B45</f>
        <v>#N/A</v>
      </c>
      <c r="H44">
        <f>CountsForm!D45</f>
        <v>0</v>
      </c>
      <c r="I44" t="str">
        <f>VLOOKUP('Visit&amp;Assessment Form'!B$10,LookupVisit!AJ$2:AK$10,2,FALSE)</f>
        <v>W</v>
      </c>
      <c r="J44" t="e">
        <f>VLOOKUP('Visit&amp;Assessment Form'!B$9,LookupVisit!A$2:B$7,2,FALSE)</f>
        <v>#N/A</v>
      </c>
      <c r="K44" t="e">
        <f>VLOOKUP(CountsForm!E45,LookupCount!$F$2:$G$5,2,FALSE)</f>
        <v>#N/A</v>
      </c>
      <c r="L44" t="e">
        <f>VLOOKUP('Visit&amp;Assessment Form'!$B$8,LookupVisit!$C$2:$D$16,2,FALSE)</f>
        <v>#N/A</v>
      </c>
      <c r="M44" t="e">
        <f>VLOOKUP('Visit&amp;Assessment Form'!$B$13,LookupVisit!$E$3:$F$5,2,FALSE)</f>
        <v>#N/A</v>
      </c>
      <c r="N44" t="e">
        <f>VLOOKUP('Visit&amp;Assessment Form'!$B$14,LookupVisit!$G$3:$H$6,2,FALSE)</f>
        <v>#N/A</v>
      </c>
      <c r="O44" t="e">
        <f>VLOOKUP('Visit&amp;Assessment Form'!$B$15,LookupVisit!$I$3:$J$7,2,FALSE)</f>
        <v>#N/A</v>
      </c>
      <c r="P44" t="e">
        <f>VLOOKUP('Visit&amp;Assessment Form'!$B$16,LookupVisit!$K$3:$L$6,2,FALSE)</f>
        <v>#N/A</v>
      </c>
      <c r="Q44" t="e">
        <f>VLOOKUP('Visit&amp;Assessment Form'!$B$11,LookupVisit!$M$3:$N$7,2,FALSE)</f>
        <v>#N/A</v>
      </c>
      <c r="R44">
        <f>'Visit&amp;Assessment Form'!$B$27</f>
        <v>0</v>
      </c>
      <c r="S44">
        <f>'Visit&amp;Assessment Form'!$B$29</f>
        <v>0</v>
      </c>
      <c r="T44">
        <f>SiteForm!A$3</f>
        <v>0</v>
      </c>
      <c r="U44">
        <f>SiteForm!$A$4</f>
        <v>0</v>
      </c>
      <c r="V44">
        <f>SiteForm!$C$3</f>
        <v>0</v>
      </c>
      <c r="W44">
        <f>SiteForm!$C$5</f>
        <v>0</v>
      </c>
      <c r="X44">
        <f>SiteForm!$C$10</f>
        <v>0</v>
      </c>
      <c r="Y44">
        <f>SiteForm!$C$11</f>
        <v>0</v>
      </c>
      <c r="Z44" t="e">
        <f>CountsForm!C45</f>
        <v>#N/A</v>
      </c>
      <c r="AA44" s="16">
        <f>'Visit&amp;Assessment Form'!$B$6</f>
        <v>0</v>
      </c>
      <c r="AB44" s="16">
        <f>'Visit&amp;Assessment Form'!$B$7</f>
        <v>0</v>
      </c>
      <c r="AC44">
        <f>SiteForm!$C$6</f>
        <v>0</v>
      </c>
      <c r="AD44" s="17">
        <f>CountsForm!A45</f>
        <v>0</v>
      </c>
    </row>
    <row r="45" spans="1:30">
      <c r="A45" t="e">
        <f>SiteForm!$A$7&amp;SiteForm!$C$7</f>
        <v>#N/A</v>
      </c>
      <c r="B45">
        <f>IF(SiteForm!C$4="",SiteForm!A$4,SiteForm!C$4)</f>
        <v>0</v>
      </c>
      <c r="C45">
        <f>'Visit&amp;Assessment Form'!$B$3</f>
        <v>0</v>
      </c>
      <c r="D45">
        <f>'Visit&amp;Assessment Form'!$B$4</f>
        <v>0</v>
      </c>
      <c r="E45">
        <f>'Visit&amp;Assessment Form'!$B$5</f>
        <v>0</v>
      </c>
      <c r="F45" t="e">
        <f>VLOOKUP(CountsForm!A46,LookupCount!$A:$D,4,FALSE)</f>
        <v>#N/A</v>
      </c>
      <c r="G45" t="e">
        <f>CountsForm!B46</f>
        <v>#N/A</v>
      </c>
      <c r="H45">
        <f>CountsForm!D46</f>
        <v>0</v>
      </c>
      <c r="I45" t="str">
        <f>VLOOKUP('Visit&amp;Assessment Form'!B$10,LookupVisit!AJ$2:AK$10,2,FALSE)</f>
        <v>W</v>
      </c>
      <c r="J45" t="e">
        <f>VLOOKUP('Visit&amp;Assessment Form'!B$9,LookupVisit!A$2:B$7,2,FALSE)</f>
        <v>#N/A</v>
      </c>
      <c r="K45" t="e">
        <f>VLOOKUP(CountsForm!E46,LookupCount!$F$2:$G$5,2,FALSE)</f>
        <v>#N/A</v>
      </c>
      <c r="L45" t="e">
        <f>VLOOKUP('Visit&amp;Assessment Form'!$B$8,LookupVisit!$C$2:$D$16,2,FALSE)</f>
        <v>#N/A</v>
      </c>
      <c r="M45" t="e">
        <f>VLOOKUP('Visit&amp;Assessment Form'!$B$13,LookupVisit!$E$3:$F$5,2,FALSE)</f>
        <v>#N/A</v>
      </c>
      <c r="N45" t="e">
        <f>VLOOKUP('Visit&amp;Assessment Form'!$B$14,LookupVisit!$G$3:$H$6,2,FALSE)</f>
        <v>#N/A</v>
      </c>
      <c r="O45" t="e">
        <f>VLOOKUP('Visit&amp;Assessment Form'!$B$15,LookupVisit!$I$3:$J$7,2,FALSE)</f>
        <v>#N/A</v>
      </c>
      <c r="P45" t="e">
        <f>VLOOKUP('Visit&amp;Assessment Form'!$B$16,LookupVisit!$K$3:$L$6,2,FALSE)</f>
        <v>#N/A</v>
      </c>
      <c r="Q45" t="e">
        <f>VLOOKUP('Visit&amp;Assessment Form'!$B$11,LookupVisit!$M$3:$N$7,2,FALSE)</f>
        <v>#N/A</v>
      </c>
      <c r="R45">
        <f>'Visit&amp;Assessment Form'!$B$27</f>
        <v>0</v>
      </c>
      <c r="S45">
        <f>'Visit&amp;Assessment Form'!$B$29</f>
        <v>0</v>
      </c>
      <c r="T45">
        <f>SiteForm!A$3</f>
        <v>0</v>
      </c>
      <c r="U45">
        <f>SiteForm!$A$4</f>
        <v>0</v>
      </c>
      <c r="V45">
        <f>SiteForm!$C$3</f>
        <v>0</v>
      </c>
      <c r="W45">
        <f>SiteForm!$C$5</f>
        <v>0</v>
      </c>
      <c r="X45">
        <f>SiteForm!$C$10</f>
        <v>0</v>
      </c>
      <c r="Y45">
        <f>SiteForm!$C$11</f>
        <v>0</v>
      </c>
      <c r="Z45" t="e">
        <f>CountsForm!C46</f>
        <v>#N/A</v>
      </c>
      <c r="AA45" s="16">
        <f>'Visit&amp;Assessment Form'!$B$6</f>
        <v>0</v>
      </c>
      <c r="AB45" s="16">
        <f>'Visit&amp;Assessment Form'!$B$7</f>
        <v>0</v>
      </c>
      <c r="AC45">
        <f>SiteForm!$C$6</f>
        <v>0</v>
      </c>
      <c r="AD45" s="17">
        <f>CountsForm!A46</f>
        <v>0</v>
      </c>
    </row>
    <row r="46" spans="1:30">
      <c r="A46" t="e">
        <f>SiteForm!$A$7&amp;SiteForm!$C$7</f>
        <v>#N/A</v>
      </c>
      <c r="B46">
        <f>IF(SiteForm!C$4="",SiteForm!A$4,SiteForm!C$4)</f>
        <v>0</v>
      </c>
      <c r="C46">
        <f>'Visit&amp;Assessment Form'!$B$3</f>
        <v>0</v>
      </c>
      <c r="D46">
        <f>'Visit&amp;Assessment Form'!$B$4</f>
        <v>0</v>
      </c>
      <c r="E46">
        <f>'Visit&amp;Assessment Form'!$B$5</f>
        <v>0</v>
      </c>
      <c r="F46" t="e">
        <f>VLOOKUP(CountsForm!A47,LookupCount!$A:$D,4,FALSE)</f>
        <v>#N/A</v>
      </c>
      <c r="G46" t="e">
        <f>CountsForm!B47</f>
        <v>#N/A</v>
      </c>
      <c r="H46">
        <f>CountsForm!D47</f>
        <v>0</v>
      </c>
      <c r="I46" t="str">
        <f>VLOOKUP('Visit&amp;Assessment Form'!B$10,LookupVisit!AJ$2:AK$10,2,FALSE)</f>
        <v>W</v>
      </c>
      <c r="J46" t="e">
        <f>VLOOKUP('Visit&amp;Assessment Form'!B$9,LookupVisit!A$2:B$7,2,FALSE)</f>
        <v>#N/A</v>
      </c>
      <c r="K46" t="e">
        <f>VLOOKUP(CountsForm!E47,LookupCount!$F$2:$G$5,2,FALSE)</f>
        <v>#N/A</v>
      </c>
      <c r="L46" t="e">
        <f>VLOOKUP('Visit&amp;Assessment Form'!$B$8,LookupVisit!$C$2:$D$16,2,FALSE)</f>
        <v>#N/A</v>
      </c>
      <c r="M46" t="e">
        <f>VLOOKUP('Visit&amp;Assessment Form'!$B$13,LookupVisit!$E$3:$F$5,2,FALSE)</f>
        <v>#N/A</v>
      </c>
      <c r="N46" t="e">
        <f>VLOOKUP('Visit&amp;Assessment Form'!$B$14,LookupVisit!$G$3:$H$6,2,FALSE)</f>
        <v>#N/A</v>
      </c>
      <c r="O46" t="e">
        <f>VLOOKUP('Visit&amp;Assessment Form'!$B$15,LookupVisit!$I$3:$J$7,2,FALSE)</f>
        <v>#N/A</v>
      </c>
      <c r="P46" t="e">
        <f>VLOOKUP('Visit&amp;Assessment Form'!$B$16,LookupVisit!$K$3:$L$6,2,FALSE)</f>
        <v>#N/A</v>
      </c>
      <c r="Q46" t="e">
        <f>VLOOKUP('Visit&amp;Assessment Form'!$B$11,LookupVisit!$M$3:$N$7,2,FALSE)</f>
        <v>#N/A</v>
      </c>
      <c r="R46">
        <f>'Visit&amp;Assessment Form'!$B$27</f>
        <v>0</v>
      </c>
      <c r="S46">
        <f>'Visit&amp;Assessment Form'!$B$29</f>
        <v>0</v>
      </c>
      <c r="T46">
        <f>SiteForm!A$3</f>
        <v>0</v>
      </c>
      <c r="U46">
        <f>SiteForm!$A$4</f>
        <v>0</v>
      </c>
      <c r="V46">
        <f>SiteForm!$C$3</f>
        <v>0</v>
      </c>
      <c r="W46">
        <f>SiteForm!$C$5</f>
        <v>0</v>
      </c>
      <c r="X46">
        <f>SiteForm!$C$10</f>
        <v>0</v>
      </c>
      <c r="Y46">
        <f>SiteForm!$C$11</f>
        <v>0</v>
      </c>
      <c r="Z46" t="e">
        <f>CountsForm!C47</f>
        <v>#N/A</v>
      </c>
      <c r="AA46" s="16">
        <f>'Visit&amp;Assessment Form'!$B$6</f>
        <v>0</v>
      </c>
      <c r="AB46" s="16">
        <f>'Visit&amp;Assessment Form'!$B$7</f>
        <v>0</v>
      </c>
      <c r="AC46">
        <f>SiteForm!$C$6</f>
        <v>0</v>
      </c>
      <c r="AD46" s="17">
        <f>CountsForm!A47</f>
        <v>0</v>
      </c>
    </row>
    <row r="47" spans="1:30">
      <c r="A47" t="e">
        <f>SiteForm!$A$7&amp;SiteForm!$C$7</f>
        <v>#N/A</v>
      </c>
      <c r="B47">
        <f>IF(SiteForm!C$4="",SiteForm!A$4,SiteForm!C$4)</f>
        <v>0</v>
      </c>
      <c r="C47">
        <f>'Visit&amp;Assessment Form'!$B$3</f>
        <v>0</v>
      </c>
      <c r="D47">
        <f>'Visit&amp;Assessment Form'!$B$4</f>
        <v>0</v>
      </c>
      <c r="E47">
        <f>'Visit&amp;Assessment Form'!$B$5</f>
        <v>0</v>
      </c>
      <c r="F47" t="e">
        <f>VLOOKUP(CountsForm!A48,LookupCount!$A:$D,4,FALSE)</f>
        <v>#N/A</v>
      </c>
      <c r="G47" t="e">
        <f>CountsForm!B48</f>
        <v>#N/A</v>
      </c>
      <c r="H47">
        <f>CountsForm!D48</f>
        <v>0</v>
      </c>
      <c r="I47" t="str">
        <f>VLOOKUP('Visit&amp;Assessment Form'!B$10,LookupVisit!AJ$2:AK$10,2,FALSE)</f>
        <v>W</v>
      </c>
      <c r="J47" t="e">
        <f>VLOOKUP('Visit&amp;Assessment Form'!B$9,LookupVisit!A$2:B$7,2,FALSE)</f>
        <v>#N/A</v>
      </c>
      <c r="K47" t="e">
        <f>VLOOKUP(CountsForm!E48,LookupCount!$F$2:$G$5,2,FALSE)</f>
        <v>#N/A</v>
      </c>
      <c r="L47" t="e">
        <f>VLOOKUP('Visit&amp;Assessment Form'!$B$8,LookupVisit!$C$2:$D$16,2,FALSE)</f>
        <v>#N/A</v>
      </c>
      <c r="M47" t="e">
        <f>VLOOKUP('Visit&amp;Assessment Form'!$B$13,LookupVisit!$E$3:$F$5,2,FALSE)</f>
        <v>#N/A</v>
      </c>
      <c r="N47" t="e">
        <f>VLOOKUP('Visit&amp;Assessment Form'!$B$14,LookupVisit!$G$3:$H$6,2,FALSE)</f>
        <v>#N/A</v>
      </c>
      <c r="O47" t="e">
        <f>VLOOKUP('Visit&amp;Assessment Form'!$B$15,LookupVisit!$I$3:$J$7,2,FALSE)</f>
        <v>#N/A</v>
      </c>
      <c r="P47" t="e">
        <f>VLOOKUP('Visit&amp;Assessment Form'!$B$16,LookupVisit!$K$3:$L$6,2,FALSE)</f>
        <v>#N/A</v>
      </c>
      <c r="Q47" t="e">
        <f>VLOOKUP('Visit&amp;Assessment Form'!$B$11,LookupVisit!$M$3:$N$7,2,FALSE)</f>
        <v>#N/A</v>
      </c>
      <c r="R47">
        <f>'Visit&amp;Assessment Form'!$B$27</f>
        <v>0</v>
      </c>
      <c r="S47">
        <f>'Visit&amp;Assessment Form'!$B$29</f>
        <v>0</v>
      </c>
      <c r="T47">
        <f>SiteForm!A$3</f>
        <v>0</v>
      </c>
      <c r="U47">
        <f>SiteForm!$A$4</f>
        <v>0</v>
      </c>
      <c r="V47">
        <f>SiteForm!$C$3</f>
        <v>0</v>
      </c>
      <c r="W47">
        <f>SiteForm!$C$5</f>
        <v>0</v>
      </c>
      <c r="X47">
        <f>SiteForm!$C$10</f>
        <v>0</v>
      </c>
      <c r="Y47">
        <f>SiteForm!$C$11</f>
        <v>0</v>
      </c>
      <c r="Z47" t="e">
        <f>CountsForm!C48</f>
        <v>#N/A</v>
      </c>
      <c r="AA47" s="16">
        <f>'Visit&amp;Assessment Form'!$B$6</f>
        <v>0</v>
      </c>
      <c r="AB47" s="16">
        <f>'Visit&amp;Assessment Form'!$B$7</f>
        <v>0</v>
      </c>
      <c r="AC47">
        <f>SiteForm!$C$6</f>
        <v>0</v>
      </c>
      <c r="AD47" s="17">
        <f>CountsForm!A48</f>
        <v>0</v>
      </c>
    </row>
    <row r="48" spans="1:30">
      <c r="A48" t="e">
        <f>SiteForm!$A$7&amp;SiteForm!$C$7</f>
        <v>#N/A</v>
      </c>
      <c r="B48">
        <f>IF(SiteForm!C$4="",SiteForm!A$4,SiteForm!C$4)</f>
        <v>0</v>
      </c>
      <c r="C48">
        <f>'Visit&amp;Assessment Form'!$B$3</f>
        <v>0</v>
      </c>
      <c r="D48">
        <f>'Visit&amp;Assessment Form'!$B$4</f>
        <v>0</v>
      </c>
      <c r="E48">
        <f>'Visit&amp;Assessment Form'!$B$5</f>
        <v>0</v>
      </c>
      <c r="F48" t="e">
        <f>VLOOKUP(CountsForm!A49,LookupCount!$A:$D,4,FALSE)</f>
        <v>#N/A</v>
      </c>
      <c r="G48" t="e">
        <f>CountsForm!B49</f>
        <v>#N/A</v>
      </c>
      <c r="H48">
        <f>CountsForm!D49</f>
        <v>0</v>
      </c>
      <c r="I48" t="str">
        <f>VLOOKUP('Visit&amp;Assessment Form'!B$10,LookupVisit!AJ$2:AK$10,2,FALSE)</f>
        <v>W</v>
      </c>
      <c r="J48" t="e">
        <f>VLOOKUP('Visit&amp;Assessment Form'!B$9,LookupVisit!A$2:B$7,2,FALSE)</f>
        <v>#N/A</v>
      </c>
      <c r="K48" t="e">
        <f>VLOOKUP(CountsForm!E49,LookupCount!$F$2:$G$5,2,FALSE)</f>
        <v>#N/A</v>
      </c>
      <c r="L48" t="e">
        <f>VLOOKUP('Visit&amp;Assessment Form'!$B$8,LookupVisit!$C$2:$D$16,2,FALSE)</f>
        <v>#N/A</v>
      </c>
      <c r="M48" t="e">
        <f>VLOOKUP('Visit&amp;Assessment Form'!$B$13,LookupVisit!$E$3:$F$5,2,FALSE)</f>
        <v>#N/A</v>
      </c>
      <c r="N48" t="e">
        <f>VLOOKUP('Visit&amp;Assessment Form'!$B$14,LookupVisit!$G$3:$H$6,2,FALSE)</f>
        <v>#N/A</v>
      </c>
      <c r="O48" t="e">
        <f>VLOOKUP('Visit&amp;Assessment Form'!$B$15,LookupVisit!$I$3:$J$7,2,FALSE)</f>
        <v>#N/A</v>
      </c>
      <c r="P48" t="e">
        <f>VLOOKUP('Visit&amp;Assessment Form'!$B$16,LookupVisit!$K$3:$L$6,2,FALSE)</f>
        <v>#N/A</v>
      </c>
      <c r="Q48" t="e">
        <f>VLOOKUP('Visit&amp;Assessment Form'!$B$11,LookupVisit!$M$3:$N$7,2,FALSE)</f>
        <v>#N/A</v>
      </c>
      <c r="R48">
        <f>'Visit&amp;Assessment Form'!$B$27</f>
        <v>0</v>
      </c>
      <c r="S48">
        <f>'Visit&amp;Assessment Form'!$B$29</f>
        <v>0</v>
      </c>
      <c r="T48">
        <f>SiteForm!A$3</f>
        <v>0</v>
      </c>
      <c r="U48">
        <f>SiteForm!$A$4</f>
        <v>0</v>
      </c>
      <c r="V48">
        <f>SiteForm!$C$3</f>
        <v>0</v>
      </c>
      <c r="W48">
        <f>SiteForm!$C$5</f>
        <v>0</v>
      </c>
      <c r="X48">
        <f>SiteForm!$C$10</f>
        <v>0</v>
      </c>
      <c r="Y48">
        <f>SiteForm!$C$11</f>
        <v>0</v>
      </c>
      <c r="Z48" t="e">
        <f>CountsForm!C49</f>
        <v>#N/A</v>
      </c>
      <c r="AA48" s="16">
        <f>'Visit&amp;Assessment Form'!$B$6</f>
        <v>0</v>
      </c>
      <c r="AB48" s="16">
        <f>'Visit&amp;Assessment Form'!$B$7</f>
        <v>0</v>
      </c>
      <c r="AC48">
        <f>SiteForm!$C$6</f>
        <v>0</v>
      </c>
      <c r="AD48" s="17">
        <f>CountsForm!A49</f>
        <v>0</v>
      </c>
    </row>
    <row r="49" spans="1:30">
      <c r="A49" t="e">
        <f>SiteForm!$A$7&amp;SiteForm!$C$7</f>
        <v>#N/A</v>
      </c>
      <c r="B49">
        <f>IF(SiteForm!C$4="",SiteForm!A$4,SiteForm!C$4)</f>
        <v>0</v>
      </c>
      <c r="C49">
        <f>'Visit&amp;Assessment Form'!$B$3</f>
        <v>0</v>
      </c>
      <c r="D49">
        <f>'Visit&amp;Assessment Form'!$B$4</f>
        <v>0</v>
      </c>
      <c r="E49">
        <f>'Visit&amp;Assessment Form'!$B$5</f>
        <v>0</v>
      </c>
      <c r="F49" t="e">
        <f>VLOOKUP(CountsForm!A50,LookupCount!$A:$D,4,FALSE)</f>
        <v>#N/A</v>
      </c>
      <c r="G49" t="e">
        <f>CountsForm!B50</f>
        <v>#N/A</v>
      </c>
      <c r="H49">
        <f>CountsForm!D50</f>
        <v>0</v>
      </c>
      <c r="I49" t="str">
        <f>VLOOKUP('Visit&amp;Assessment Form'!B$10,LookupVisit!AJ$2:AK$10,2,FALSE)</f>
        <v>W</v>
      </c>
      <c r="J49" t="e">
        <f>VLOOKUP('Visit&amp;Assessment Form'!B$9,LookupVisit!A$2:B$7,2,FALSE)</f>
        <v>#N/A</v>
      </c>
      <c r="K49" t="e">
        <f>VLOOKUP(CountsForm!E50,LookupCount!$F$2:$G$5,2,FALSE)</f>
        <v>#N/A</v>
      </c>
      <c r="L49" t="e">
        <f>VLOOKUP('Visit&amp;Assessment Form'!$B$8,LookupVisit!$C$2:$D$16,2,FALSE)</f>
        <v>#N/A</v>
      </c>
      <c r="M49" t="e">
        <f>VLOOKUP('Visit&amp;Assessment Form'!$B$13,LookupVisit!$E$3:$F$5,2,FALSE)</f>
        <v>#N/A</v>
      </c>
      <c r="N49" t="e">
        <f>VLOOKUP('Visit&amp;Assessment Form'!$B$14,LookupVisit!$G$3:$H$6,2,FALSE)</f>
        <v>#N/A</v>
      </c>
      <c r="O49" t="e">
        <f>VLOOKUP('Visit&amp;Assessment Form'!$B$15,LookupVisit!$I$3:$J$7,2,FALSE)</f>
        <v>#N/A</v>
      </c>
      <c r="P49" t="e">
        <f>VLOOKUP('Visit&amp;Assessment Form'!$B$16,LookupVisit!$K$3:$L$6,2,FALSE)</f>
        <v>#N/A</v>
      </c>
      <c r="Q49" t="e">
        <f>VLOOKUP('Visit&amp;Assessment Form'!$B$11,LookupVisit!$M$3:$N$7,2,FALSE)</f>
        <v>#N/A</v>
      </c>
      <c r="R49">
        <f>'Visit&amp;Assessment Form'!$B$27</f>
        <v>0</v>
      </c>
      <c r="S49">
        <f>'Visit&amp;Assessment Form'!$B$29</f>
        <v>0</v>
      </c>
      <c r="T49">
        <f>SiteForm!A$3</f>
        <v>0</v>
      </c>
      <c r="U49">
        <f>SiteForm!$A$4</f>
        <v>0</v>
      </c>
      <c r="V49">
        <f>SiteForm!$C$3</f>
        <v>0</v>
      </c>
      <c r="W49">
        <f>SiteForm!$C$5</f>
        <v>0</v>
      </c>
      <c r="X49">
        <f>SiteForm!$C$10</f>
        <v>0</v>
      </c>
      <c r="Y49">
        <f>SiteForm!$C$11</f>
        <v>0</v>
      </c>
      <c r="Z49" t="e">
        <f>CountsForm!C50</f>
        <v>#N/A</v>
      </c>
      <c r="AA49" s="16">
        <f>'Visit&amp;Assessment Form'!$B$6</f>
        <v>0</v>
      </c>
      <c r="AB49" s="16">
        <f>'Visit&amp;Assessment Form'!$B$7</f>
        <v>0</v>
      </c>
      <c r="AC49">
        <f>SiteForm!$C$6</f>
        <v>0</v>
      </c>
      <c r="AD49" s="17">
        <f>CountsForm!A50</f>
        <v>0</v>
      </c>
    </row>
    <row r="50" spans="1:30">
      <c r="A50" t="e">
        <f>SiteForm!$A$7&amp;SiteForm!$C$7</f>
        <v>#N/A</v>
      </c>
      <c r="B50">
        <f>IF(SiteForm!C$4="",SiteForm!A$4,SiteForm!C$4)</f>
        <v>0</v>
      </c>
      <c r="C50">
        <f>'Visit&amp;Assessment Form'!$B$3</f>
        <v>0</v>
      </c>
      <c r="D50">
        <f>'Visit&amp;Assessment Form'!$B$4</f>
        <v>0</v>
      </c>
      <c r="E50">
        <f>'Visit&amp;Assessment Form'!$B$5</f>
        <v>0</v>
      </c>
      <c r="F50" t="e">
        <f>VLOOKUP(CountsForm!A51,LookupCount!$A:$D,4,FALSE)</f>
        <v>#N/A</v>
      </c>
      <c r="G50" t="e">
        <f>CountsForm!B51</f>
        <v>#N/A</v>
      </c>
      <c r="H50">
        <f>CountsForm!D51</f>
        <v>0</v>
      </c>
      <c r="I50" t="str">
        <f>VLOOKUP('Visit&amp;Assessment Form'!B$10,LookupVisit!AJ$2:AK$10,2,FALSE)</f>
        <v>W</v>
      </c>
      <c r="J50" t="e">
        <f>VLOOKUP('Visit&amp;Assessment Form'!B$9,LookupVisit!A$2:B$7,2,FALSE)</f>
        <v>#N/A</v>
      </c>
      <c r="K50" t="e">
        <f>VLOOKUP(CountsForm!E51,LookupCount!$F$2:$G$5,2,FALSE)</f>
        <v>#N/A</v>
      </c>
      <c r="L50" t="e">
        <f>VLOOKUP('Visit&amp;Assessment Form'!$B$8,LookupVisit!$C$2:$D$16,2,FALSE)</f>
        <v>#N/A</v>
      </c>
      <c r="M50" t="e">
        <f>VLOOKUP('Visit&amp;Assessment Form'!$B$13,LookupVisit!$E$3:$F$5,2,FALSE)</f>
        <v>#N/A</v>
      </c>
      <c r="N50" t="e">
        <f>VLOOKUP('Visit&amp;Assessment Form'!$B$14,LookupVisit!$G$3:$H$6,2,FALSE)</f>
        <v>#N/A</v>
      </c>
      <c r="O50" t="e">
        <f>VLOOKUP('Visit&amp;Assessment Form'!$B$15,LookupVisit!$I$3:$J$7,2,FALSE)</f>
        <v>#N/A</v>
      </c>
      <c r="P50" t="e">
        <f>VLOOKUP('Visit&amp;Assessment Form'!$B$16,LookupVisit!$K$3:$L$6,2,FALSE)</f>
        <v>#N/A</v>
      </c>
      <c r="Q50" t="e">
        <f>VLOOKUP('Visit&amp;Assessment Form'!$B$11,LookupVisit!$M$3:$N$7,2,FALSE)</f>
        <v>#N/A</v>
      </c>
      <c r="R50">
        <f>'Visit&amp;Assessment Form'!$B$27</f>
        <v>0</v>
      </c>
      <c r="S50">
        <f>'Visit&amp;Assessment Form'!$B$29</f>
        <v>0</v>
      </c>
      <c r="T50">
        <f>SiteForm!A$3</f>
        <v>0</v>
      </c>
      <c r="U50">
        <f>SiteForm!$A$4</f>
        <v>0</v>
      </c>
      <c r="V50">
        <f>SiteForm!$C$3</f>
        <v>0</v>
      </c>
      <c r="W50">
        <f>SiteForm!$C$5</f>
        <v>0</v>
      </c>
      <c r="X50">
        <f>SiteForm!$C$10</f>
        <v>0</v>
      </c>
      <c r="Y50">
        <f>SiteForm!$C$11</f>
        <v>0</v>
      </c>
      <c r="Z50" t="e">
        <f>CountsForm!C51</f>
        <v>#N/A</v>
      </c>
      <c r="AA50" s="16">
        <f>'Visit&amp;Assessment Form'!$B$6</f>
        <v>0</v>
      </c>
      <c r="AB50" s="16">
        <f>'Visit&amp;Assessment Form'!$B$7</f>
        <v>0</v>
      </c>
      <c r="AC50">
        <f>SiteForm!$C$6</f>
        <v>0</v>
      </c>
      <c r="AD50" s="17">
        <f>CountsForm!A51</f>
        <v>0</v>
      </c>
    </row>
    <row r="51" spans="1:30">
      <c r="A51" t="e">
        <f>SiteForm!$A$7&amp;SiteForm!$C$7</f>
        <v>#N/A</v>
      </c>
      <c r="B51">
        <f>IF(SiteForm!C$4="",SiteForm!A$4,SiteForm!C$4)</f>
        <v>0</v>
      </c>
      <c r="C51">
        <f>'Visit&amp;Assessment Form'!$B$3</f>
        <v>0</v>
      </c>
      <c r="D51">
        <f>'Visit&amp;Assessment Form'!$B$4</f>
        <v>0</v>
      </c>
      <c r="E51">
        <f>'Visit&amp;Assessment Form'!$B$5</f>
        <v>0</v>
      </c>
      <c r="F51" t="e">
        <f>VLOOKUP(CountsForm!A52,LookupCount!$A:$D,4,FALSE)</f>
        <v>#N/A</v>
      </c>
      <c r="G51" t="e">
        <f>CountsForm!B52</f>
        <v>#N/A</v>
      </c>
      <c r="H51">
        <f>CountsForm!D52</f>
        <v>0</v>
      </c>
      <c r="I51" t="str">
        <f>VLOOKUP('Visit&amp;Assessment Form'!B$10,LookupVisit!AJ$2:AK$10,2,FALSE)</f>
        <v>W</v>
      </c>
      <c r="J51" t="e">
        <f>VLOOKUP('Visit&amp;Assessment Form'!B$9,LookupVisit!A$2:B$7,2,FALSE)</f>
        <v>#N/A</v>
      </c>
      <c r="K51" t="e">
        <f>VLOOKUP(CountsForm!E52,LookupCount!$F$2:$G$5,2,FALSE)</f>
        <v>#N/A</v>
      </c>
      <c r="L51" t="e">
        <f>VLOOKUP('Visit&amp;Assessment Form'!$B$8,LookupVisit!$C$2:$D$16,2,FALSE)</f>
        <v>#N/A</v>
      </c>
      <c r="M51" t="e">
        <f>VLOOKUP('Visit&amp;Assessment Form'!$B$13,LookupVisit!$E$3:$F$5,2,FALSE)</f>
        <v>#N/A</v>
      </c>
      <c r="N51" t="e">
        <f>VLOOKUP('Visit&amp;Assessment Form'!$B$14,LookupVisit!$G$3:$H$6,2,FALSE)</f>
        <v>#N/A</v>
      </c>
      <c r="O51" t="e">
        <f>VLOOKUP('Visit&amp;Assessment Form'!$B$15,LookupVisit!$I$3:$J$7,2,FALSE)</f>
        <v>#N/A</v>
      </c>
      <c r="P51" t="e">
        <f>VLOOKUP('Visit&amp;Assessment Form'!$B$16,LookupVisit!$K$3:$L$6,2,FALSE)</f>
        <v>#N/A</v>
      </c>
      <c r="Q51" t="e">
        <f>VLOOKUP('Visit&amp;Assessment Form'!$B$11,LookupVisit!$M$3:$N$7,2,FALSE)</f>
        <v>#N/A</v>
      </c>
      <c r="R51">
        <f>'Visit&amp;Assessment Form'!$B$27</f>
        <v>0</v>
      </c>
      <c r="S51">
        <f>'Visit&amp;Assessment Form'!$B$29</f>
        <v>0</v>
      </c>
      <c r="T51">
        <f>SiteForm!A$3</f>
        <v>0</v>
      </c>
      <c r="U51">
        <f>SiteForm!$A$4</f>
        <v>0</v>
      </c>
      <c r="V51">
        <f>SiteForm!$C$3</f>
        <v>0</v>
      </c>
      <c r="W51">
        <f>SiteForm!$C$5</f>
        <v>0</v>
      </c>
      <c r="X51">
        <f>SiteForm!$C$10</f>
        <v>0</v>
      </c>
      <c r="Y51">
        <f>SiteForm!$C$11</f>
        <v>0</v>
      </c>
      <c r="Z51" t="e">
        <f>CountsForm!C52</f>
        <v>#N/A</v>
      </c>
      <c r="AA51" s="16">
        <f>'Visit&amp;Assessment Form'!$B$6</f>
        <v>0</v>
      </c>
      <c r="AB51" s="16">
        <f>'Visit&amp;Assessment Form'!$B$7</f>
        <v>0</v>
      </c>
      <c r="AC51">
        <f>SiteForm!$C$6</f>
        <v>0</v>
      </c>
      <c r="AD51" s="17">
        <f>CountsForm!A52</f>
        <v>0</v>
      </c>
    </row>
    <row r="52" spans="1:30">
      <c r="A52" t="e">
        <f>SiteForm!$A$7&amp;SiteForm!$C$7</f>
        <v>#N/A</v>
      </c>
      <c r="B52">
        <f>IF(SiteForm!C$4="",SiteForm!A$4,SiteForm!C$4)</f>
        <v>0</v>
      </c>
      <c r="C52">
        <f>'Visit&amp;Assessment Form'!$B$3</f>
        <v>0</v>
      </c>
      <c r="D52">
        <f>'Visit&amp;Assessment Form'!$B$4</f>
        <v>0</v>
      </c>
      <c r="E52">
        <f>'Visit&amp;Assessment Form'!$B$5</f>
        <v>0</v>
      </c>
      <c r="F52" t="e">
        <f>VLOOKUP(CountsForm!A53,LookupCount!$A:$D,4,FALSE)</f>
        <v>#N/A</v>
      </c>
      <c r="G52" t="e">
        <f>CountsForm!B53</f>
        <v>#N/A</v>
      </c>
      <c r="H52">
        <f>CountsForm!D53</f>
        <v>0</v>
      </c>
      <c r="I52" t="str">
        <f>VLOOKUP('Visit&amp;Assessment Form'!B$10,LookupVisit!AJ$2:AK$10,2,FALSE)</f>
        <v>W</v>
      </c>
      <c r="J52" t="e">
        <f>VLOOKUP('Visit&amp;Assessment Form'!B$9,LookupVisit!A$2:B$7,2,FALSE)</f>
        <v>#N/A</v>
      </c>
      <c r="K52" t="e">
        <f>VLOOKUP(CountsForm!E53,LookupCount!$F$2:$G$5,2,FALSE)</f>
        <v>#N/A</v>
      </c>
      <c r="L52" t="e">
        <f>VLOOKUP('Visit&amp;Assessment Form'!$B$8,LookupVisit!$C$2:$D$16,2,FALSE)</f>
        <v>#N/A</v>
      </c>
      <c r="M52" t="e">
        <f>VLOOKUP('Visit&amp;Assessment Form'!$B$13,LookupVisit!$E$3:$F$5,2,FALSE)</f>
        <v>#N/A</v>
      </c>
      <c r="N52" t="e">
        <f>VLOOKUP('Visit&amp;Assessment Form'!$B$14,LookupVisit!$G$3:$H$6,2,FALSE)</f>
        <v>#N/A</v>
      </c>
      <c r="O52" t="e">
        <f>VLOOKUP('Visit&amp;Assessment Form'!$B$15,LookupVisit!$I$3:$J$7,2,FALSE)</f>
        <v>#N/A</v>
      </c>
      <c r="P52" t="e">
        <f>VLOOKUP('Visit&amp;Assessment Form'!$B$16,LookupVisit!$K$3:$L$6,2,FALSE)</f>
        <v>#N/A</v>
      </c>
      <c r="Q52" t="e">
        <f>VLOOKUP('Visit&amp;Assessment Form'!$B$11,LookupVisit!$M$3:$N$7,2,FALSE)</f>
        <v>#N/A</v>
      </c>
      <c r="R52">
        <f>'Visit&amp;Assessment Form'!$B$27</f>
        <v>0</v>
      </c>
      <c r="S52">
        <f>'Visit&amp;Assessment Form'!$B$29</f>
        <v>0</v>
      </c>
      <c r="T52">
        <f>SiteForm!A$3</f>
        <v>0</v>
      </c>
      <c r="U52">
        <f>SiteForm!$A$4</f>
        <v>0</v>
      </c>
      <c r="V52">
        <f>SiteForm!$C$3</f>
        <v>0</v>
      </c>
      <c r="W52">
        <f>SiteForm!$C$5</f>
        <v>0</v>
      </c>
      <c r="X52">
        <f>SiteForm!$C$10</f>
        <v>0</v>
      </c>
      <c r="Y52">
        <f>SiteForm!$C$11</f>
        <v>0</v>
      </c>
      <c r="Z52" t="e">
        <f>CountsForm!C53</f>
        <v>#N/A</v>
      </c>
      <c r="AA52" s="16">
        <f>'Visit&amp;Assessment Form'!$B$6</f>
        <v>0</v>
      </c>
      <c r="AB52" s="16">
        <f>'Visit&amp;Assessment Form'!$B$7</f>
        <v>0</v>
      </c>
      <c r="AC52">
        <f>SiteForm!$C$6</f>
        <v>0</v>
      </c>
      <c r="AD52" s="17">
        <f>CountsForm!A53</f>
        <v>0</v>
      </c>
    </row>
    <row r="53" spans="1:30">
      <c r="A53" t="e">
        <f>SiteForm!$A$7&amp;SiteForm!$C$7</f>
        <v>#N/A</v>
      </c>
      <c r="B53">
        <f>IF(SiteForm!C$4="",SiteForm!A$4,SiteForm!C$4)</f>
        <v>0</v>
      </c>
      <c r="C53">
        <f>'Visit&amp;Assessment Form'!$B$3</f>
        <v>0</v>
      </c>
      <c r="D53">
        <f>'Visit&amp;Assessment Form'!$B$4</f>
        <v>0</v>
      </c>
      <c r="E53">
        <f>'Visit&amp;Assessment Form'!$B$5</f>
        <v>0</v>
      </c>
      <c r="F53" t="e">
        <f>VLOOKUP(CountsForm!A54,LookupCount!$A:$D,4,FALSE)</f>
        <v>#N/A</v>
      </c>
      <c r="G53" t="e">
        <f>CountsForm!B54</f>
        <v>#N/A</v>
      </c>
      <c r="H53">
        <f>CountsForm!D54</f>
        <v>0</v>
      </c>
      <c r="I53" t="str">
        <f>VLOOKUP('Visit&amp;Assessment Form'!B$10,LookupVisit!AJ$2:AK$10,2,FALSE)</f>
        <v>W</v>
      </c>
      <c r="J53" t="e">
        <f>VLOOKUP('Visit&amp;Assessment Form'!B$9,LookupVisit!A$2:B$7,2,FALSE)</f>
        <v>#N/A</v>
      </c>
      <c r="K53" t="e">
        <f>VLOOKUP(CountsForm!E54,LookupCount!$F$2:$G$5,2,FALSE)</f>
        <v>#N/A</v>
      </c>
      <c r="L53" t="e">
        <f>VLOOKUP('Visit&amp;Assessment Form'!$B$8,LookupVisit!$C$2:$D$16,2,FALSE)</f>
        <v>#N/A</v>
      </c>
      <c r="M53" t="e">
        <f>VLOOKUP('Visit&amp;Assessment Form'!$B$13,LookupVisit!$E$3:$F$5,2,FALSE)</f>
        <v>#N/A</v>
      </c>
      <c r="N53" t="e">
        <f>VLOOKUP('Visit&amp;Assessment Form'!$B$14,LookupVisit!$G$3:$H$6,2,FALSE)</f>
        <v>#N/A</v>
      </c>
      <c r="O53" t="e">
        <f>VLOOKUP('Visit&amp;Assessment Form'!$B$15,LookupVisit!$I$3:$J$7,2,FALSE)</f>
        <v>#N/A</v>
      </c>
      <c r="P53" t="e">
        <f>VLOOKUP('Visit&amp;Assessment Form'!$B$16,LookupVisit!$K$3:$L$6,2,FALSE)</f>
        <v>#N/A</v>
      </c>
      <c r="Q53" t="e">
        <f>VLOOKUP('Visit&amp;Assessment Form'!$B$11,LookupVisit!$M$3:$N$7,2,FALSE)</f>
        <v>#N/A</v>
      </c>
      <c r="R53">
        <f>'Visit&amp;Assessment Form'!$B$27</f>
        <v>0</v>
      </c>
      <c r="S53">
        <f>'Visit&amp;Assessment Form'!$B$29</f>
        <v>0</v>
      </c>
      <c r="T53">
        <f>SiteForm!A$3</f>
        <v>0</v>
      </c>
      <c r="U53">
        <f>SiteForm!$A$4</f>
        <v>0</v>
      </c>
      <c r="V53">
        <f>SiteForm!$C$3</f>
        <v>0</v>
      </c>
      <c r="W53">
        <f>SiteForm!$C$5</f>
        <v>0</v>
      </c>
      <c r="X53">
        <f>SiteForm!$C$10</f>
        <v>0</v>
      </c>
      <c r="Y53">
        <f>SiteForm!$C$11</f>
        <v>0</v>
      </c>
      <c r="Z53" t="e">
        <f>CountsForm!C54</f>
        <v>#N/A</v>
      </c>
      <c r="AA53" s="16">
        <f>'Visit&amp;Assessment Form'!$B$6</f>
        <v>0</v>
      </c>
      <c r="AB53" s="16">
        <f>'Visit&amp;Assessment Form'!$B$7</f>
        <v>0</v>
      </c>
      <c r="AC53">
        <f>SiteForm!$C$6</f>
        <v>0</v>
      </c>
      <c r="AD53" s="17">
        <f>CountsForm!A54</f>
        <v>0</v>
      </c>
    </row>
    <row r="54" spans="1:30">
      <c r="A54" t="e">
        <f>SiteForm!$A$7&amp;SiteForm!$C$7</f>
        <v>#N/A</v>
      </c>
      <c r="B54">
        <f>IF(SiteForm!C$4="",SiteForm!A$4,SiteForm!C$4)</f>
        <v>0</v>
      </c>
      <c r="C54">
        <f>'Visit&amp;Assessment Form'!$B$3</f>
        <v>0</v>
      </c>
      <c r="D54">
        <f>'Visit&amp;Assessment Form'!$B$4</f>
        <v>0</v>
      </c>
      <c r="E54">
        <f>'Visit&amp;Assessment Form'!$B$5</f>
        <v>0</v>
      </c>
      <c r="F54" t="e">
        <f>VLOOKUP(CountsForm!A55,LookupCount!$A:$D,4,FALSE)</f>
        <v>#N/A</v>
      </c>
      <c r="G54" t="e">
        <f>CountsForm!B55</f>
        <v>#N/A</v>
      </c>
      <c r="H54">
        <f>CountsForm!D55</f>
        <v>0</v>
      </c>
      <c r="I54" t="str">
        <f>VLOOKUP('Visit&amp;Assessment Form'!B$10,LookupVisit!AJ$2:AK$10,2,FALSE)</f>
        <v>W</v>
      </c>
      <c r="J54" t="e">
        <f>VLOOKUP('Visit&amp;Assessment Form'!B$9,LookupVisit!A$2:B$7,2,FALSE)</f>
        <v>#N/A</v>
      </c>
      <c r="K54" t="e">
        <f>VLOOKUP(CountsForm!E55,LookupCount!$F$2:$G$5,2,FALSE)</f>
        <v>#N/A</v>
      </c>
      <c r="L54" t="e">
        <f>VLOOKUP('Visit&amp;Assessment Form'!$B$8,LookupVisit!$C$2:$D$16,2,FALSE)</f>
        <v>#N/A</v>
      </c>
      <c r="M54" t="e">
        <f>VLOOKUP('Visit&amp;Assessment Form'!$B$13,LookupVisit!$E$3:$F$5,2,FALSE)</f>
        <v>#N/A</v>
      </c>
      <c r="N54" t="e">
        <f>VLOOKUP('Visit&amp;Assessment Form'!$B$14,LookupVisit!$G$3:$H$6,2,FALSE)</f>
        <v>#N/A</v>
      </c>
      <c r="O54" t="e">
        <f>VLOOKUP('Visit&amp;Assessment Form'!$B$15,LookupVisit!$I$3:$J$7,2,FALSE)</f>
        <v>#N/A</v>
      </c>
      <c r="P54" t="e">
        <f>VLOOKUP('Visit&amp;Assessment Form'!$B$16,LookupVisit!$K$3:$L$6,2,FALSE)</f>
        <v>#N/A</v>
      </c>
      <c r="Q54" t="e">
        <f>VLOOKUP('Visit&amp;Assessment Form'!$B$11,LookupVisit!$M$3:$N$7,2,FALSE)</f>
        <v>#N/A</v>
      </c>
      <c r="R54">
        <f>'Visit&amp;Assessment Form'!$B$27</f>
        <v>0</v>
      </c>
      <c r="S54">
        <f>'Visit&amp;Assessment Form'!$B$29</f>
        <v>0</v>
      </c>
      <c r="T54">
        <f>SiteForm!A$3</f>
        <v>0</v>
      </c>
      <c r="U54">
        <f>SiteForm!$A$4</f>
        <v>0</v>
      </c>
      <c r="V54">
        <f>SiteForm!$C$3</f>
        <v>0</v>
      </c>
      <c r="W54">
        <f>SiteForm!$C$5</f>
        <v>0</v>
      </c>
      <c r="X54">
        <f>SiteForm!$C$10</f>
        <v>0</v>
      </c>
      <c r="Y54">
        <f>SiteForm!$C$11</f>
        <v>0</v>
      </c>
      <c r="Z54" t="e">
        <f>CountsForm!C55</f>
        <v>#N/A</v>
      </c>
      <c r="AA54" s="16">
        <f>'Visit&amp;Assessment Form'!$B$6</f>
        <v>0</v>
      </c>
      <c r="AB54" s="16">
        <f>'Visit&amp;Assessment Form'!$B$7</f>
        <v>0</v>
      </c>
      <c r="AC54">
        <f>SiteForm!$C$6</f>
        <v>0</v>
      </c>
      <c r="AD54" s="17">
        <f>CountsForm!A55</f>
        <v>0</v>
      </c>
    </row>
    <row r="55" spans="1:30">
      <c r="A55" t="e">
        <f>SiteForm!$A$7&amp;SiteForm!$C$7</f>
        <v>#N/A</v>
      </c>
      <c r="B55">
        <f>IF(SiteForm!C$4="",SiteForm!A$4,SiteForm!C$4)</f>
        <v>0</v>
      </c>
      <c r="C55">
        <f>'Visit&amp;Assessment Form'!$B$3</f>
        <v>0</v>
      </c>
      <c r="D55">
        <f>'Visit&amp;Assessment Form'!$B$4</f>
        <v>0</v>
      </c>
      <c r="E55">
        <f>'Visit&amp;Assessment Form'!$B$5</f>
        <v>0</v>
      </c>
      <c r="F55" t="e">
        <f>VLOOKUP(CountsForm!A56,LookupCount!$A:$D,4,FALSE)</f>
        <v>#N/A</v>
      </c>
      <c r="G55" t="e">
        <f>CountsForm!B56</f>
        <v>#N/A</v>
      </c>
      <c r="H55">
        <f>CountsForm!D56</f>
        <v>0</v>
      </c>
      <c r="I55" t="str">
        <f>VLOOKUP('Visit&amp;Assessment Form'!B$10,LookupVisit!AJ$2:AK$10,2,FALSE)</f>
        <v>W</v>
      </c>
      <c r="J55" t="e">
        <f>VLOOKUP('Visit&amp;Assessment Form'!B$9,LookupVisit!A$2:B$7,2,FALSE)</f>
        <v>#N/A</v>
      </c>
      <c r="K55" t="e">
        <f>VLOOKUP(CountsForm!E56,LookupCount!$F$2:$G$5,2,FALSE)</f>
        <v>#N/A</v>
      </c>
      <c r="L55" t="e">
        <f>VLOOKUP('Visit&amp;Assessment Form'!$B$8,LookupVisit!$C$2:$D$16,2,FALSE)</f>
        <v>#N/A</v>
      </c>
      <c r="M55" t="e">
        <f>VLOOKUP('Visit&amp;Assessment Form'!$B$13,LookupVisit!$E$3:$F$5,2,FALSE)</f>
        <v>#N/A</v>
      </c>
      <c r="N55" t="e">
        <f>VLOOKUP('Visit&amp;Assessment Form'!$B$14,LookupVisit!$G$3:$H$6,2,FALSE)</f>
        <v>#N/A</v>
      </c>
      <c r="O55" t="e">
        <f>VLOOKUP('Visit&amp;Assessment Form'!$B$15,LookupVisit!$I$3:$J$7,2,FALSE)</f>
        <v>#N/A</v>
      </c>
      <c r="P55" t="e">
        <f>VLOOKUP('Visit&amp;Assessment Form'!$B$16,LookupVisit!$K$3:$L$6,2,FALSE)</f>
        <v>#N/A</v>
      </c>
      <c r="Q55" t="e">
        <f>VLOOKUP('Visit&amp;Assessment Form'!$B$11,LookupVisit!$M$3:$N$7,2,FALSE)</f>
        <v>#N/A</v>
      </c>
      <c r="R55">
        <f>'Visit&amp;Assessment Form'!$B$27</f>
        <v>0</v>
      </c>
      <c r="S55">
        <f>'Visit&amp;Assessment Form'!$B$29</f>
        <v>0</v>
      </c>
      <c r="T55">
        <f>SiteForm!A$3</f>
        <v>0</v>
      </c>
      <c r="U55">
        <f>SiteForm!$A$4</f>
        <v>0</v>
      </c>
      <c r="V55">
        <f>SiteForm!$C$3</f>
        <v>0</v>
      </c>
      <c r="W55">
        <f>SiteForm!$C$5</f>
        <v>0</v>
      </c>
      <c r="X55">
        <f>SiteForm!$C$10</f>
        <v>0</v>
      </c>
      <c r="Y55">
        <f>SiteForm!$C$11</f>
        <v>0</v>
      </c>
      <c r="Z55" t="e">
        <f>CountsForm!C56</f>
        <v>#N/A</v>
      </c>
      <c r="AA55" s="16">
        <f>'Visit&amp;Assessment Form'!$B$6</f>
        <v>0</v>
      </c>
      <c r="AB55" s="16">
        <f>'Visit&amp;Assessment Form'!$B$7</f>
        <v>0</v>
      </c>
      <c r="AC55">
        <f>SiteForm!$C$6</f>
        <v>0</v>
      </c>
      <c r="AD55" s="17">
        <f>CountsForm!A56</f>
        <v>0</v>
      </c>
    </row>
    <row r="56" spans="1:30">
      <c r="A56" t="e">
        <f>SiteForm!$A$7&amp;SiteForm!$C$7</f>
        <v>#N/A</v>
      </c>
      <c r="B56">
        <f>IF(SiteForm!C$4="",SiteForm!A$4,SiteForm!C$4)</f>
        <v>0</v>
      </c>
      <c r="C56">
        <f>'Visit&amp;Assessment Form'!$B$3</f>
        <v>0</v>
      </c>
      <c r="D56">
        <f>'Visit&amp;Assessment Form'!$B$4</f>
        <v>0</v>
      </c>
      <c r="E56">
        <f>'Visit&amp;Assessment Form'!$B$5</f>
        <v>0</v>
      </c>
      <c r="F56" t="e">
        <f>VLOOKUP(CountsForm!A57,LookupCount!$A:$D,4,FALSE)</f>
        <v>#N/A</v>
      </c>
      <c r="G56" t="e">
        <f>CountsForm!B57</f>
        <v>#N/A</v>
      </c>
      <c r="H56">
        <f>CountsForm!D57</f>
        <v>0</v>
      </c>
      <c r="I56" t="str">
        <f>VLOOKUP('Visit&amp;Assessment Form'!B$10,LookupVisit!AJ$2:AK$10,2,FALSE)</f>
        <v>W</v>
      </c>
      <c r="J56" t="e">
        <f>VLOOKUP('Visit&amp;Assessment Form'!B$9,LookupVisit!A$2:B$7,2,FALSE)</f>
        <v>#N/A</v>
      </c>
      <c r="K56" t="e">
        <f>VLOOKUP(CountsForm!E57,LookupCount!$F$2:$G$5,2,FALSE)</f>
        <v>#N/A</v>
      </c>
      <c r="L56" t="e">
        <f>VLOOKUP('Visit&amp;Assessment Form'!$B$8,LookupVisit!$C$2:$D$16,2,FALSE)</f>
        <v>#N/A</v>
      </c>
      <c r="M56" t="e">
        <f>VLOOKUP('Visit&amp;Assessment Form'!$B$13,LookupVisit!$E$3:$F$5,2,FALSE)</f>
        <v>#N/A</v>
      </c>
      <c r="N56" t="e">
        <f>VLOOKUP('Visit&amp;Assessment Form'!$B$14,LookupVisit!$G$3:$H$6,2,FALSE)</f>
        <v>#N/A</v>
      </c>
      <c r="O56" t="e">
        <f>VLOOKUP('Visit&amp;Assessment Form'!$B$15,LookupVisit!$I$3:$J$7,2,FALSE)</f>
        <v>#N/A</v>
      </c>
      <c r="P56" t="e">
        <f>VLOOKUP('Visit&amp;Assessment Form'!$B$16,LookupVisit!$K$3:$L$6,2,FALSE)</f>
        <v>#N/A</v>
      </c>
      <c r="Q56" t="e">
        <f>VLOOKUP('Visit&amp;Assessment Form'!$B$11,LookupVisit!$M$3:$N$7,2,FALSE)</f>
        <v>#N/A</v>
      </c>
      <c r="R56">
        <f>'Visit&amp;Assessment Form'!$B$27</f>
        <v>0</v>
      </c>
      <c r="S56">
        <f>'Visit&amp;Assessment Form'!$B$29</f>
        <v>0</v>
      </c>
      <c r="T56">
        <f>SiteForm!A$3</f>
        <v>0</v>
      </c>
      <c r="U56">
        <f>SiteForm!$A$4</f>
        <v>0</v>
      </c>
      <c r="V56">
        <f>SiteForm!$C$3</f>
        <v>0</v>
      </c>
      <c r="W56">
        <f>SiteForm!$C$5</f>
        <v>0</v>
      </c>
      <c r="X56">
        <f>SiteForm!$C$10</f>
        <v>0</v>
      </c>
      <c r="Y56">
        <f>SiteForm!$C$11</f>
        <v>0</v>
      </c>
      <c r="Z56" t="e">
        <f>CountsForm!C57</f>
        <v>#N/A</v>
      </c>
      <c r="AA56" s="16">
        <f>'Visit&amp;Assessment Form'!$B$6</f>
        <v>0</v>
      </c>
      <c r="AB56" s="16">
        <f>'Visit&amp;Assessment Form'!$B$7</f>
        <v>0</v>
      </c>
      <c r="AC56">
        <f>SiteForm!$C$6</f>
        <v>0</v>
      </c>
      <c r="AD56" s="17">
        <f>CountsForm!A57</f>
        <v>0</v>
      </c>
    </row>
    <row r="57" spans="1:30">
      <c r="A57" t="e">
        <f>SiteForm!$A$7&amp;SiteForm!$C$7</f>
        <v>#N/A</v>
      </c>
      <c r="B57">
        <f>IF(SiteForm!C$4="",SiteForm!A$4,SiteForm!C$4)</f>
        <v>0</v>
      </c>
      <c r="C57">
        <f>'Visit&amp;Assessment Form'!$B$3</f>
        <v>0</v>
      </c>
      <c r="D57">
        <f>'Visit&amp;Assessment Form'!$B$4</f>
        <v>0</v>
      </c>
      <c r="E57">
        <f>'Visit&amp;Assessment Form'!$B$5</f>
        <v>0</v>
      </c>
      <c r="F57" t="e">
        <f>VLOOKUP(CountsForm!A58,LookupCount!$A:$D,4,FALSE)</f>
        <v>#N/A</v>
      </c>
      <c r="G57" t="e">
        <f>CountsForm!B58</f>
        <v>#N/A</v>
      </c>
      <c r="H57">
        <f>CountsForm!D58</f>
        <v>0</v>
      </c>
      <c r="I57" t="str">
        <f>VLOOKUP('Visit&amp;Assessment Form'!B$10,LookupVisit!AJ$2:AK$10,2,FALSE)</f>
        <v>W</v>
      </c>
      <c r="J57" t="e">
        <f>VLOOKUP('Visit&amp;Assessment Form'!B$9,LookupVisit!A$2:B$7,2,FALSE)</f>
        <v>#N/A</v>
      </c>
      <c r="K57" t="e">
        <f>VLOOKUP(CountsForm!E58,LookupCount!$F$2:$G$5,2,FALSE)</f>
        <v>#N/A</v>
      </c>
      <c r="L57" t="e">
        <f>VLOOKUP('Visit&amp;Assessment Form'!$B$8,LookupVisit!$C$2:$D$16,2,FALSE)</f>
        <v>#N/A</v>
      </c>
      <c r="M57" t="e">
        <f>VLOOKUP('Visit&amp;Assessment Form'!$B$13,LookupVisit!$E$3:$F$5,2,FALSE)</f>
        <v>#N/A</v>
      </c>
      <c r="N57" t="e">
        <f>VLOOKUP('Visit&amp;Assessment Form'!$B$14,LookupVisit!$G$3:$H$6,2,FALSE)</f>
        <v>#N/A</v>
      </c>
      <c r="O57" t="e">
        <f>VLOOKUP('Visit&amp;Assessment Form'!$B$15,LookupVisit!$I$3:$J$7,2,FALSE)</f>
        <v>#N/A</v>
      </c>
      <c r="P57" t="e">
        <f>VLOOKUP('Visit&amp;Assessment Form'!$B$16,LookupVisit!$K$3:$L$6,2,FALSE)</f>
        <v>#N/A</v>
      </c>
      <c r="Q57" t="e">
        <f>VLOOKUP('Visit&amp;Assessment Form'!$B$11,LookupVisit!$M$3:$N$7,2,FALSE)</f>
        <v>#N/A</v>
      </c>
      <c r="R57">
        <f>'Visit&amp;Assessment Form'!$B$27</f>
        <v>0</v>
      </c>
      <c r="S57">
        <f>'Visit&amp;Assessment Form'!$B$29</f>
        <v>0</v>
      </c>
      <c r="T57">
        <f>SiteForm!A$3</f>
        <v>0</v>
      </c>
      <c r="U57">
        <f>SiteForm!$A$4</f>
        <v>0</v>
      </c>
      <c r="V57">
        <f>SiteForm!$C$3</f>
        <v>0</v>
      </c>
      <c r="W57">
        <f>SiteForm!$C$5</f>
        <v>0</v>
      </c>
      <c r="X57">
        <f>SiteForm!$C$10</f>
        <v>0</v>
      </c>
      <c r="Y57">
        <f>SiteForm!$C$11</f>
        <v>0</v>
      </c>
      <c r="Z57" t="e">
        <f>CountsForm!C58</f>
        <v>#N/A</v>
      </c>
      <c r="AA57" s="16">
        <f>'Visit&amp;Assessment Form'!$B$6</f>
        <v>0</v>
      </c>
      <c r="AB57" s="16">
        <f>'Visit&amp;Assessment Form'!$B$7</f>
        <v>0</v>
      </c>
      <c r="AC57">
        <f>SiteForm!$C$6</f>
        <v>0</v>
      </c>
      <c r="AD57" s="17">
        <f>CountsForm!A58</f>
        <v>0</v>
      </c>
    </row>
    <row r="58" spans="1:30">
      <c r="A58" t="e">
        <f>SiteForm!$A$7&amp;SiteForm!$C$7</f>
        <v>#N/A</v>
      </c>
      <c r="B58">
        <f>IF(SiteForm!C$4="",SiteForm!A$4,SiteForm!C$4)</f>
        <v>0</v>
      </c>
      <c r="C58">
        <f>'Visit&amp;Assessment Form'!$B$3</f>
        <v>0</v>
      </c>
      <c r="D58">
        <f>'Visit&amp;Assessment Form'!$B$4</f>
        <v>0</v>
      </c>
      <c r="E58">
        <f>'Visit&amp;Assessment Form'!$B$5</f>
        <v>0</v>
      </c>
      <c r="F58" t="e">
        <f>VLOOKUP(CountsForm!A59,LookupCount!$A:$D,4,FALSE)</f>
        <v>#N/A</v>
      </c>
      <c r="G58" t="e">
        <f>CountsForm!B59</f>
        <v>#N/A</v>
      </c>
      <c r="H58">
        <f>CountsForm!D59</f>
        <v>0</v>
      </c>
      <c r="I58" t="str">
        <f>VLOOKUP('Visit&amp;Assessment Form'!B$10,LookupVisit!AJ$2:AK$10,2,FALSE)</f>
        <v>W</v>
      </c>
      <c r="J58" t="e">
        <f>VLOOKUP('Visit&amp;Assessment Form'!B$9,LookupVisit!A$2:B$7,2,FALSE)</f>
        <v>#N/A</v>
      </c>
      <c r="K58" t="e">
        <f>VLOOKUP(CountsForm!E59,LookupCount!$F$2:$G$5,2,FALSE)</f>
        <v>#N/A</v>
      </c>
      <c r="L58" t="e">
        <f>VLOOKUP('Visit&amp;Assessment Form'!$B$8,LookupVisit!$C$2:$D$16,2,FALSE)</f>
        <v>#N/A</v>
      </c>
      <c r="M58" t="e">
        <f>VLOOKUP('Visit&amp;Assessment Form'!$B$13,LookupVisit!$E$3:$F$5,2,FALSE)</f>
        <v>#N/A</v>
      </c>
      <c r="N58" t="e">
        <f>VLOOKUP('Visit&amp;Assessment Form'!$B$14,LookupVisit!$G$3:$H$6,2,FALSE)</f>
        <v>#N/A</v>
      </c>
      <c r="O58" t="e">
        <f>VLOOKUP('Visit&amp;Assessment Form'!$B$15,LookupVisit!$I$3:$J$7,2,FALSE)</f>
        <v>#N/A</v>
      </c>
      <c r="P58" t="e">
        <f>VLOOKUP('Visit&amp;Assessment Form'!$B$16,LookupVisit!$K$3:$L$6,2,FALSE)</f>
        <v>#N/A</v>
      </c>
      <c r="Q58" t="e">
        <f>VLOOKUP('Visit&amp;Assessment Form'!$B$11,LookupVisit!$M$3:$N$7,2,FALSE)</f>
        <v>#N/A</v>
      </c>
      <c r="R58">
        <f>'Visit&amp;Assessment Form'!$B$27</f>
        <v>0</v>
      </c>
      <c r="S58">
        <f>'Visit&amp;Assessment Form'!$B$29</f>
        <v>0</v>
      </c>
      <c r="T58">
        <f>SiteForm!A$3</f>
        <v>0</v>
      </c>
      <c r="U58">
        <f>SiteForm!$A$4</f>
        <v>0</v>
      </c>
      <c r="V58">
        <f>SiteForm!$C$3</f>
        <v>0</v>
      </c>
      <c r="W58">
        <f>SiteForm!$C$5</f>
        <v>0</v>
      </c>
      <c r="X58">
        <f>SiteForm!$C$10</f>
        <v>0</v>
      </c>
      <c r="Y58">
        <f>SiteForm!$C$11</f>
        <v>0</v>
      </c>
      <c r="Z58" t="e">
        <f>CountsForm!C59</f>
        <v>#N/A</v>
      </c>
      <c r="AA58" s="16">
        <f>'Visit&amp;Assessment Form'!$B$6</f>
        <v>0</v>
      </c>
      <c r="AB58" s="16">
        <f>'Visit&amp;Assessment Form'!$B$7</f>
        <v>0</v>
      </c>
      <c r="AC58">
        <f>SiteForm!$C$6</f>
        <v>0</v>
      </c>
      <c r="AD58" s="17">
        <f>CountsForm!A59</f>
        <v>0</v>
      </c>
    </row>
    <row r="59" spans="1:30">
      <c r="A59" t="e">
        <f>SiteForm!$A$7&amp;SiteForm!$C$7</f>
        <v>#N/A</v>
      </c>
      <c r="B59">
        <f>IF(SiteForm!C$4="",SiteForm!A$4,SiteForm!C$4)</f>
        <v>0</v>
      </c>
      <c r="C59">
        <f>'Visit&amp;Assessment Form'!$B$3</f>
        <v>0</v>
      </c>
      <c r="D59">
        <f>'Visit&amp;Assessment Form'!$B$4</f>
        <v>0</v>
      </c>
      <c r="E59">
        <f>'Visit&amp;Assessment Form'!$B$5</f>
        <v>0</v>
      </c>
      <c r="F59" t="e">
        <f>VLOOKUP(CountsForm!A60,LookupCount!$A:$D,4,FALSE)</f>
        <v>#N/A</v>
      </c>
      <c r="G59" t="e">
        <f>CountsForm!B60</f>
        <v>#N/A</v>
      </c>
      <c r="H59">
        <f>CountsForm!D60</f>
        <v>0</v>
      </c>
      <c r="I59" t="str">
        <f>VLOOKUP('Visit&amp;Assessment Form'!B$10,LookupVisit!AJ$2:AK$10,2,FALSE)</f>
        <v>W</v>
      </c>
      <c r="J59" t="e">
        <f>VLOOKUP('Visit&amp;Assessment Form'!B$9,LookupVisit!A$2:B$7,2,FALSE)</f>
        <v>#N/A</v>
      </c>
      <c r="K59" t="e">
        <f>VLOOKUP(CountsForm!E60,LookupCount!$F$2:$G$5,2,FALSE)</f>
        <v>#N/A</v>
      </c>
      <c r="L59" t="e">
        <f>VLOOKUP('Visit&amp;Assessment Form'!$B$8,LookupVisit!$C$2:$D$16,2,FALSE)</f>
        <v>#N/A</v>
      </c>
      <c r="M59" t="e">
        <f>VLOOKUP('Visit&amp;Assessment Form'!$B$13,LookupVisit!$E$3:$F$5,2,FALSE)</f>
        <v>#N/A</v>
      </c>
      <c r="N59" t="e">
        <f>VLOOKUP('Visit&amp;Assessment Form'!$B$14,LookupVisit!$G$3:$H$6,2,FALSE)</f>
        <v>#N/A</v>
      </c>
      <c r="O59" t="e">
        <f>VLOOKUP('Visit&amp;Assessment Form'!$B$15,LookupVisit!$I$3:$J$7,2,FALSE)</f>
        <v>#N/A</v>
      </c>
      <c r="P59" t="e">
        <f>VLOOKUP('Visit&amp;Assessment Form'!$B$16,LookupVisit!$K$3:$L$6,2,FALSE)</f>
        <v>#N/A</v>
      </c>
      <c r="Q59" t="e">
        <f>VLOOKUP('Visit&amp;Assessment Form'!$B$11,LookupVisit!$M$3:$N$7,2,FALSE)</f>
        <v>#N/A</v>
      </c>
      <c r="R59">
        <f>'Visit&amp;Assessment Form'!$B$27</f>
        <v>0</v>
      </c>
      <c r="S59">
        <f>'Visit&amp;Assessment Form'!$B$29</f>
        <v>0</v>
      </c>
      <c r="T59">
        <f>SiteForm!A$3</f>
        <v>0</v>
      </c>
      <c r="U59">
        <f>SiteForm!$A$4</f>
        <v>0</v>
      </c>
      <c r="V59">
        <f>SiteForm!$C$3</f>
        <v>0</v>
      </c>
      <c r="W59">
        <f>SiteForm!$C$5</f>
        <v>0</v>
      </c>
      <c r="X59">
        <f>SiteForm!$C$10</f>
        <v>0</v>
      </c>
      <c r="Y59">
        <f>SiteForm!$C$11</f>
        <v>0</v>
      </c>
      <c r="Z59" t="e">
        <f>CountsForm!C60</f>
        <v>#N/A</v>
      </c>
      <c r="AA59" s="16">
        <f>'Visit&amp;Assessment Form'!$B$6</f>
        <v>0</v>
      </c>
      <c r="AB59" s="16">
        <f>'Visit&amp;Assessment Form'!$B$7</f>
        <v>0</v>
      </c>
      <c r="AC59">
        <f>SiteForm!$C$6</f>
        <v>0</v>
      </c>
      <c r="AD59" s="17">
        <f>CountsForm!A60</f>
        <v>0</v>
      </c>
    </row>
    <row r="60" spans="1:30">
      <c r="A60" t="e">
        <f>SiteForm!$A$7&amp;SiteForm!$C$7</f>
        <v>#N/A</v>
      </c>
      <c r="B60">
        <f>IF(SiteForm!C$4="",SiteForm!A$4,SiteForm!C$4)</f>
        <v>0</v>
      </c>
      <c r="C60">
        <f>'Visit&amp;Assessment Form'!$B$3</f>
        <v>0</v>
      </c>
      <c r="D60">
        <f>'Visit&amp;Assessment Form'!$B$4</f>
        <v>0</v>
      </c>
      <c r="E60">
        <f>'Visit&amp;Assessment Form'!$B$5</f>
        <v>0</v>
      </c>
      <c r="F60" t="e">
        <f>VLOOKUP(CountsForm!A61,LookupCount!$A:$D,4,FALSE)</f>
        <v>#N/A</v>
      </c>
      <c r="G60" t="e">
        <f>CountsForm!B61</f>
        <v>#N/A</v>
      </c>
      <c r="H60">
        <f>CountsForm!D61</f>
        <v>0</v>
      </c>
      <c r="I60" t="str">
        <f>VLOOKUP('Visit&amp;Assessment Form'!B$10,LookupVisit!AJ$2:AK$10,2,FALSE)</f>
        <v>W</v>
      </c>
      <c r="J60" t="e">
        <f>VLOOKUP('Visit&amp;Assessment Form'!B$9,LookupVisit!A$2:B$7,2,FALSE)</f>
        <v>#N/A</v>
      </c>
      <c r="K60" t="e">
        <f>VLOOKUP(CountsForm!E61,LookupCount!$F$2:$G$5,2,FALSE)</f>
        <v>#N/A</v>
      </c>
      <c r="L60" t="e">
        <f>VLOOKUP('Visit&amp;Assessment Form'!$B$8,LookupVisit!$C$2:$D$16,2,FALSE)</f>
        <v>#N/A</v>
      </c>
      <c r="M60" t="e">
        <f>VLOOKUP('Visit&amp;Assessment Form'!$B$13,LookupVisit!$E$3:$F$5,2,FALSE)</f>
        <v>#N/A</v>
      </c>
      <c r="N60" t="e">
        <f>VLOOKUP('Visit&amp;Assessment Form'!$B$14,LookupVisit!$G$3:$H$6,2,FALSE)</f>
        <v>#N/A</v>
      </c>
      <c r="O60" t="e">
        <f>VLOOKUP('Visit&amp;Assessment Form'!$B$15,LookupVisit!$I$3:$J$7,2,FALSE)</f>
        <v>#N/A</v>
      </c>
      <c r="P60" t="e">
        <f>VLOOKUP('Visit&amp;Assessment Form'!$B$16,LookupVisit!$K$3:$L$6,2,FALSE)</f>
        <v>#N/A</v>
      </c>
      <c r="Q60" t="e">
        <f>VLOOKUP('Visit&amp;Assessment Form'!$B$11,LookupVisit!$M$3:$N$7,2,FALSE)</f>
        <v>#N/A</v>
      </c>
      <c r="R60">
        <f>'Visit&amp;Assessment Form'!$B$27</f>
        <v>0</v>
      </c>
      <c r="S60">
        <f>'Visit&amp;Assessment Form'!$B$29</f>
        <v>0</v>
      </c>
      <c r="T60">
        <f>SiteForm!A$3</f>
        <v>0</v>
      </c>
      <c r="U60">
        <f>SiteForm!$A$4</f>
        <v>0</v>
      </c>
      <c r="V60">
        <f>SiteForm!$C$3</f>
        <v>0</v>
      </c>
      <c r="W60">
        <f>SiteForm!$C$5</f>
        <v>0</v>
      </c>
      <c r="X60">
        <f>SiteForm!$C$10</f>
        <v>0</v>
      </c>
      <c r="Y60">
        <f>SiteForm!$C$11</f>
        <v>0</v>
      </c>
      <c r="Z60" t="e">
        <f>CountsForm!C61</f>
        <v>#N/A</v>
      </c>
      <c r="AA60" s="16">
        <f>'Visit&amp;Assessment Form'!$B$6</f>
        <v>0</v>
      </c>
      <c r="AB60" s="16">
        <f>'Visit&amp;Assessment Form'!$B$7</f>
        <v>0</v>
      </c>
      <c r="AC60">
        <f>SiteForm!$C$6</f>
        <v>0</v>
      </c>
      <c r="AD60" s="17">
        <f>CountsForm!A61</f>
        <v>0</v>
      </c>
    </row>
    <row r="61" spans="1:30">
      <c r="A61" t="e">
        <f>SiteForm!$A$7&amp;SiteForm!$C$7</f>
        <v>#N/A</v>
      </c>
      <c r="B61">
        <f>IF(SiteForm!C$4="",SiteForm!A$4,SiteForm!C$4)</f>
        <v>0</v>
      </c>
      <c r="C61">
        <f>'Visit&amp;Assessment Form'!$B$3</f>
        <v>0</v>
      </c>
      <c r="D61">
        <f>'Visit&amp;Assessment Form'!$B$4</f>
        <v>0</v>
      </c>
      <c r="E61">
        <f>'Visit&amp;Assessment Form'!$B$5</f>
        <v>0</v>
      </c>
      <c r="F61" t="e">
        <f>VLOOKUP(CountsForm!A62,LookupCount!$A:$D,4,FALSE)</f>
        <v>#N/A</v>
      </c>
      <c r="G61" t="e">
        <f>CountsForm!B62</f>
        <v>#N/A</v>
      </c>
      <c r="H61">
        <f>CountsForm!D62</f>
        <v>0</v>
      </c>
      <c r="I61" t="str">
        <f>VLOOKUP('Visit&amp;Assessment Form'!B$10,LookupVisit!AJ$2:AK$10,2,FALSE)</f>
        <v>W</v>
      </c>
      <c r="J61" t="e">
        <f>VLOOKUP('Visit&amp;Assessment Form'!B$9,LookupVisit!A$2:B$7,2,FALSE)</f>
        <v>#N/A</v>
      </c>
      <c r="K61" t="e">
        <f>VLOOKUP(CountsForm!E62,LookupCount!$F$2:$G$5,2,FALSE)</f>
        <v>#N/A</v>
      </c>
      <c r="L61" t="e">
        <f>VLOOKUP('Visit&amp;Assessment Form'!$B$8,LookupVisit!$C$2:$D$16,2,FALSE)</f>
        <v>#N/A</v>
      </c>
      <c r="M61" t="e">
        <f>VLOOKUP('Visit&amp;Assessment Form'!$B$13,LookupVisit!$E$3:$F$5,2,FALSE)</f>
        <v>#N/A</v>
      </c>
      <c r="N61" t="e">
        <f>VLOOKUP('Visit&amp;Assessment Form'!$B$14,LookupVisit!$G$3:$H$6,2,FALSE)</f>
        <v>#N/A</v>
      </c>
      <c r="O61" t="e">
        <f>VLOOKUP('Visit&amp;Assessment Form'!$B$15,LookupVisit!$I$3:$J$7,2,FALSE)</f>
        <v>#N/A</v>
      </c>
      <c r="P61" t="e">
        <f>VLOOKUP('Visit&amp;Assessment Form'!$B$16,LookupVisit!$K$3:$L$6,2,FALSE)</f>
        <v>#N/A</v>
      </c>
      <c r="Q61" t="e">
        <f>VLOOKUP('Visit&amp;Assessment Form'!$B$11,LookupVisit!$M$3:$N$7,2,FALSE)</f>
        <v>#N/A</v>
      </c>
      <c r="R61">
        <f>'Visit&amp;Assessment Form'!$B$27</f>
        <v>0</v>
      </c>
      <c r="S61">
        <f>'Visit&amp;Assessment Form'!$B$29</f>
        <v>0</v>
      </c>
      <c r="T61">
        <f>SiteForm!A$3</f>
        <v>0</v>
      </c>
      <c r="U61">
        <f>SiteForm!$A$4</f>
        <v>0</v>
      </c>
      <c r="V61">
        <f>SiteForm!$C$3</f>
        <v>0</v>
      </c>
      <c r="W61">
        <f>SiteForm!$C$5</f>
        <v>0</v>
      </c>
      <c r="X61">
        <f>SiteForm!$C$10</f>
        <v>0</v>
      </c>
      <c r="Y61">
        <f>SiteForm!$C$11</f>
        <v>0</v>
      </c>
      <c r="Z61" t="e">
        <f>CountsForm!C62</f>
        <v>#N/A</v>
      </c>
      <c r="AA61" s="16">
        <f>'Visit&amp;Assessment Form'!$B$6</f>
        <v>0</v>
      </c>
      <c r="AB61" s="16">
        <f>'Visit&amp;Assessment Form'!$B$7</f>
        <v>0</v>
      </c>
      <c r="AC61">
        <f>SiteForm!$C$6</f>
        <v>0</v>
      </c>
      <c r="AD61" s="17">
        <f>CountsForm!A62</f>
        <v>0</v>
      </c>
    </row>
    <row r="62" spans="1:30">
      <c r="A62" t="e">
        <f>SiteForm!$A$7&amp;SiteForm!$C$7</f>
        <v>#N/A</v>
      </c>
      <c r="B62">
        <f>IF(SiteForm!C$4="",SiteForm!A$4,SiteForm!C$4)</f>
        <v>0</v>
      </c>
      <c r="C62">
        <f>'Visit&amp;Assessment Form'!$B$3</f>
        <v>0</v>
      </c>
      <c r="D62">
        <f>'Visit&amp;Assessment Form'!$B$4</f>
        <v>0</v>
      </c>
      <c r="E62">
        <f>'Visit&amp;Assessment Form'!$B$5</f>
        <v>0</v>
      </c>
      <c r="F62" t="e">
        <f>VLOOKUP(CountsForm!A63,LookupCount!$A:$D,4,FALSE)</f>
        <v>#N/A</v>
      </c>
      <c r="G62" t="e">
        <f>CountsForm!B63</f>
        <v>#N/A</v>
      </c>
      <c r="H62">
        <f>CountsForm!D63</f>
        <v>0</v>
      </c>
      <c r="I62" t="str">
        <f>VLOOKUP('Visit&amp;Assessment Form'!B$10,LookupVisit!AJ$2:AK$10,2,FALSE)</f>
        <v>W</v>
      </c>
      <c r="J62" t="e">
        <f>VLOOKUP('Visit&amp;Assessment Form'!B$9,LookupVisit!A$2:B$7,2,FALSE)</f>
        <v>#N/A</v>
      </c>
      <c r="K62" t="e">
        <f>VLOOKUP(CountsForm!E63,LookupCount!$F$2:$G$5,2,FALSE)</f>
        <v>#N/A</v>
      </c>
      <c r="L62" t="e">
        <f>VLOOKUP('Visit&amp;Assessment Form'!$B$8,LookupVisit!$C$2:$D$16,2,FALSE)</f>
        <v>#N/A</v>
      </c>
      <c r="M62" t="e">
        <f>VLOOKUP('Visit&amp;Assessment Form'!$B$13,LookupVisit!$E$3:$F$5,2,FALSE)</f>
        <v>#N/A</v>
      </c>
      <c r="N62" t="e">
        <f>VLOOKUP('Visit&amp;Assessment Form'!$B$14,LookupVisit!$G$3:$H$6,2,FALSE)</f>
        <v>#N/A</v>
      </c>
      <c r="O62" t="e">
        <f>VLOOKUP('Visit&amp;Assessment Form'!$B$15,LookupVisit!$I$3:$J$7,2,FALSE)</f>
        <v>#N/A</v>
      </c>
      <c r="P62" t="e">
        <f>VLOOKUP('Visit&amp;Assessment Form'!$B$16,LookupVisit!$K$3:$L$6,2,FALSE)</f>
        <v>#N/A</v>
      </c>
      <c r="Q62" t="e">
        <f>VLOOKUP('Visit&amp;Assessment Form'!$B$11,LookupVisit!$M$3:$N$7,2,FALSE)</f>
        <v>#N/A</v>
      </c>
      <c r="R62">
        <f>'Visit&amp;Assessment Form'!$B$27</f>
        <v>0</v>
      </c>
      <c r="S62">
        <f>'Visit&amp;Assessment Form'!$B$29</f>
        <v>0</v>
      </c>
      <c r="T62">
        <f>SiteForm!A$3</f>
        <v>0</v>
      </c>
      <c r="U62">
        <f>SiteForm!$A$4</f>
        <v>0</v>
      </c>
      <c r="V62">
        <f>SiteForm!$C$3</f>
        <v>0</v>
      </c>
      <c r="W62">
        <f>SiteForm!$C$5</f>
        <v>0</v>
      </c>
      <c r="X62">
        <f>SiteForm!$C$10</f>
        <v>0</v>
      </c>
      <c r="Y62">
        <f>SiteForm!$C$11</f>
        <v>0</v>
      </c>
      <c r="Z62" t="e">
        <f>CountsForm!C63</f>
        <v>#N/A</v>
      </c>
      <c r="AA62" s="16">
        <f>'Visit&amp;Assessment Form'!$B$6</f>
        <v>0</v>
      </c>
      <c r="AB62" s="16">
        <f>'Visit&amp;Assessment Form'!$B$7</f>
        <v>0</v>
      </c>
      <c r="AC62">
        <f>SiteForm!$C$6</f>
        <v>0</v>
      </c>
      <c r="AD62" s="17">
        <f>CountsForm!A63</f>
        <v>0</v>
      </c>
    </row>
    <row r="63" spans="1:30">
      <c r="A63" t="e">
        <f>SiteForm!$A$7&amp;SiteForm!$C$7</f>
        <v>#N/A</v>
      </c>
      <c r="B63">
        <f>IF(SiteForm!C$4="",SiteForm!A$4,SiteForm!C$4)</f>
        <v>0</v>
      </c>
      <c r="C63">
        <f>'Visit&amp;Assessment Form'!$B$3</f>
        <v>0</v>
      </c>
      <c r="D63">
        <f>'Visit&amp;Assessment Form'!$B$4</f>
        <v>0</v>
      </c>
      <c r="E63">
        <f>'Visit&amp;Assessment Form'!$B$5</f>
        <v>0</v>
      </c>
      <c r="F63" t="e">
        <f>VLOOKUP(CountsForm!A64,LookupCount!$A:$D,4,FALSE)</f>
        <v>#N/A</v>
      </c>
      <c r="G63" t="e">
        <f>CountsForm!B64</f>
        <v>#N/A</v>
      </c>
      <c r="H63">
        <f>CountsForm!D64</f>
        <v>0</v>
      </c>
      <c r="I63" t="str">
        <f>VLOOKUP('Visit&amp;Assessment Form'!B$10,LookupVisit!AJ$2:AK$10,2,FALSE)</f>
        <v>W</v>
      </c>
      <c r="J63" t="e">
        <f>VLOOKUP('Visit&amp;Assessment Form'!B$9,LookupVisit!A$2:B$7,2,FALSE)</f>
        <v>#N/A</v>
      </c>
      <c r="K63" t="e">
        <f>VLOOKUP(CountsForm!E64,LookupCount!$F$2:$G$5,2,FALSE)</f>
        <v>#N/A</v>
      </c>
      <c r="L63" t="e">
        <f>VLOOKUP('Visit&amp;Assessment Form'!$B$8,LookupVisit!$C$2:$D$16,2,FALSE)</f>
        <v>#N/A</v>
      </c>
      <c r="M63" t="e">
        <f>VLOOKUP('Visit&amp;Assessment Form'!$B$13,LookupVisit!$E$3:$F$5,2,FALSE)</f>
        <v>#N/A</v>
      </c>
      <c r="N63" t="e">
        <f>VLOOKUP('Visit&amp;Assessment Form'!$B$14,LookupVisit!$G$3:$H$6,2,FALSE)</f>
        <v>#N/A</v>
      </c>
      <c r="O63" t="e">
        <f>VLOOKUP('Visit&amp;Assessment Form'!$B$15,LookupVisit!$I$3:$J$7,2,FALSE)</f>
        <v>#N/A</v>
      </c>
      <c r="P63" t="e">
        <f>VLOOKUP('Visit&amp;Assessment Form'!$B$16,LookupVisit!$K$3:$L$6,2,FALSE)</f>
        <v>#N/A</v>
      </c>
      <c r="Q63" t="e">
        <f>VLOOKUP('Visit&amp;Assessment Form'!$B$11,LookupVisit!$M$3:$N$7,2,FALSE)</f>
        <v>#N/A</v>
      </c>
      <c r="R63">
        <f>'Visit&amp;Assessment Form'!$B$27</f>
        <v>0</v>
      </c>
      <c r="S63">
        <f>'Visit&amp;Assessment Form'!$B$29</f>
        <v>0</v>
      </c>
      <c r="T63">
        <f>SiteForm!A$3</f>
        <v>0</v>
      </c>
      <c r="U63">
        <f>SiteForm!$A$4</f>
        <v>0</v>
      </c>
      <c r="V63">
        <f>SiteForm!$C$3</f>
        <v>0</v>
      </c>
      <c r="W63">
        <f>SiteForm!$C$5</f>
        <v>0</v>
      </c>
      <c r="X63">
        <f>SiteForm!$C$10</f>
        <v>0</v>
      </c>
      <c r="Y63">
        <f>SiteForm!$C$11</f>
        <v>0</v>
      </c>
      <c r="Z63" t="e">
        <f>CountsForm!C64</f>
        <v>#N/A</v>
      </c>
      <c r="AA63" s="16">
        <f>'Visit&amp;Assessment Form'!$B$6</f>
        <v>0</v>
      </c>
      <c r="AB63" s="16">
        <f>'Visit&amp;Assessment Form'!$B$7</f>
        <v>0</v>
      </c>
      <c r="AC63">
        <f>SiteForm!$C$6</f>
        <v>0</v>
      </c>
      <c r="AD63" s="17">
        <f>CountsForm!A64</f>
        <v>0</v>
      </c>
    </row>
    <row r="64" spans="1:30">
      <c r="A64" t="e">
        <f>SiteForm!$A$7&amp;SiteForm!$C$7</f>
        <v>#N/A</v>
      </c>
      <c r="B64">
        <f>IF(SiteForm!C$4="",SiteForm!A$4,SiteForm!C$4)</f>
        <v>0</v>
      </c>
      <c r="C64">
        <f>'Visit&amp;Assessment Form'!$B$3</f>
        <v>0</v>
      </c>
      <c r="D64">
        <f>'Visit&amp;Assessment Form'!$B$4</f>
        <v>0</v>
      </c>
      <c r="E64">
        <f>'Visit&amp;Assessment Form'!$B$5</f>
        <v>0</v>
      </c>
      <c r="F64" t="e">
        <f>VLOOKUP(CountsForm!A65,LookupCount!$A:$D,4,FALSE)</f>
        <v>#N/A</v>
      </c>
      <c r="G64" t="e">
        <f>CountsForm!B65</f>
        <v>#N/A</v>
      </c>
      <c r="H64">
        <f>CountsForm!D65</f>
        <v>0</v>
      </c>
      <c r="I64" t="str">
        <f>VLOOKUP('Visit&amp;Assessment Form'!B$10,LookupVisit!AJ$2:AK$10,2,FALSE)</f>
        <v>W</v>
      </c>
      <c r="J64" t="e">
        <f>VLOOKUP('Visit&amp;Assessment Form'!B$9,LookupVisit!A$2:B$7,2,FALSE)</f>
        <v>#N/A</v>
      </c>
      <c r="K64" t="e">
        <f>VLOOKUP(CountsForm!E65,LookupCount!$F$2:$G$5,2,FALSE)</f>
        <v>#N/A</v>
      </c>
      <c r="L64" t="e">
        <f>VLOOKUP('Visit&amp;Assessment Form'!$B$8,LookupVisit!$C$2:$D$16,2,FALSE)</f>
        <v>#N/A</v>
      </c>
      <c r="M64" t="e">
        <f>VLOOKUP('Visit&amp;Assessment Form'!$B$13,LookupVisit!$E$3:$F$5,2,FALSE)</f>
        <v>#N/A</v>
      </c>
      <c r="N64" t="e">
        <f>VLOOKUP('Visit&amp;Assessment Form'!$B$14,LookupVisit!$G$3:$H$6,2,FALSE)</f>
        <v>#N/A</v>
      </c>
      <c r="O64" t="e">
        <f>VLOOKUP('Visit&amp;Assessment Form'!$B$15,LookupVisit!$I$3:$J$7,2,FALSE)</f>
        <v>#N/A</v>
      </c>
      <c r="P64" t="e">
        <f>VLOOKUP('Visit&amp;Assessment Form'!$B$16,LookupVisit!$K$3:$L$6,2,FALSE)</f>
        <v>#N/A</v>
      </c>
      <c r="Q64" t="e">
        <f>VLOOKUP('Visit&amp;Assessment Form'!$B$11,LookupVisit!$M$3:$N$7,2,FALSE)</f>
        <v>#N/A</v>
      </c>
      <c r="R64">
        <f>'Visit&amp;Assessment Form'!$B$27</f>
        <v>0</v>
      </c>
      <c r="S64">
        <f>'Visit&amp;Assessment Form'!$B$29</f>
        <v>0</v>
      </c>
      <c r="T64">
        <f>SiteForm!A$3</f>
        <v>0</v>
      </c>
      <c r="U64">
        <f>SiteForm!$A$4</f>
        <v>0</v>
      </c>
      <c r="V64">
        <f>SiteForm!$C$3</f>
        <v>0</v>
      </c>
      <c r="W64">
        <f>SiteForm!$C$5</f>
        <v>0</v>
      </c>
      <c r="X64">
        <f>SiteForm!$C$10</f>
        <v>0</v>
      </c>
      <c r="Y64">
        <f>SiteForm!$C$11</f>
        <v>0</v>
      </c>
      <c r="Z64" t="e">
        <f>CountsForm!C65</f>
        <v>#N/A</v>
      </c>
      <c r="AA64" s="16">
        <f>'Visit&amp;Assessment Form'!$B$6</f>
        <v>0</v>
      </c>
      <c r="AB64" s="16">
        <f>'Visit&amp;Assessment Form'!$B$7</f>
        <v>0</v>
      </c>
      <c r="AC64">
        <f>SiteForm!$C$6</f>
        <v>0</v>
      </c>
      <c r="AD64" s="17">
        <f>CountsForm!A65</f>
        <v>0</v>
      </c>
    </row>
    <row r="65" spans="1:30">
      <c r="A65" t="e">
        <f>SiteForm!$A$7&amp;SiteForm!$C$7</f>
        <v>#N/A</v>
      </c>
      <c r="B65">
        <f>IF(SiteForm!C$4="",SiteForm!A$4,SiteForm!C$4)</f>
        <v>0</v>
      </c>
      <c r="C65">
        <f>'Visit&amp;Assessment Form'!$B$3</f>
        <v>0</v>
      </c>
      <c r="D65">
        <f>'Visit&amp;Assessment Form'!$B$4</f>
        <v>0</v>
      </c>
      <c r="E65">
        <f>'Visit&amp;Assessment Form'!$B$5</f>
        <v>0</v>
      </c>
      <c r="F65" t="e">
        <f>VLOOKUP(CountsForm!A66,LookupCount!$A:$D,4,FALSE)</f>
        <v>#N/A</v>
      </c>
      <c r="G65" t="e">
        <f>CountsForm!B66</f>
        <v>#N/A</v>
      </c>
      <c r="H65">
        <f>CountsForm!D66</f>
        <v>0</v>
      </c>
      <c r="I65" t="str">
        <f>VLOOKUP('Visit&amp;Assessment Form'!B$10,LookupVisit!AJ$2:AK$10,2,FALSE)</f>
        <v>W</v>
      </c>
      <c r="J65" t="e">
        <f>VLOOKUP('Visit&amp;Assessment Form'!B$9,LookupVisit!A$2:B$7,2,FALSE)</f>
        <v>#N/A</v>
      </c>
      <c r="K65" t="e">
        <f>VLOOKUP(CountsForm!E66,LookupCount!$F$2:$G$5,2,FALSE)</f>
        <v>#N/A</v>
      </c>
      <c r="L65" t="e">
        <f>VLOOKUP('Visit&amp;Assessment Form'!$B$8,LookupVisit!$C$2:$D$16,2,FALSE)</f>
        <v>#N/A</v>
      </c>
      <c r="M65" t="e">
        <f>VLOOKUP('Visit&amp;Assessment Form'!$B$13,LookupVisit!$E$3:$F$5,2,FALSE)</f>
        <v>#N/A</v>
      </c>
      <c r="N65" t="e">
        <f>VLOOKUP('Visit&amp;Assessment Form'!$B$14,LookupVisit!$G$3:$H$6,2,FALSE)</f>
        <v>#N/A</v>
      </c>
      <c r="O65" t="e">
        <f>VLOOKUP('Visit&amp;Assessment Form'!$B$15,LookupVisit!$I$3:$J$7,2,FALSE)</f>
        <v>#N/A</v>
      </c>
      <c r="P65" t="e">
        <f>VLOOKUP('Visit&amp;Assessment Form'!$B$16,LookupVisit!$K$3:$L$6,2,FALSE)</f>
        <v>#N/A</v>
      </c>
      <c r="Q65" t="e">
        <f>VLOOKUP('Visit&amp;Assessment Form'!$B$11,LookupVisit!$M$3:$N$7,2,FALSE)</f>
        <v>#N/A</v>
      </c>
      <c r="R65">
        <f>'Visit&amp;Assessment Form'!$B$27</f>
        <v>0</v>
      </c>
      <c r="S65">
        <f>'Visit&amp;Assessment Form'!$B$29</f>
        <v>0</v>
      </c>
      <c r="T65">
        <f>SiteForm!A$3</f>
        <v>0</v>
      </c>
      <c r="U65">
        <f>SiteForm!$A$4</f>
        <v>0</v>
      </c>
      <c r="V65">
        <f>SiteForm!$C$3</f>
        <v>0</v>
      </c>
      <c r="W65">
        <f>SiteForm!$C$5</f>
        <v>0</v>
      </c>
      <c r="X65">
        <f>SiteForm!$C$10</f>
        <v>0</v>
      </c>
      <c r="Y65">
        <f>SiteForm!$C$11</f>
        <v>0</v>
      </c>
      <c r="Z65" t="e">
        <f>CountsForm!C66</f>
        <v>#N/A</v>
      </c>
      <c r="AA65" s="16">
        <f>'Visit&amp;Assessment Form'!$B$6</f>
        <v>0</v>
      </c>
      <c r="AB65" s="16">
        <f>'Visit&amp;Assessment Form'!$B$7</f>
        <v>0</v>
      </c>
      <c r="AC65">
        <f>SiteForm!$C$6</f>
        <v>0</v>
      </c>
      <c r="AD65" s="17">
        <f>CountsForm!A66</f>
        <v>0</v>
      </c>
    </row>
    <row r="66" spans="1:30">
      <c r="A66" t="e">
        <f>SiteForm!$A$7&amp;SiteForm!$C$7</f>
        <v>#N/A</v>
      </c>
      <c r="B66">
        <f>IF(SiteForm!C$4="",SiteForm!A$4,SiteForm!C$4)</f>
        <v>0</v>
      </c>
      <c r="C66">
        <f>'Visit&amp;Assessment Form'!$B$3</f>
        <v>0</v>
      </c>
      <c r="D66">
        <f>'Visit&amp;Assessment Form'!$B$4</f>
        <v>0</v>
      </c>
      <c r="E66">
        <f>'Visit&amp;Assessment Form'!$B$5</f>
        <v>0</v>
      </c>
      <c r="F66" t="e">
        <f>VLOOKUP(CountsForm!A67,LookupCount!$A:$D,4,FALSE)</f>
        <v>#N/A</v>
      </c>
      <c r="G66" t="e">
        <f>CountsForm!B67</f>
        <v>#N/A</v>
      </c>
      <c r="H66">
        <f>CountsForm!D67</f>
        <v>0</v>
      </c>
      <c r="I66" t="str">
        <f>VLOOKUP('Visit&amp;Assessment Form'!B$10,LookupVisit!AJ$2:AK$10,2,FALSE)</f>
        <v>W</v>
      </c>
      <c r="J66" t="e">
        <f>VLOOKUP('Visit&amp;Assessment Form'!B$9,LookupVisit!A$2:B$7,2,FALSE)</f>
        <v>#N/A</v>
      </c>
      <c r="K66" t="e">
        <f>VLOOKUP(CountsForm!E67,LookupCount!$F$2:$G$5,2,FALSE)</f>
        <v>#N/A</v>
      </c>
      <c r="L66" t="e">
        <f>VLOOKUP('Visit&amp;Assessment Form'!$B$8,LookupVisit!$C$2:$D$16,2,FALSE)</f>
        <v>#N/A</v>
      </c>
      <c r="M66" t="e">
        <f>VLOOKUP('Visit&amp;Assessment Form'!$B$13,LookupVisit!$E$3:$F$5,2,FALSE)</f>
        <v>#N/A</v>
      </c>
      <c r="N66" t="e">
        <f>VLOOKUP('Visit&amp;Assessment Form'!$B$14,LookupVisit!$G$3:$H$6,2,FALSE)</f>
        <v>#N/A</v>
      </c>
      <c r="O66" t="e">
        <f>VLOOKUP('Visit&amp;Assessment Form'!$B$15,LookupVisit!$I$3:$J$7,2,FALSE)</f>
        <v>#N/A</v>
      </c>
      <c r="P66" t="e">
        <f>VLOOKUP('Visit&amp;Assessment Form'!$B$16,LookupVisit!$K$3:$L$6,2,FALSE)</f>
        <v>#N/A</v>
      </c>
      <c r="Q66" t="e">
        <f>VLOOKUP('Visit&amp;Assessment Form'!$B$11,LookupVisit!$M$3:$N$7,2,FALSE)</f>
        <v>#N/A</v>
      </c>
      <c r="R66">
        <f>'Visit&amp;Assessment Form'!$B$27</f>
        <v>0</v>
      </c>
      <c r="S66">
        <f>'Visit&amp;Assessment Form'!$B$29</f>
        <v>0</v>
      </c>
      <c r="T66">
        <f>SiteForm!A$3</f>
        <v>0</v>
      </c>
      <c r="U66">
        <f>SiteForm!$A$4</f>
        <v>0</v>
      </c>
      <c r="V66">
        <f>SiteForm!$C$3</f>
        <v>0</v>
      </c>
      <c r="W66">
        <f>SiteForm!$C$5</f>
        <v>0</v>
      </c>
      <c r="X66">
        <f>SiteForm!$C$10</f>
        <v>0</v>
      </c>
      <c r="Y66">
        <f>SiteForm!$C$11</f>
        <v>0</v>
      </c>
      <c r="Z66" t="e">
        <f>CountsForm!C67</f>
        <v>#N/A</v>
      </c>
      <c r="AA66" s="16">
        <f>'Visit&amp;Assessment Form'!$B$6</f>
        <v>0</v>
      </c>
      <c r="AB66" s="16">
        <f>'Visit&amp;Assessment Form'!$B$7</f>
        <v>0</v>
      </c>
      <c r="AC66">
        <f>SiteForm!$C$6</f>
        <v>0</v>
      </c>
      <c r="AD66" s="17">
        <f>CountsForm!A67</f>
        <v>0</v>
      </c>
    </row>
    <row r="67" spans="1:30">
      <c r="A67" t="e">
        <f>SiteForm!$A$7&amp;SiteForm!$C$7</f>
        <v>#N/A</v>
      </c>
      <c r="B67">
        <f>IF(SiteForm!C$4="",SiteForm!A$4,SiteForm!C$4)</f>
        <v>0</v>
      </c>
      <c r="C67">
        <f>'Visit&amp;Assessment Form'!$B$3</f>
        <v>0</v>
      </c>
      <c r="D67">
        <f>'Visit&amp;Assessment Form'!$B$4</f>
        <v>0</v>
      </c>
      <c r="E67">
        <f>'Visit&amp;Assessment Form'!$B$5</f>
        <v>0</v>
      </c>
      <c r="F67" t="e">
        <f>VLOOKUP(CountsForm!A68,LookupCount!$A:$D,4,FALSE)</f>
        <v>#N/A</v>
      </c>
      <c r="G67" t="e">
        <f>CountsForm!B68</f>
        <v>#N/A</v>
      </c>
      <c r="H67">
        <f>CountsForm!D68</f>
        <v>0</v>
      </c>
      <c r="I67" t="str">
        <f>VLOOKUP('Visit&amp;Assessment Form'!B$10,LookupVisit!AJ$2:AK$10,2,FALSE)</f>
        <v>W</v>
      </c>
      <c r="J67" t="e">
        <f>VLOOKUP('Visit&amp;Assessment Form'!B$9,LookupVisit!A$2:B$7,2,FALSE)</f>
        <v>#N/A</v>
      </c>
      <c r="K67" t="e">
        <f>VLOOKUP(CountsForm!E68,LookupCount!$F$2:$G$5,2,FALSE)</f>
        <v>#N/A</v>
      </c>
      <c r="L67" t="e">
        <f>VLOOKUP('Visit&amp;Assessment Form'!$B$8,LookupVisit!$C$2:$D$16,2,FALSE)</f>
        <v>#N/A</v>
      </c>
      <c r="M67" t="e">
        <f>VLOOKUP('Visit&amp;Assessment Form'!$B$13,LookupVisit!$E$3:$F$5,2,FALSE)</f>
        <v>#N/A</v>
      </c>
      <c r="N67" t="e">
        <f>VLOOKUP('Visit&amp;Assessment Form'!$B$14,LookupVisit!$G$3:$H$6,2,FALSE)</f>
        <v>#N/A</v>
      </c>
      <c r="O67" t="e">
        <f>VLOOKUP('Visit&amp;Assessment Form'!$B$15,LookupVisit!$I$3:$J$7,2,FALSE)</f>
        <v>#N/A</v>
      </c>
      <c r="P67" t="e">
        <f>VLOOKUP('Visit&amp;Assessment Form'!$B$16,LookupVisit!$K$3:$L$6,2,FALSE)</f>
        <v>#N/A</v>
      </c>
      <c r="Q67" t="e">
        <f>VLOOKUP('Visit&amp;Assessment Form'!$B$11,LookupVisit!$M$3:$N$7,2,FALSE)</f>
        <v>#N/A</v>
      </c>
      <c r="R67">
        <f>'Visit&amp;Assessment Form'!$B$27</f>
        <v>0</v>
      </c>
      <c r="S67">
        <f>'Visit&amp;Assessment Form'!$B$29</f>
        <v>0</v>
      </c>
      <c r="T67">
        <f>SiteForm!A$3</f>
        <v>0</v>
      </c>
      <c r="U67">
        <f>SiteForm!$A$4</f>
        <v>0</v>
      </c>
      <c r="V67">
        <f>SiteForm!$C$3</f>
        <v>0</v>
      </c>
      <c r="W67">
        <f>SiteForm!$C$5</f>
        <v>0</v>
      </c>
      <c r="X67">
        <f>SiteForm!$C$10</f>
        <v>0</v>
      </c>
      <c r="Y67">
        <f>SiteForm!$C$11</f>
        <v>0</v>
      </c>
      <c r="Z67" t="e">
        <f>CountsForm!C68</f>
        <v>#N/A</v>
      </c>
      <c r="AA67" s="16">
        <f>'Visit&amp;Assessment Form'!$B$6</f>
        <v>0</v>
      </c>
      <c r="AB67" s="16">
        <f>'Visit&amp;Assessment Form'!$B$7</f>
        <v>0</v>
      </c>
      <c r="AC67">
        <f>SiteForm!$C$6</f>
        <v>0</v>
      </c>
      <c r="AD67" s="17">
        <f>CountsForm!A68</f>
        <v>0</v>
      </c>
    </row>
    <row r="68" spans="1:30">
      <c r="A68" t="e">
        <f>SiteForm!$A$7&amp;SiteForm!$C$7</f>
        <v>#N/A</v>
      </c>
      <c r="B68">
        <f>IF(SiteForm!C$4="",SiteForm!A$4,SiteForm!C$4)</f>
        <v>0</v>
      </c>
      <c r="C68">
        <f>'Visit&amp;Assessment Form'!$B$3</f>
        <v>0</v>
      </c>
      <c r="D68">
        <f>'Visit&amp;Assessment Form'!$B$4</f>
        <v>0</v>
      </c>
      <c r="E68">
        <f>'Visit&amp;Assessment Form'!$B$5</f>
        <v>0</v>
      </c>
      <c r="F68" t="e">
        <f>VLOOKUP(CountsForm!A69,LookupCount!$A:$D,4,FALSE)</f>
        <v>#N/A</v>
      </c>
      <c r="G68" t="e">
        <f>CountsForm!B69</f>
        <v>#N/A</v>
      </c>
      <c r="H68">
        <f>CountsForm!D69</f>
        <v>0</v>
      </c>
      <c r="I68" t="str">
        <f>VLOOKUP('Visit&amp;Assessment Form'!B$10,LookupVisit!AJ$2:AK$10,2,FALSE)</f>
        <v>W</v>
      </c>
      <c r="J68" t="e">
        <f>VLOOKUP('Visit&amp;Assessment Form'!B$9,LookupVisit!A$2:B$7,2,FALSE)</f>
        <v>#N/A</v>
      </c>
      <c r="K68" t="e">
        <f>VLOOKUP(CountsForm!E69,LookupCount!$F$2:$G$5,2,FALSE)</f>
        <v>#N/A</v>
      </c>
      <c r="L68" t="e">
        <f>VLOOKUP('Visit&amp;Assessment Form'!$B$8,LookupVisit!$C$2:$D$16,2,FALSE)</f>
        <v>#N/A</v>
      </c>
      <c r="M68" t="e">
        <f>VLOOKUP('Visit&amp;Assessment Form'!$B$13,LookupVisit!$E$3:$F$5,2,FALSE)</f>
        <v>#N/A</v>
      </c>
      <c r="N68" t="e">
        <f>VLOOKUP('Visit&amp;Assessment Form'!$B$14,LookupVisit!$G$3:$H$6,2,FALSE)</f>
        <v>#N/A</v>
      </c>
      <c r="O68" t="e">
        <f>VLOOKUP('Visit&amp;Assessment Form'!$B$15,LookupVisit!$I$3:$J$7,2,FALSE)</f>
        <v>#N/A</v>
      </c>
      <c r="P68" t="e">
        <f>VLOOKUP('Visit&amp;Assessment Form'!$B$16,LookupVisit!$K$3:$L$6,2,FALSE)</f>
        <v>#N/A</v>
      </c>
      <c r="Q68" t="e">
        <f>VLOOKUP('Visit&amp;Assessment Form'!$B$11,LookupVisit!$M$3:$N$7,2,FALSE)</f>
        <v>#N/A</v>
      </c>
      <c r="R68">
        <f>'Visit&amp;Assessment Form'!$B$27</f>
        <v>0</v>
      </c>
      <c r="S68">
        <f>'Visit&amp;Assessment Form'!$B$29</f>
        <v>0</v>
      </c>
      <c r="T68">
        <f>SiteForm!A$3</f>
        <v>0</v>
      </c>
      <c r="U68">
        <f>SiteForm!$A$4</f>
        <v>0</v>
      </c>
      <c r="V68">
        <f>SiteForm!$C$3</f>
        <v>0</v>
      </c>
      <c r="W68">
        <f>SiteForm!$C$5</f>
        <v>0</v>
      </c>
      <c r="X68">
        <f>SiteForm!$C$10</f>
        <v>0</v>
      </c>
      <c r="Y68">
        <f>SiteForm!$C$11</f>
        <v>0</v>
      </c>
      <c r="Z68" t="e">
        <f>CountsForm!C69</f>
        <v>#N/A</v>
      </c>
      <c r="AA68" s="16">
        <f>'Visit&amp;Assessment Form'!$B$6</f>
        <v>0</v>
      </c>
      <c r="AB68" s="16">
        <f>'Visit&amp;Assessment Form'!$B$7</f>
        <v>0</v>
      </c>
      <c r="AC68">
        <f>SiteForm!$C$6</f>
        <v>0</v>
      </c>
      <c r="AD68" s="17">
        <f>CountsForm!A69</f>
        <v>0</v>
      </c>
    </row>
    <row r="69" spans="1:30">
      <c r="A69" t="e">
        <f>SiteForm!$A$7&amp;SiteForm!$C$7</f>
        <v>#N/A</v>
      </c>
      <c r="B69">
        <f>IF(SiteForm!C$4="",SiteForm!A$4,SiteForm!C$4)</f>
        <v>0</v>
      </c>
      <c r="C69">
        <f>'Visit&amp;Assessment Form'!$B$3</f>
        <v>0</v>
      </c>
      <c r="D69">
        <f>'Visit&amp;Assessment Form'!$B$4</f>
        <v>0</v>
      </c>
      <c r="E69">
        <f>'Visit&amp;Assessment Form'!$B$5</f>
        <v>0</v>
      </c>
      <c r="F69" t="e">
        <f>VLOOKUP(CountsForm!A70,LookupCount!$A:$D,4,FALSE)</f>
        <v>#N/A</v>
      </c>
      <c r="G69" t="e">
        <f>CountsForm!B70</f>
        <v>#N/A</v>
      </c>
      <c r="H69">
        <f>CountsForm!D70</f>
        <v>0</v>
      </c>
      <c r="I69" t="str">
        <f>VLOOKUP('Visit&amp;Assessment Form'!B$10,LookupVisit!AJ$2:AK$10,2,FALSE)</f>
        <v>W</v>
      </c>
      <c r="J69" t="e">
        <f>VLOOKUP('Visit&amp;Assessment Form'!B$9,LookupVisit!A$2:B$7,2,FALSE)</f>
        <v>#N/A</v>
      </c>
      <c r="K69" t="e">
        <f>VLOOKUP(CountsForm!E70,LookupCount!$F$2:$G$5,2,FALSE)</f>
        <v>#N/A</v>
      </c>
      <c r="L69" t="e">
        <f>VLOOKUP('Visit&amp;Assessment Form'!$B$8,LookupVisit!$C$2:$D$16,2,FALSE)</f>
        <v>#N/A</v>
      </c>
      <c r="M69" t="e">
        <f>VLOOKUP('Visit&amp;Assessment Form'!$B$13,LookupVisit!$E$3:$F$5,2,FALSE)</f>
        <v>#N/A</v>
      </c>
      <c r="N69" t="e">
        <f>VLOOKUP('Visit&amp;Assessment Form'!$B$14,LookupVisit!$G$3:$H$6,2,FALSE)</f>
        <v>#N/A</v>
      </c>
      <c r="O69" t="e">
        <f>VLOOKUP('Visit&amp;Assessment Form'!$B$15,LookupVisit!$I$3:$J$7,2,FALSE)</f>
        <v>#N/A</v>
      </c>
      <c r="P69" t="e">
        <f>VLOOKUP('Visit&amp;Assessment Form'!$B$16,LookupVisit!$K$3:$L$6,2,FALSE)</f>
        <v>#N/A</v>
      </c>
      <c r="Q69" t="e">
        <f>VLOOKUP('Visit&amp;Assessment Form'!$B$11,LookupVisit!$M$3:$N$7,2,FALSE)</f>
        <v>#N/A</v>
      </c>
      <c r="R69">
        <f>'Visit&amp;Assessment Form'!$B$27</f>
        <v>0</v>
      </c>
      <c r="S69">
        <f>'Visit&amp;Assessment Form'!$B$29</f>
        <v>0</v>
      </c>
      <c r="T69">
        <f>SiteForm!A$3</f>
        <v>0</v>
      </c>
      <c r="U69">
        <f>SiteForm!$A$4</f>
        <v>0</v>
      </c>
      <c r="V69">
        <f>SiteForm!$C$3</f>
        <v>0</v>
      </c>
      <c r="W69">
        <f>SiteForm!$C$5</f>
        <v>0</v>
      </c>
      <c r="X69">
        <f>SiteForm!$C$10</f>
        <v>0</v>
      </c>
      <c r="Y69">
        <f>SiteForm!$C$11</f>
        <v>0</v>
      </c>
      <c r="Z69" t="e">
        <f>CountsForm!C70</f>
        <v>#N/A</v>
      </c>
      <c r="AA69" s="16">
        <f>'Visit&amp;Assessment Form'!$B$6</f>
        <v>0</v>
      </c>
      <c r="AB69" s="16">
        <f>'Visit&amp;Assessment Form'!$B$7</f>
        <v>0</v>
      </c>
      <c r="AC69">
        <f>SiteForm!$C$6</f>
        <v>0</v>
      </c>
      <c r="AD69" s="17">
        <f>CountsForm!A70</f>
        <v>0</v>
      </c>
    </row>
    <row r="70" spans="1:30">
      <c r="A70" t="e">
        <f>SiteForm!$A$7&amp;SiteForm!$C$7</f>
        <v>#N/A</v>
      </c>
      <c r="B70">
        <f>IF(SiteForm!C$4="",SiteForm!A$4,SiteForm!C$4)</f>
        <v>0</v>
      </c>
      <c r="C70">
        <f>'Visit&amp;Assessment Form'!$B$3</f>
        <v>0</v>
      </c>
      <c r="D70">
        <f>'Visit&amp;Assessment Form'!$B$4</f>
        <v>0</v>
      </c>
      <c r="E70">
        <f>'Visit&amp;Assessment Form'!$B$5</f>
        <v>0</v>
      </c>
      <c r="F70" t="e">
        <f>VLOOKUP(CountsForm!A71,LookupCount!$A:$D,4,FALSE)</f>
        <v>#N/A</v>
      </c>
      <c r="G70" t="e">
        <f>CountsForm!B71</f>
        <v>#N/A</v>
      </c>
      <c r="H70">
        <f>CountsForm!D71</f>
        <v>0</v>
      </c>
      <c r="I70" t="str">
        <f>VLOOKUP('Visit&amp;Assessment Form'!B$10,LookupVisit!AJ$2:AK$10,2,FALSE)</f>
        <v>W</v>
      </c>
      <c r="J70" t="e">
        <f>VLOOKUP('Visit&amp;Assessment Form'!B$9,LookupVisit!A$2:B$7,2,FALSE)</f>
        <v>#N/A</v>
      </c>
      <c r="K70" t="e">
        <f>VLOOKUP(CountsForm!E71,LookupCount!$F$2:$G$5,2,FALSE)</f>
        <v>#N/A</v>
      </c>
      <c r="L70" t="e">
        <f>VLOOKUP('Visit&amp;Assessment Form'!$B$8,LookupVisit!$C$2:$D$16,2,FALSE)</f>
        <v>#N/A</v>
      </c>
      <c r="M70" t="e">
        <f>VLOOKUP('Visit&amp;Assessment Form'!$B$13,LookupVisit!$E$3:$F$5,2,FALSE)</f>
        <v>#N/A</v>
      </c>
      <c r="N70" t="e">
        <f>VLOOKUP('Visit&amp;Assessment Form'!$B$14,LookupVisit!$G$3:$H$6,2,FALSE)</f>
        <v>#N/A</v>
      </c>
      <c r="O70" t="e">
        <f>VLOOKUP('Visit&amp;Assessment Form'!$B$15,LookupVisit!$I$3:$J$7,2,FALSE)</f>
        <v>#N/A</v>
      </c>
      <c r="P70" t="e">
        <f>VLOOKUP('Visit&amp;Assessment Form'!$B$16,LookupVisit!$K$3:$L$6,2,FALSE)</f>
        <v>#N/A</v>
      </c>
      <c r="Q70" t="e">
        <f>VLOOKUP('Visit&amp;Assessment Form'!$B$11,LookupVisit!$M$3:$N$7,2,FALSE)</f>
        <v>#N/A</v>
      </c>
      <c r="R70">
        <f>'Visit&amp;Assessment Form'!$B$27</f>
        <v>0</v>
      </c>
      <c r="S70">
        <f>'Visit&amp;Assessment Form'!$B$29</f>
        <v>0</v>
      </c>
      <c r="T70">
        <f>SiteForm!A$3</f>
        <v>0</v>
      </c>
      <c r="U70">
        <f>SiteForm!$A$4</f>
        <v>0</v>
      </c>
      <c r="V70">
        <f>SiteForm!$C$3</f>
        <v>0</v>
      </c>
      <c r="W70">
        <f>SiteForm!$C$5</f>
        <v>0</v>
      </c>
      <c r="X70">
        <f>SiteForm!$C$10</f>
        <v>0</v>
      </c>
      <c r="Y70">
        <f>SiteForm!$C$11</f>
        <v>0</v>
      </c>
      <c r="Z70" t="e">
        <f>CountsForm!C71</f>
        <v>#N/A</v>
      </c>
      <c r="AA70" s="16">
        <f>'Visit&amp;Assessment Form'!$B$6</f>
        <v>0</v>
      </c>
      <c r="AB70" s="16">
        <f>'Visit&amp;Assessment Form'!$B$7</f>
        <v>0</v>
      </c>
      <c r="AC70">
        <f>SiteForm!$C$6</f>
        <v>0</v>
      </c>
      <c r="AD70" s="17">
        <f>CountsForm!A71</f>
        <v>0</v>
      </c>
    </row>
    <row r="71" spans="1:30">
      <c r="A71" t="e">
        <f>SiteForm!$A$7&amp;SiteForm!$C$7</f>
        <v>#N/A</v>
      </c>
      <c r="B71">
        <f>IF(SiteForm!C$4="",SiteForm!A$4,SiteForm!C$4)</f>
        <v>0</v>
      </c>
      <c r="C71">
        <f>'Visit&amp;Assessment Form'!$B$3</f>
        <v>0</v>
      </c>
      <c r="D71">
        <f>'Visit&amp;Assessment Form'!$B$4</f>
        <v>0</v>
      </c>
      <c r="E71">
        <f>'Visit&amp;Assessment Form'!$B$5</f>
        <v>0</v>
      </c>
      <c r="F71" t="e">
        <f>VLOOKUP(CountsForm!A72,LookupCount!$A:$D,4,FALSE)</f>
        <v>#N/A</v>
      </c>
      <c r="G71" t="e">
        <f>CountsForm!B72</f>
        <v>#N/A</v>
      </c>
      <c r="H71">
        <f>CountsForm!D72</f>
        <v>0</v>
      </c>
      <c r="I71" t="str">
        <f>VLOOKUP('Visit&amp;Assessment Form'!B$10,LookupVisit!AJ$2:AK$10,2,FALSE)</f>
        <v>W</v>
      </c>
      <c r="J71" t="e">
        <f>VLOOKUP('Visit&amp;Assessment Form'!B$9,LookupVisit!A$2:B$7,2,FALSE)</f>
        <v>#N/A</v>
      </c>
      <c r="K71" t="e">
        <f>VLOOKUP(CountsForm!E72,LookupCount!$F$2:$G$5,2,FALSE)</f>
        <v>#N/A</v>
      </c>
      <c r="L71" t="e">
        <f>VLOOKUP('Visit&amp;Assessment Form'!$B$8,LookupVisit!$C$2:$D$16,2,FALSE)</f>
        <v>#N/A</v>
      </c>
      <c r="M71" t="e">
        <f>VLOOKUP('Visit&amp;Assessment Form'!$B$13,LookupVisit!$E$3:$F$5,2,FALSE)</f>
        <v>#N/A</v>
      </c>
      <c r="N71" t="e">
        <f>VLOOKUP('Visit&amp;Assessment Form'!$B$14,LookupVisit!$G$3:$H$6,2,FALSE)</f>
        <v>#N/A</v>
      </c>
      <c r="O71" t="e">
        <f>VLOOKUP('Visit&amp;Assessment Form'!$B$15,LookupVisit!$I$3:$J$7,2,FALSE)</f>
        <v>#N/A</v>
      </c>
      <c r="P71" t="e">
        <f>VLOOKUP('Visit&amp;Assessment Form'!$B$16,LookupVisit!$K$3:$L$6,2,FALSE)</f>
        <v>#N/A</v>
      </c>
      <c r="Q71" t="e">
        <f>VLOOKUP('Visit&amp;Assessment Form'!$B$11,LookupVisit!$M$3:$N$7,2,FALSE)</f>
        <v>#N/A</v>
      </c>
      <c r="R71">
        <f>'Visit&amp;Assessment Form'!$B$27</f>
        <v>0</v>
      </c>
      <c r="S71">
        <f>'Visit&amp;Assessment Form'!$B$29</f>
        <v>0</v>
      </c>
      <c r="T71">
        <f>SiteForm!A$3</f>
        <v>0</v>
      </c>
      <c r="U71">
        <f>SiteForm!$A$4</f>
        <v>0</v>
      </c>
      <c r="V71">
        <f>SiteForm!$C$3</f>
        <v>0</v>
      </c>
      <c r="W71">
        <f>SiteForm!$C$5</f>
        <v>0</v>
      </c>
      <c r="X71">
        <f>SiteForm!$C$10</f>
        <v>0</v>
      </c>
      <c r="Y71">
        <f>SiteForm!$C$11</f>
        <v>0</v>
      </c>
      <c r="Z71" t="e">
        <f>CountsForm!C72</f>
        <v>#N/A</v>
      </c>
      <c r="AA71" s="16">
        <f>'Visit&amp;Assessment Form'!$B$6</f>
        <v>0</v>
      </c>
      <c r="AB71" s="16">
        <f>'Visit&amp;Assessment Form'!$B$7</f>
        <v>0</v>
      </c>
      <c r="AC71">
        <f>SiteForm!$C$6</f>
        <v>0</v>
      </c>
      <c r="AD71" s="17">
        <f>CountsForm!A72</f>
        <v>0</v>
      </c>
    </row>
    <row r="72" spans="1:30">
      <c r="A72" t="e">
        <f>SiteForm!$A$7&amp;SiteForm!$C$7</f>
        <v>#N/A</v>
      </c>
      <c r="B72">
        <f>IF(SiteForm!C$4="",SiteForm!A$4,SiteForm!C$4)</f>
        <v>0</v>
      </c>
      <c r="C72">
        <f>'Visit&amp;Assessment Form'!$B$3</f>
        <v>0</v>
      </c>
      <c r="D72">
        <f>'Visit&amp;Assessment Form'!$B$4</f>
        <v>0</v>
      </c>
      <c r="E72">
        <f>'Visit&amp;Assessment Form'!$B$5</f>
        <v>0</v>
      </c>
      <c r="F72" t="e">
        <f>VLOOKUP(CountsForm!A73,LookupCount!$A:$D,4,FALSE)</f>
        <v>#N/A</v>
      </c>
      <c r="G72" t="e">
        <f>CountsForm!B73</f>
        <v>#N/A</v>
      </c>
      <c r="H72">
        <f>CountsForm!D73</f>
        <v>0</v>
      </c>
      <c r="I72" t="str">
        <f>VLOOKUP('Visit&amp;Assessment Form'!B$10,LookupVisit!AJ$2:AK$10,2,FALSE)</f>
        <v>W</v>
      </c>
      <c r="J72" t="e">
        <f>VLOOKUP('Visit&amp;Assessment Form'!B$9,LookupVisit!A$2:B$7,2,FALSE)</f>
        <v>#N/A</v>
      </c>
      <c r="K72" t="e">
        <f>VLOOKUP(CountsForm!E73,LookupCount!$F$2:$G$5,2,FALSE)</f>
        <v>#N/A</v>
      </c>
      <c r="L72" t="e">
        <f>VLOOKUP('Visit&amp;Assessment Form'!$B$8,LookupVisit!$C$2:$D$16,2,FALSE)</f>
        <v>#N/A</v>
      </c>
      <c r="M72" t="e">
        <f>VLOOKUP('Visit&amp;Assessment Form'!$B$13,LookupVisit!$E$3:$F$5,2,FALSE)</f>
        <v>#N/A</v>
      </c>
      <c r="N72" t="e">
        <f>VLOOKUP('Visit&amp;Assessment Form'!$B$14,LookupVisit!$G$3:$H$6,2,FALSE)</f>
        <v>#N/A</v>
      </c>
      <c r="O72" t="e">
        <f>VLOOKUP('Visit&amp;Assessment Form'!$B$15,LookupVisit!$I$3:$J$7,2,FALSE)</f>
        <v>#N/A</v>
      </c>
      <c r="P72" t="e">
        <f>VLOOKUP('Visit&amp;Assessment Form'!$B$16,LookupVisit!$K$3:$L$6,2,FALSE)</f>
        <v>#N/A</v>
      </c>
      <c r="Q72" t="e">
        <f>VLOOKUP('Visit&amp;Assessment Form'!$B$11,LookupVisit!$M$3:$N$7,2,FALSE)</f>
        <v>#N/A</v>
      </c>
      <c r="R72">
        <f>'Visit&amp;Assessment Form'!$B$27</f>
        <v>0</v>
      </c>
      <c r="S72">
        <f>'Visit&amp;Assessment Form'!$B$29</f>
        <v>0</v>
      </c>
      <c r="T72">
        <f>SiteForm!A$3</f>
        <v>0</v>
      </c>
      <c r="U72">
        <f>SiteForm!$A$4</f>
        <v>0</v>
      </c>
      <c r="V72">
        <f>SiteForm!$C$3</f>
        <v>0</v>
      </c>
      <c r="W72">
        <f>SiteForm!$C$5</f>
        <v>0</v>
      </c>
      <c r="X72">
        <f>SiteForm!$C$10</f>
        <v>0</v>
      </c>
      <c r="Y72">
        <f>SiteForm!$C$11</f>
        <v>0</v>
      </c>
      <c r="Z72" t="e">
        <f>CountsForm!C73</f>
        <v>#N/A</v>
      </c>
      <c r="AA72" s="16">
        <f>'Visit&amp;Assessment Form'!$B$6</f>
        <v>0</v>
      </c>
      <c r="AB72" s="16">
        <f>'Visit&amp;Assessment Form'!$B$7</f>
        <v>0</v>
      </c>
      <c r="AC72">
        <f>SiteForm!$C$6</f>
        <v>0</v>
      </c>
      <c r="AD72" s="17">
        <f>CountsForm!A73</f>
        <v>0</v>
      </c>
    </row>
    <row r="73" spans="1:30">
      <c r="A73" t="e">
        <f>SiteForm!$A$7&amp;SiteForm!$C$7</f>
        <v>#N/A</v>
      </c>
      <c r="B73">
        <f>IF(SiteForm!C$4="",SiteForm!A$4,SiteForm!C$4)</f>
        <v>0</v>
      </c>
      <c r="C73">
        <f>'Visit&amp;Assessment Form'!$B$3</f>
        <v>0</v>
      </c>
      <c r="D73">
        <f>'Visit&amp;Assessment Form'!$B$4</f>
        <v>0</v>
      </c>
      <c r="E73">
        <f>'Visit&amp;Assessment Form'!$B$5</f>
        <v>0</v>
      </c>
      <c r="F73" t="e">
        <f>VLOOKUP(CountsForm!A74,LookupCount!$A:$D,4,FALSE)</f>
        <v>#N/A</v>
      </c>
      <c r="G73" t="e">
        <f>CountsForm!B74</f>
        <v>#N/A</v>
      </c>
      <c r="H73">
        <f>CountsForm!D74</f>
        <v>0</v>
      </c>
      <c r="I73" t="str">
        <f>VLOOKUP('Visit&amp;Assessment Form'!B$10,LookupVisit!AJ$2:AK$10,2,FALSE)</f>
        <v>W</v>
      </c>
      <c r="J73" t="e">
        <f>VLOOKUP('Visit&amp;Assessment Form'!B$9,LookupVisit!A$2:B$7,2,FALSE)</f>
        <v>#N/A</v>
      </c>
      <c r="K73" t="e">
        <f>VLOOKUP(CountsForm!E74,LookupCount!$F$2:$G$5,2,FALSE)</f>
        <v>#N/A</v>
      </c>
      <c r="L73" t="e">
        <f>VLOOKUP('Visit&amp;Assessment Form'!$B$8,LookupVisit!$C$2:$D$16,2,FALSE)</f>
        <v>#N/A</v>
      </c>
      <c r="M73" t="e">
        <f>VLOOKUP('Visit&amp;Assessment Form'!$B$13,LookupVisit!$E$3:$F$5,2,FALSE)</f>
        <v>#N/A</v>
      </c>
      <c r="N73" t="e">
        <f>VLOOKUP('Visit&amp;Assessment Form'!$B$14,LookupVisit!$G$3:$H$6,2,FALSE)</f>
        <v>#N/A</v>
      </c>
      <c r="O73" t="e">
        <f>VLOOKUP('Visit&amp;Assessment Form'!$B$15,LookupVisit!$I$3:$J$7,2,FALSE)</f>
        <v>#N/A</v>
      </c>
      <c r="P73" t="e">
        <f>VLOOKUP('Visit&amp;Assessment Form'!$B$16,LookupVisit!$K$3:$L$6,2,FALSE)</f>
        <v>#N/A</v>
      </c>
      <c r="Q73" t="e">
        <f>VLOOKUP('Visit&amp;Assessment Form'!$B$11,LookupVisit!$M$3:$N$7,2,FALSE)</f>
        <v>#N/A</v>
      </c>
      <c r="R73">
        <f>'Visit&amp;Assessment Form'!$B$27</f>
        <v>0</v>
      </c>
      <c r="S73">
        <f>'Visit&amp;Assessment Form'!$B$29</f>
        <v>0</v>
      </c>
      <c r="T73">
        <f>SiteForm!A$3</f>
        <v>0</v>
      </c>
      <c r="U73">
        <f>SiteForm!$A$4</f>
        <v>0</v>
      </c>
      <c r="V73">
        <f>SiteForm!$C$3</f>
        <v>0</v>
      </c>
      <c r="W73">
        <f>SiteForm!$C$5</f>
        <v>0</v>
      </c>
      <c r="X73">
        <f>SiteForm!$C$10</f>
        <v>0</v>
      </c>
      <c r="Y73">
        <f>SiteForm!$C$11</f>
        <v>0</v>
      </c>
      <c r="Z73" t="e">
        <f>CountsForm!C74</f>
        <v>#N/A</v>
      </c>
      <c r="AA73" s="16">
        <f>'Visit&amp;Assessment Form'!$B$6</f>
        <v>0</v>
      </c>
      <c r="AB73" s="16">
        <f>'Visit&amp;Assessment Form'!$B$7</f>
        <v>0</v>
      </c>
      <c r="AC73">
        <f>SiteForm!$C$6</f>
        <v>0</v>
      </c>
      <c r="AD73" s="17">
        <f>CountsForm!A74</f>
        <v>0</v>
      </c>
    </row>
    <row r="74" spans="1:30">
      <c r="A74" t="e">
        <f>SiteForm!$A$7&amp;SiteForm!$C$7</f>
        <v>#N/A</v>
      </c>
      <c r="B74">
        <f>IF(SiteForm!C$4="",SiteForm!A$4,SiteForm!C$4)</f>
        <v>0</v>
      </c>
      <c r="C74">
        <f>'Visit&amp;Assessment Form'!$B$3</f>
        <v>0</v>
      </c>
      <c r="D74">
        <f>'Visit&amp;Assessment Form'!$B$4</f>
        <v>0</v>
      </c>
      <c r="E74">
        <f>'Visit&amp;Assessment Form'!$B$5</f>
        <v>0</v>
      </c>
      <c r="F74" t="e">
        <f>VLOOKUP(CountsForm!A75,LookupCount!$A:$D,4,FALSE)</f>
        <v>#N/A</v>
      </c>
      <c r="G74" t="e">
        <f>CountsForm!B75</f>
        <v>#N/A</v>
      </c>
      <c r="H74">
        <f>CountsForm!D75</f>
        <v>0</v>
      </c>
      <c r="I74" t="str">
        <f>VLOOKUP('Visit&amp;Assessment Form'!B$10,LookupVisit!AJ$2:AK$10,2,FALSE)</f>
        <v>W</v>
      </c>
      <c r="J74" t="e">
        <f>VLOOKUP('Visit&amp;Assessment Form'!B$9,LookupVisit!A$2:B$7,2,FALSE)</f>
        <v>#N/A</v>
      </c>
      <c r="K74" t="e">
        <f>VLOOKUP(CountsForm!E75,LookupCount!$F$2:$G$5,2,FALSE)</f>
        <v>#N/A</v>
      </c>
      <c r="L74" t="e">
        <f>VLOOKUP('Visit&amp;Assessment Form'!$B$8,LookupVisit!$C$2:$D$16,2,FALSE)</f>
        <v>#N/A</v>
      </c>
      <c r="M74" t="e">
        <f>VLOOKUP('Visit&amp;Assessment Form'!$B$13,LookupVisit!$E$3:$F$5,2,FALSE)</f>
        <v>#N/A</v>
      </c>
      <c r="N74" t="e">
        <f>VLOOKUP('Visit&amp;Assessment Form'!$B$14,LookupVisit!$G$3:$H$6,2,FALSE)</f>
        <v>#N/A</v>
      </c>
      <c r="O74" t="e">
        <f>VLOOKUP('Visit&amp;Assessment Form'!$B$15,LookupVisit!$I$3:$J$7,2,FALSE)</f>
        <v>#N/A</v>
      </c>
      <c r="P74" t="e">
        <f>VLOOKUP('Visit&amp;Assessment Form'!$B$16,LookupVisit!$K$3:$L$6,2,FALSE)</f>
        <v>#N/A</v>
      </c>
      <c r="Q74" t="e">
        <f>VLOOKUP('Visit&amp;Assessment Form'!$B$11,LookupVisit!$M$3:$N$7,2,FALSE)</f>
        <v>#N/A</v>
      </c>
      <c r="R74">
        <f>'Visit&amp;Assessment Form'!$B$27</f>
        <v>0</v>
      </c>
      <c r="S74">
        <f>'Visit&amp;Assessment Form'!$B$29</f>
        <v>0</v>
      </c>
      <c r="T74">
        <f>SiteForm!A$3</f>
        <v>0</v>
      </c>
      <c r="U74">
        <f>SiteForm!$A$4</f>
        <v>0</v>
      </c>
      <c r="V74">
        <f>SiteForm!$C$3</f>
        <v>0</v>
      </c>
      <c r="W74">
        <f>SiteForm!$C$5</f>
        <v>0</v>
      </c>
      <c r="X74">
        <f>SiteForm!$C$10</f>
        <v>0</v>
      </c>
      <c r="Y74">
        <f>SiteForm!$C$11</f>
        <v>0</v>
      </c>
      <c r="Z74" t="e">
        <f>CountsForm!C75</f>
        <v>#N/A</v>
      </c>
      <c r="AA74" s="16">
        <f>'Visit&amp;Assessment Form'!$B$6</f>
        <v>0</v>
      </c>
      <c r="AB74" s="16">
        <f>'Visit&amp;Assessment Form'!$B$7</f>
        <v>0</v>
      </c>
      <c r="AC74">
        <f>SiteForm!$C$6</f>
        <v>0</v>
      </c>
      <c r="AD74" s="17">
        <f>CountsForm!A75</f>
        <v>0</v>
      </c>
    </row>
    <row r="75" spans="1:30">
      <c r="A75" t="e">
        <f>SiteForm!$A$7&amp;SiteForm!$C$7</f>
        <v>#N/A</v>
      </c>
      <c r="B75">
        <f>IF(SiteForm!C$4="",SiteForm!A$4,SiteForm!C$4)</f>
        <v>0</v>
      </c>
      <c r="C75">
        <f>'Visit&amp;Assessment Form'!$B$3</f>
        <v>0</v>
      </c>
      <c r="D75">
        <f>'Visit&amp;Assessment Form'!$B$4</f>
        <v>0</v>
      </c>
      <c r="E75">
        <f>'Visit&amp;Assessment Form'!$B$5</f>
        <v>0</v>
      </c>
      <c r="F75" t="e">
        <f>VLOOKUP(CountsForm!A76,LookupCount!$A:$D,4,FALSE)</f>
        <v>#N/A</v>
      </c>
      <c r="G75" t="e">
        <f>CountsForm!B76</f>
        <v>#N/A</v>
      </c>
      <c r="H75">
        <f>CountsForm!D76</f>
        <v>0</v>
      </c>
      <c r="I75" t="str">
        <f>VLOOKUP('Visit&amp;Assessment Form'!B$10,LookupVisit!AJ$2:AK$10,2,FALSE)</f>
        <v>W</v>
      </c>
      <c r="J75" t="e">
        <f>VLOOKUP('Visit&amp;Assessment Form'!B$9,LookupVisit!A$2:B$7,2,FALSE)</f>
        <v>#N/A</v>
      </c>
      <c r="K75" t="e">
        <f>VLOOKUP(CountsForm!E76,LookupCount!$F$2:$G$5,2,FALSE)</f>
        <v>#N/A</v>
      </c>
      <c r="L75" t="e">
        <f>VLOOKUP('Visit&amp;Assessment Form'!$B$8,LookupVisit!$C$2:$D$16,2,FALSE)</f>
        <v>#N/A</v>
      </c>
      <c r="M75" t="e">
        <f>VLOOKUP('Visit&amp;Assessment Form'!$B$13,LookupVisit!$E$3:$F$5,2,FALSE)</f>
        <v>#N/A</v>
      </c>
      <c r="N75" t="e">
        <f>VLOOKUP('Visit&amp;Assessment Form'!$B$14,LookupVisit!$G$3:$H$6,2,FALSE)</f>
        <v>#N/A</v>
      </c>
      <c r="O75" t="e">
        <f>VLOOKUP('Visit&amp;Assessment Form'!$B$15,LookupVisit!$I$3:$J$7,2,FALSE)</f>
        <v>#N/A</v>
      </c>
      <c r="P75" t="e">
        <f>VLOOKUP('Visit&amp;Assessment Form'!$B$16,LookupVisit!$K$3:$L$6,2,FALSE)</f>
        <v>#N/A</v>
      </c>
      <c r="Q75" t="e">
        <f>VLOOKUP('Visit&amp;Assessment Form'!$B$11,LookupVisit!$M$3:$N$7,2,FALSE)</f>
        <v>#N/A</v>
      </c>
      <c r="R75">
        <f>'Visit&amp;Assessment Form'!$B$27</f>
        <v>0</v>
      </c>
      <c r="S75">
        <f>'Visit&amp;Assessment Form'!$B$29</f>
        <v>0</v>
      </c>
      <c r="T75">
        <f>SiteForm!A$3</f>
        <v>0</v>
      </c>
      <c r="U75">
        <f>SiteForm!$A$4</f>
        <v>0</v>
      </c>
      <c r="V75">
        <f>SiteForm!$C$3</f>
        <v>0</v>
      </c>
      <c r="W75">
        <f>SiteForm!$C$5</f>
        <v>0</v>
      </c>
      <c r="X75">
        <f>SiteForm!$C$10</f>
        <v>0</v>
      </c>
      <c r="Y75">
        <f>SiteForm!$C$11</f>
        <v>0</v>
      </c>
      <c r="Z75" t="e">
        <f>CountsForm!C76</f>
        <v>#N/A</v>
      </c>
      <c r="AA75" s="16">
        <f>'Visit&amp;Assessment Form'!$B$6</f>
        <v>0</v>
      </c>
      <c r="AB75" s="16">
        <f>'Visit&amp;Assessment Form'!$B$7</f>
        <v>0</v>
      </c>
      <c r="AC75">
        <f>SiteForm!$C$6</f>
        <v>0</v>
      </c>
      <c r="AD75" s="17">
        <f>CountsForm!A76</f>
        <v>0</v>
      </c>
    </row>
    <row r="76" spans="1:30">
      <c r="A76" t="e">
        <f>SiteForm!$A$7&amp;SiteForm!$C$7</f>
        <v>#N/A</v>
      </c>
      <c r="B76">
        <f>IF(SiteForm!C$4="",SiteForm!A$4,SiteForm!C$4)</f>
        <v>0</v>
      </c>
      <c r="C76">
        <f>'Visit&amp;Assessment Form'!$B$3</f>
        <v>0</v>
      </c>
      <c r="D76">
        <f>'Visit&amp;Assessment Form'!$B$4</f>
        <v>0</v>
      </c>
      <c r="E76">
        <f>'Visit&amp;Assessment Form'!$B$5</f>
        <v>0</v>
      </c>
      <c r="F76" t="e">
        <f>VLOOKUP(CountsForm!A77,LookupCount!$A:$D,4,FALSE)</f>
        <v>#N/A</v>
      </c>
      <c r="G76" t="e">
        <f>CountsForm!B77</f>
        <v>#N/A</v>
      </c>
      <c r="H76">
        <f>CountsForm!D77</f>
        <v>0</v>
      </c>
      <c r="I76" t="str">
        <f>VLOOKUP('Visit&amp;Assessment Form'!B$10,LookupVisit!AJ$2:AK$10,2,FALSE)</f>
        <v>W</v>
      </c>
      <c r="J76" t="e">
        <f>VLOOKUP('Visit&amp;Assessment Form'!B$9,LookupVisit!A$2:B$7,2,FALSE)</f>
        <v>#N/A</v>
      </c>
      <c r="K76" t="e">
        <f>VLOOKUP(CountsForm!E77,LookupCount!$F$2:$G$5,2,FALSE)</f>
        <v>#N/A</v>
      </c>
      <c r="L76" t="e">
        <f>VLOOKUP('Visit&amp;Assessment Form'!$B$8,LookupVisit!$C$2:$D$16,2,FALSE)</f>
        <v>#N/A</v>
      </c>
      <c r="M76" t="e">
        <f>VLOOKUP('Visit&amp;Assessment Form'!$B$13,LookupVisit!$E$3:$F$5,2,FALSE)</f>
        <v>#N/A</v>
      </c>
      <c r="N76" t="e">
        <f>VLOOKUP('Visit&amp;Assessment Form'!$B$14,LookupVisit!$G$3:$H$6,2,FALSE)</f>
        <v>#N/A</v>
      </c>
      <c r="O76" t="e">
        <f>VLOOKUP('Visit&amp;Assessment Form'!$B$15,LookupVisit!$I$3:$J$7,2,FALSE)</f>
        <v>#N/A</v>
      </c>
      <c r="P76" t="e">
        <f>VLOOKUP('Visit&amp;Assessment Form'!$B$16,LookupVisit!$K$3:$L$6,2,FALSE)</f>
        <v>#N/A</v>
      </c>
      <c r="Q76" t="e">
        <f>VLOOKUP('Visit&amp;Assessment Form'!$B$11,LookupVisit!$M$3:$N$7,2,FALSE)</f>
        <v>#N/A</v>
      </c>
      <c r="R76">
        <f>'Visit&amp;Assessment Form'!$B$27</f>
        <v>0</v>
      </c>
      <c r="S76">
        <f>'Visit&amp;Assessment Form'!$B$29</f>
        <v>0</v>
      </c>
      <c r="T76">
        <f>SiteForm!A$3</f>
        <v>0</v>
      </c>
      <c r="U76">
        <f>SiteForm!$A$4</f>
        <v>0</v>
      </c>
      <c r="V76">
        <f>SiteForm!$C$3</f>
        <v>0</v>
      </c>
      <c r="W76">
        <f>SiteForm!$C$5</f>
        <v>0</v>
      </c>
      <c r="X76">
        <f>SiteForm!$C$10</f>
        <v>0</v>
      </c>
      <c r="Y76">
        <f>SiteForm!$C$11</f>
        <v>0</v>
      </c>
      <c r="Z76" t="e">
        <f>CountsForm!C77</f>
        <v>#N/A</v>
      </c>
      <c r="AA76" s="16">
        <f>'Visit&amp;Assessment Form'!$B$6</f>
        <v>0</v>
      </c>
      <c r="AB76" s="16">
        <f>'Visit&amp;Assessment Form'!$B$7</f>
        <v>0</v>
      </c>
      <c r="AC76">
        <f>SiteForm!$C$6</f>
        <v>0</v>
      </c>
      <c r="AD76" s="17">
        <f>CountsForm!A77</f>
        <v>0</v>
      </c>
    </row>
    <row r="77" spans="1:30">
      <c r="A77" t="e">
        <f>SiteForm!$A$7&amp;SiteForm!$C$7</f>
        <v>#N/A</v>
      </c>
      <c r="B77">
        <f>IF(SiteForm!C$4="",SiteForm!A$4,SiteForm!C$4)</f>
        <v>0</v>
      </c>
      <c r="C77">
        <f>'Visit&amp;Assessment Form'!$B$3</f>
        <v>0</v>
      </c>
      <c r="D77">
        <f>'Visit&amp;Assessment Form'!$B$4</f>
        <v>0</v>
      </c>
      <c r="E77">
        <f>'Visit&amp;Assessment Form'!$B$5</f>
        <v>0</v>
      </c>
      <c r="F77" t="e">
        <f>VLOOKUP(CountsForm!A78,LookupCount!$A:$D,4,FALSE)</f>
        <v>#N/A</v>
      </c>
      <c r="G77" t="e">
        <f>CountsForm!B78</f>
        <v>#N/A</v>
      </c>
      <c r="H77">
        <f>CountsForm!D78</f>
        <v>0</v>
      </c>
      <c r="I77" t="str">
        <f>VLOOKUP('Visit&amp;Assessment Form'!B$10,LookupVisit!AJ$2:AK$10,2,FALSE)</f>
        <v>W</v>
      </c>
      <c r="J77" t="e">
        <f>VLOOKUP('Visit&amp;Assessment Form'!B$9,LookupVisit!A$2:B$7,2,FALSE)</f>
        <v>#N/A</v>
      </c>
      <c r="K77" t="e">
        <f>VLOOKUP(CountsForm!E78,LookupCount!$F$2:$G$5,2,FALSE)</f>
        <v>#N/A</v>
      </c>
      <c r="L77" t="e">
        <f>VLOOKUP('Visit&amp;Assessment Form'!$B$8,LookupVisit!$C$2:$D$16,2,FALSE)</f>
        <v>#N/A</v>
      </c>
      <c r="M77" t="e">
        <f>VLOOKUP('Visit&amp;Assessment Form'!$B$13,LookupVisit!$E$3:$F$5,2,FALSE)</f>
        <v>#N/A</v>
      </c>
      <c r="N77" t="e">
        <f>VLOOKUP('Visit&amp;Assessment Form'!$B$14,LookupVisit!$G$3:$H$6,2,FALSE)</f>
        <v>#N/A</v>
      </c>
      <c r="O77" t="e">
        <f>VLOOKUP('Visit&amp;Assessment Form'!$B$15,LookupVisit!$I$3:$J$7,2,FALSE)</f>
        <v>#N/A</v>
      </c>
      <c r="P77" t="e">
        <f>VLOOKUP('Visit&amp;Assessment Form'!$B$16,LookupVisit!$K$3:$L$6,2,FALSE)</f>
        <v>#N/A</v>
      </c>
      <c r="Q77" t="e">
        <f>VLOOKUP('Visit&amp;Assessment Form'!$B$11,LookupVisit!$M$3:$N$7,2,FALSE)</f>
        <v>#N/A</v>
      </c>
      <c r="R77">
        <f>'Visit&amp;Assessment Form'!$B$27</f>
        <v>0</v>
      </c>
      <c r="S77">
        <f>'Visit&amp;Assessment Form'!$B$29</f>
        <v>0</v>
      </c>
      <c r="T77">
        <f>SiteForm!A$3</f>
        <v>0</v>
      </c>
      <c r="U77">
        <f>SiteForm!$A$4</f>
        <v>0</v>
      </c>
      <c r="V77">
        <f>SiteForm!$C$3</f>
        <v>0</v>
      </c>
      <c r="W77">
        <f>SiteForm!$C$5</f>
        <v>0</v>
      </c>
      <c r="X77">
        <f>SiteForm!$C$10</f>
        <v>0</v>
      </c>
      <c r="Y77">
        <f>SiteForm!$C$11</f>
        <v>0</v>
      </c>
      <c r="Z77" t="e">
        <f>CountsForm!C78</f>
        <v>#N/A</v>
      </c>
      <c r="AA77" s="16">
        <f>'Visit&amp;Assessment Form'!$B$6</f>
        <v>0</v>
      </c>
      <c r="AB77" s="16">
        <f>'Visit&amp;Assessment Form'!$B$7</f>
        <v>0</v>
      </c>
      <c r="AC77">
        <f>SiteForm!$C$6</f>
        <v>0</v>
      </c>
      <c r="AD77" s="17">
        <f>CountsForm!A78</f>
        <v>0</v>
      </c>
    </row>
    <row r="78" spans="1:30">
      <c r="A78" t="e">
        <f>SiteForm!$A$7&amp;SiteForm!$C$7</f>
        <v>#N/A</v>
      </c>
      <c r="B78">
        <f>IF(SiteForm!C$4="",SiteForm!A$4,SiteForm!C$4)</f>
        <v>0</v>
      </c>
      <c r="C78">
        <f>'Visit&amp;Assessment Form'!$B$3</f>
        <v>0</v>
      </c>
      <c r="D78">
        <f>'Visit&amp;Assessment Form'!$B$4</f>
        <v>0</v>
      </c>
      <c r="E78">
        <f>'Visit&amp;Assessment Form'!$B$5</f>
        <v>0</v>
      </c>
      <c r="F78" t="e">
        <f>VLOOKUP(CountsForm!A79,LookupCount!$A:$D,4,FALSE)</f>
        <v>#N/A</v>
      </c>
      <c r="G78" t="e">
        <f>CountsForm!B79</f>
        <v>#N/A</v>
      </c>
      <c r="H78">
        <f>CountsForm!D79</f>
        <v>0</v>
      </c>
      <c r="I78" t="str">
        <f>VLOOKUP('Visit&amp;Assessment Form'!B$10,LookupVisit!AJ$2:AK$10,2,FALSE)</f>
        <v>W</v>
      </c>
      <c r="J78" t="e">
        <f>VLOOKUP('Visit&amp;Assessment Form'!B$9,LookupVisit!A$2:B$7,2,FALSE)</f>
        <v>#N/A</v>
      </c>
      <c r="K78" t="e">
        <f>VLOOKUP(CountsForm!E79,LookupCount!$F$2:$G$5,2,FALSE)</f>
        <v>#N/A</v>
      </c>
      <c r="L78" t="e">
        <f>VLOOKUP('Visit&amp;Assessment Form'!$B$8,LookupVisit!$C$2:$D$16,2,FALSE)</f>
        <v>#N/A</v>
      </c>
      <c r="M78" t="e">
        <f>VLOOKUP('Visit&amp;Assessment Form'!$B$13,LookupVisit!$E$3:$F$5,2,FALSE)</f>
        <v>#N/A</v>
      </c>
      <c r="N78" t="e">
        <f>VLOOKUP('Visit&amp;Assessment Form'!$B$14,LookupVisit!$G$3:$H$6,2,FALSE)</f>
        <v>#N/A</v>
      </c>
      <c r="O78" t="e">
        <f>VLOOKUP('Visit&amp;Assessment Form'!$B$15,LookupVisit!$I$3:$J$7,2,FALSE)</f>
        <v>#N/A</v>
      </c>
      <c r="P78" t="e">
        <f>VLOOKUP('Visit&amp;Assessment Form'!$B$16,LookupVisit!$K$3:$L$6,2,FALSE)</f>
        <v>#N/A</v>
      </c>
      <c r="Q78" t="e">
        <f>VLOOKUP('Visit&amp;Assessment Form'!$B$11,LookupVisit!$M$3:$N$7,2,FALSE)</f>
        <v>#N/A</v>
      </c>
      <c r="R78">
        <f>'Visit&amp;Assessment Form'!$B$27</f>
        <v>0</v>
      </c>
      <c r="S78">
        <f>'Visit&amp;Assessment Form'!$B$29</f>
        <v>0</v>
      </c>
      <c r="T78">
        <f>SiteForm!A$3</f>
        <v>0</v>
      </c>
      <c r="U78">
        <f>SiteForm!$A$4</f>
        <v>0</v>
      </c>
      <c r="V78">
        <f>SiteForm!$C$3</f>
        <v>0</v>
      </c>
      <c r="W78">
        <f>SiteForm!$C$5</f>
        <v>0</v>
      </c>
      <c r="X78">
        <f>SiteForm!$C$10</f>
        <v>0</v>
      </c>
      <c r="Y78">
        <f>SiteForm!$C$11</f>
        <v>0</v>
      </c>
      <c r="Z78" t="e">
        <f>CountsForm!C79</f>
        <v>#N/A</v>
      </c>
      <c r="AA78" s="16">
        <f>'Visit&amp;Assessment Form'!$B$6</f>
        <v>0</v>
      </c>
      <c r="AB78" s="16">
        <f>'Visit&amp;Assessment Form'!$B$7</f>
        <v>0</v>
      </c>
      <c r="AC78">
        <f>SiteForm!$C$6</f>
        <v>0</v>
      </c>
      <c r="AD78" s="17">
        <f>CountsForm!A79</f>
        <v>0</v>
      </c>
    </row>
    <row r="79" spans="1:30">
      <c r="A79" t="e">
        <f>SiteForm!$A$7&amp;SiteForm!$C$7</f>
        <v>#N/A</v>
      </c>
      <c r="B79">
        <f>IF(SiteForm!C$4="",SiteForm!A$4,SiteForm!C$4)</f>
        <v>0</v>
      </c>
      <c r="C79">
        <f>'Visit&amp;Assessment Form'!$B$3</f>
        <v>0</v>
      </c>
      <c r="D79">
        <f>'Visit&amp;Assessment Form'!$B$4</f>
        <v>0</v>
      </c>
      <c r="E79">
        <f>'Visit&amp;Assessment Form'!$B$5</f>
        <v>0</v>
      </c>
      <c r="F79" t="e">
        <f>VLOOKUP(CountsForm!A80,LookupCount!$A:$D,4,FALSE)</f>
        <v>#N/A</v>
      </c>
      <c r="G79" t="e">
        <f>CountsForm!B80</f>
        <v>#N/A</v>
      </c>
      <c r="H79">
        <f>CountsForm!D80</f>
        <v>0</v>
      </c>
      <c r="I79" t="str">
        <f>VLOOKUP('Visit&amp;Assessment Form'!B$10,LookupVisit!AJ$2:AK$10,2,FALSE)</f>
        <v>W</v>
      </c>
      <c r="J79" t="e">
        <f>VLOOKUP('Visit&amp;Assessment Form'!B$9,LookupVisit!A$2:B$7,2,FALSE)</f>
        <v>#N/A</v>
      </c>
      <c r="K79" t="e">
        <f>VLOOKUP(CountsForm!E80,LookupCount!$F$2:$G$5,2,FALSE)</f>
        <v>#N/A</v>
      </c>
      <c r="L79" t="e">
        <f>VLOOKUP('Visit&amp;Assessment Form'!$B$8,LookupVisit!$C$2:$D$16,2,FALSE)</f>
        <v>#N/A</v>
      </c>
      <c r="M79" t="e">
        <f>VLOOKUP('Visit&amp;Assessment Form'!$B$13,LookupVisit!$E$3:$F$5,2,FALSE)</f>
        <v>#N/A</v>
      </c>
      <c r="N79" t="e">
        <f>VLOOKUP('Visit&amp;Assessment Form'!$B$14,LookupVisit!$G$3:$H$6,2,FALSE)</f>
        <v>#N/A</v>
      </c>
      <c r="O79" t="e">
        <f>VLOOKUP('Visit&amp;Assessment Form'!$B$15,LookupVisit!$I$3:$J$7,2,FALSE)</f>
        <v>#N/A</v>
      </c>
      <c r="P79" t="e">
        <f>VLOOKUP('Visit&amp;Assessment Form'!$B$16,LookupVisit!$K$3:$L$6,2,FALSE)</f>
        <v>#N/A</v>
      </c>
      <c r="Q79" t="e">
        <f>VLOOKUP('Visit&amp;Assessment Form'!$B$11,LookupVisit!$M$3:$N$7,2,FALSE)</f>
        <v>#N/A</v>
      </c>
      <c r="R79">
        <f>'Visit&amp;Assessment Form'!$B$27</f>
        <v>0</v>
      </c>
      <c r="S79">
        <f>'Visit&amp;Assessment Form'!$B$29</f>
        <v>0</v>
      </c>
      <c r="T79">
        <f>SiteForm!A$3</f>
        <v>0</v>
      </c>
      <c r="U79">
        <f>SiteForm!$A$4</f>
        <v>0</v>
      </c>
      <c r="V79">
        <f>SiteForm!$C$3</f>
        <v>0</v>
      </c>
      <c r="W79">
        <f>SiteForm!$C$5</f>
        <v>0</v>
      </c>
      <c r="X79">
        <f>SiteForm!$C$10</f>
        <v>0</v>
      </c>
      <c r="Y79">
        <f>SiteForm!$C$11</f>
        <v>0</v>
      </c>
      <c r="Z79" t="e">
        <f>CountsForm!C80</f>
        <v>#N/A</v>
      </c>
      <c r="AA79" s="16">
        <f>'Visit&amp;Assessment Form'!$B$6</f>
        <v>0</v>
      </c>
      <c r="AB79" s="16">
        <f>'Visit&amp;Assessment Form'!$B$7</f>
        <v>0</v>
      </c>
      <c r="AC79">
        <f>SiteForm!$C$6</f>
        <v>0</v>
      </c>
      <c r="AD79" s="17">
        <f>CountsForm!A80</f>
        <v>0</v>
      </c>
    </row>
    <row r="80" spans="1:30">
      <c r="A80" t="e">
        <f>SiteForm!$A$7&amp;SiteForm!$C$7</f>
        <v>#N/A</v>
      </c>
      <c r="B80">
        <f>IF(SiteForm!C$4="",SiteForm!A$4,SiteForm!C$4)</f>
        <v>0</v>
      </c>
      <c r="C80">
        <f>'Visit&amp;Assessment Form'!$B$3</f>
        <v>0</v>
      </c>
      <c r="D80">
        <f>'Visit&amp;Assessment Form'!$B$4</f>
        <v>0</v>
      </c>
      <c r="E80">
        <f>'Visit&amp;Assessment Form'!$B$5</f>
        <v>0</v>
      </c>
      <c r="F80" t="e">
        <f>VLOOKUP(CountsForm!A81,LookupCount!$A:$D,4,FALSE)</f>
        <v>#N/A</v>
      </c>
      <c r="G80" t="e">
        <f>CountsForm!B81</f>
        <v>#N/A</v>
      </c>
      <c r="H80">
        <f>CountsForm!D81</f>
        <v>0</v>
      </c>
      <c r="I80" t="str">
        <f>VLOOKUP('Visit&amp;Assessment Form'!B$10,LookupVisit!AJ$2:AK$10,2,FALSE)</f>
        <v>W</v>
      </c>
      <c r="J80" t="e">
        <f>VLOOKUP('Visit&amp;Assessment Form'!B$9,LookupVisit!A$2:B$7,2,FALSE)</f>
        <v>#N/A</v>
      </c>
      <c r="K80" t="e">
        <f>VLOOKUP(CountsForm!E81,LookupCount!$F$2:$G$5,2,FALSE)</f>
        <v>#N/A</v>
      </c>
      <c r="L80" t="e">
        <f>VLOOKUP('Visit&amp;Assessment Form'!$B$8,LookupVisit!$C$2:$D$16,2,FALSE)</f>
        <v>#N/A</v>
      </c>
      <c r="M80" t="e">
        <f>VLOOKUP('Visit&amp;Assessment Form'!$B$13,LookupVisit!$E$3:$F$5,2,FALSE)</f>
        <v>#N/A</v>
      </c>
      <c r="N80" t="e">
        <f>VLOOKUP('Visit&amp;Assessment Form'!$B$14,LookupVisit!$G$3:$H$6,2,FALSE)</f>
        <v>#N/A</v>
      </c>
      <c r="O80" t="e">
        <f>VLOOKUP('Visit&amp;Assessment Form'!$B$15,LookupVisit!$I$3:$J$7,2,FALSE)</f>
        <v>#N/A</v>
      </c>
      <c r="P80" t="e">
        <f>VLOOKUP('Visit&amp;Assessment Form'!$B$16,LookupVisit!$K$3:$L$6,2,FALSE)</f>
        <v>#N/A</v>
      </c>
      <c r="Q80" t="e">
        <f>VLOOKUP('Visit&amp;Assessment Form'!$B$11,LookupVisit!$M$3:$N$7,2,FALSE)</f>
        <v>#N/A</v>
      </c>
      <c r="R80">
        <f>'Visit&amp;Assessment Form'!$B$27</f>
        <v>0</v>
      </c>
      <c r="S80">
        <f>'Visit&amp;Assessment Form'!$B$29</f>
        <v>0</v>
      </c>
      <c r="T80">
        <f>SiteForm!A$3</f>
        <v>0</v>
      </c>
      <c r="U80">
        <f>SiteForm!$A$4</f>
        <v>0</v>
      </c>
      <c r="V80">
        <f>SiteForm!$C$3</f>
        <v>0</v>
      </c>
      <c r="W80">
        <f>SiteForm!$C$5</f>
        <v>0</v>
      </c>
      <c r="X80">
        <f>SiteForm!$C$10</f>
        <v>0</v>
      </c>
      <c r="Y80">
        <f>SiteForm!$C$11</f>
        <v>0</v>
      </c>
      <c r="Z80" t="e">
        <f>CountsForm!C81</f>
        <v>#N/A</v>
      </c>
      <c r="AA80" s="16">
        <f>'Visit&amp;Assessment Form'!$B$6</f>
        <v>0</v>
      </c>
      <c r="AB80" s="16">
        <f>'Visit&amp;Assessment Form'!$B$7</f>
        <v>0</v>
      </c>
      <c r="AC80">
        <f>SiteForm!$C$6</f>
        <v>0</v>
      </c>
      <c r="AD80" s="17">
        <f>CountsForm!A81</f>
        <v>0</v>
      </c>
    </row>
    <row r="81" spans="1:30">
      <c r="A81" t="e">
        <f>SiteForm!$A$7&amp;SiteForm!$C$7</f>
        <v>#N/A</v>
      </c>
      <c r="B81">
        <f>IF(SiteForm!C$4="",SiteForm!A$4,SiteForm!C$4)</f>
        <v>0</v>
      </c>
      <c r="C81">
        <f>'Visit&amp;Assessment Form'!$B$3</f>
        <v>0</v>
      </c>
      <c r="D81">
        <f>'Visit&amp;Assessment Form'!$B$4</f>
        <v>0</v>
      </c>
      <c r="E81">
        <f>'Visit&amp;Assessment Form'!$B$5</f>
        <v>0</v>
      </c>
      <c r="F81" t="e">
        <f>VLOOKUP(CountsForm!A82,LookupCount!$A:$D,4,FALSE)</f>
        <v>#N/A</v>
      </c>
      <c r="G81" t="e">
        <f>CountsForm!B82</f>
        <v>#N/A</v>
      </c>
      <c r="H81">
        <f>CountsForm!D82</f>
        <v>0</v>
      </c>
      <c r="I81" t="str">
        <f>VLOOKUP('Visit&amp;Assessment Form'!B$10,LookupVisit!AJ$2:AK$10,2,FALSE)</f>
        <v>W</v>
      </c>
      <c r="J81" t="e">
        <f>VLOOKUP('Visit&amp;Assessment Form'!B$9,LookupVisit!A$2:B$7,2,FALSE)</f>
        <v>#N/A</v>
      </c>
      <c r="K81" t="e">
        <f>VLOOKUP(CountsForm!E82,LookupCount!$F$2:$G$5,2,FALSE)</f>
        <v>#N/A</v>
      </c>
      <c r="L81" t="e">
        <f>VLOOKUP('Visit&amp;Assessment Form'!$B$8,LookupVisit!$C$2:$D$16,2,FALSE)</f>
        <v>#N/A</v>
      </c>
      <c r="M81" t="e">
        <f>VLOOKUP('Visit&amp;Assessment Form'!$B$13,LookupVisit!$E$3:$F$5,2,FALSE)</f>
        <v>#N/A</v>
      </c>
      <c r="N81" t="e">
        <f>VLOOKUP('Visit&amp;Assessment Form'!$B$14,LookupVisit!$G$3:$H$6,2,FALSE)</f>
        <v>#N/A</v>
      </c>
      <c r="O81" t="e">
        <f>VLOOKUP('Visit&amp;Assessment Form'!$B$15,LookupVisit!$I$3:$J$7,2,FALSE)</f>
        <v>#N/A</v>
      </c>
      <c r="P81" t="e">
        <f>VLOOKUP('Visit&amp;Assessment Form'!$B$16,LookupVisit!$K$3:$L$6,2,FALSE)</f>
        <v>#N/A</v>
      </c>
      <c r="Q81" t="e">
        <f>VLOOKUP('Visit&amp;Assessment Form'!$B$11,LookupVisit!$M$3:$N$7,2,FALSE)</f>
        <v>#N/A</v>
      </c>
      <c r="R81">
        <f>'Visit&amp;Assessment Form'!$B$27</f>
        <v>0</v>
      </c>
      <c r="S81">
        <f>'Visit&amp;Assessment Form'!$B$29</f>
        <v>0</v>
      </c>
      <c r="T81">
        <f>SiteForm!A$3</f>
        <v>0</v>
      </c>
      <c r="U81">
        <f>SiteForm!$A$4</f>
        <v>0</v>
      </c>
      <c r="V81">
        <f>SiteForm!$C$3</f>
        <v>0</v>
      </c>
      <c r="W81">
        <f>SiteForm!$C$5</f>
        <v>0</v>
      </c>
      <c r="X81">
        <f>SiteForm!$C$10</f>
        <v>0</v>
      </c>
      <c r="Y81">
        <f>SiteForm!$C$11</f>
        <v>0</v>
      </c>
      <c r="Z81" t="e">
        <f>CountsForm!C82</f>
        <v>#N/A</v>
      </c>
      <c r="AA81" s="16">
        <f>'Visit&amp;Assessment Form'!$B$6</f>
        <v>0</v>
      </c>
      <c r="AB81" s="16">
        <f>'Visit&amp;Assessment Form'!$B$7</f>
        <v>0</v>
      </c>
      <c r="AC81">
        <f>SiteForm!$C$6</f>
        <v>0</v>
      </c>
      <c r="AD81" s="17">
        <f>CountsForm!A82</f>
        <v>0</v>
      </c>
    </row>
    <row r="82" spans="1:30">
      <c r="A82" t="e">
        <f>SiteForm!$A$7&amp;SiteForm!$C$7</f>
        <v>#N/A</v>
      </c>
      <c r="B82">
        <f>IF(SiteForm!C$4="",SiteForm!A$4,SiteForm!C$4)</f>
        <v>0</v>
      </c>
      <c r="C82">
        <f>'Visit&amp;Assessment Form'!$B$3</f>
        <v>0</v>
      </c>
      <c r="D82">
        <f>'Visit&amp;Assessment Form'!$B$4</f>
        <v>0</v>
      </c>
      <c r="E82">
        <f>'Visit&amp;Assessment Form'!$B$5</f>
        <v>0</v>
      </c>
      <c r="F82" t="e">
        <f>VLOOKUP(CountsForm!A83,LookupCount!$A:$D,4,FALSE)</f>
        <v>#N/A</v>
      </c>
      <c r="G82" t="e">
        <f>CountsForm!B83</f>
        <v>#N/A</v>
      </c>
      <c r="H82">
        <f>CountsForm!D83</f>
        <v>0</v>
      </c>
      <c r="I82" t="str">
        <f>VLOOKUP('Visit&amp;Assessment Form'!B$10,LookupVisit!AJ$2:AK$10,2,FALSE)</f>
        <v>W</v>
      </c>
      <c r="J82" t="e">
        <f>VLOOKUP('Visit&amp;Assessment Form'!B$9,LookupVisit!A$2:B$7,2,FALSE)</f>
        <v>#N/A</v>
      </c>
      <c r="K82" t="e">
        <f>VLOOKUP(CountsForm!E83,LookupCount!$F$2:$G$5,2,FALSE)</f>
        <v>#N/A</v>
      </c>
      <c r="L82" t="e">
        <f>VLOOKUP('Visit&amp;Assessment Form'!$B$8,LookupVisit!$C$2:$D$16,2,FALSE)</f>
        <v>#N/A</v>
      </c>
      <c r="M82" t="e">
        <f>VLOOKUP('Visit&amp;Assessment Form'!$B$13,LookupVisit!$E$3:$F$5,2,FALSE)</f>
        <v>#N/A</v>
      </c>
      <c r="N82" t="e">
        <f>VLOOKUP('Visit&amp;Assessment Form'!$B$14,LookupVisit!$G$3:$H$6,2,FALSE)</f>
        <v>#N/A</v>
      </c>
      <c r="O82" t="e">
        <f>VLOOKUP('Visit&amp;Assessment Form'!$B$15,LookupVisit!$I$3:$J$7,2,FALSE)</f>
        <v>#N/A</v>
      </c>
      <c r="P82" t="e">
        <f>VLOOKUP('Visit&amp;Assessment Form'!$B$16,LookupVisit!$K$3:$L$6,2,FALSE)</f>
        <v>#N/A</v>
      </c>
      <c r="Q82" t="e">
        <f>VLOOKUP('Visit&amp;Assessment Form'!$B$11,LookupVisit!$M$3:$N$7,2,FALSE)</f>
        <v>#N/A</v>
      </c>
      <c r="R82">
        <f>'Visit&amp;Assessment Form'!$B$27</f>
        <v>0</v>
      </c>
      <c r="S82">
        <f>'Visit&amp;Assessment Form'!$B$29</f>
        <v>0</v>
      </c>
      <c r="T82">
        <f>SiteForm!A$3</f>
        <v>0</v>
      </c>
      <c r="U82">
        <f>SiteForm!$A$4</f>
        <v>0</v>
      </c>
      <c r="V82">
        <f>SiteForm!$C$3</f>
        <v>0</v>
      </c>
      <c r="W82">
        <f>SiteForm!$C$5</f>
        <v>0</v>
      </c>
      <c r="X82">
        <f>SiteForm!$C$10</f>
        <v>0</v>
      </c>
      <c r="Y82">
        <f>SiteForm!$C$11</f>
        <v>0</v>
      </c>
      <c r="Z82" t="e">
        <f>CountsForm!C83</f>
        <v>#N/A</v>
      </c>
      <c r="AA82" s="16">
        <f>'Visit&amp;Assessment Form'!$B$6</f>
        <v>0</v>
      </c>
      <c r="AB82" s="16">
        <f>'Visit&amp;Assessment Form'!$B$7</f>
        <v>0</v>
      </c>
      <c r="AC82">
        <f>SiteForm!$C$6</f>
        <v>0</v>
      </c>
      <c r="AD82" s="17">
        <f>CountsForm!A83</f>
        <v>0</v>
      </c>
    </row>
    <row r="83" spans="1:30">
      <c r="A83" t="e">
        <f>SiteForm!$A$7&amp;SiteForm!$C$7</f>
        <v>#N/A</v>
      </c>
      <c r="B83">
        <f>IF(SiteForm!C$4="",SiteForm!A$4,SiteForm!C$4)</f>
        <v>0</v>
      </c>
      <c r="C83">
        <f>'Visit&amp;Assessment Form'!$B$3</f>
        <v>0</v>
      </c>
      <c r="D83">
        <f>'Visit&amp;Assessment Form'!$B$4</f>
        <v>0</v>
      </c>
      <c r="E83">
        <f>'Visit&amp;Assessment Form'!$B$5</f>
        <v>0</v>
      </c>
      <c r="F83" t="e">
        <f>VLOOKUP(CountsForm!A84,LookupCount!$A:$D,4,FALSE)</f>
        <v>#N/A</v>
      </c>
      <c r="G83" t="e">
        <f>CountsForm!B84</f>
        <v>#N/A</v>
      </c>
      <c r="H83">
        <f>CountsForm!D84</f>
        <v>0</v>
      </c>
      <c r="I83" t="str">
        <f>VLOOKUP('Visit&amp;Assessment Form'!B$10,LookupVisit!AJ$2:AK$10,2,FALSE)</f>
        <v>W</v>
      </c>
      <c r="J83" t="e">
        <f>VLOOKUP('Visit&amp;Assessment Form'!B$9,LookupVisit!A$2:B$7,2,FALSE)</f>
        <v>#N/A</v>
      </c>
      <c r="K83" t="e">
        <f>VLOOKUP(CountsForm!E84,LookupCount!$F$2:$G$5,2,FALSE)</f>
        <v>#N/A</v>
      </c>
      <c r="L83" t="e">
        <f>VLOOKUP('Visit&amp;Assessment Form'!$B$8,LookupVisit!$C$2:$D$16,2,FALSE)</f>
        <v>#N/A</v>
      </c>
      <c r="M83" t="e">
        <f>VLOOKUP('Visit&amp;Assessment Form'!$B$13,LookupVisit!$E$3:$F$5,2,FALSE)</f>
        <v>#N/A</v>
      </c>
      <c r="N83" t="e">
        <f>VLOOKUP('Visit&amp;Assessment Form'!$B$14,LookupVisit!$G$3:$H$6,2,FALSE)</f>
        <v>#N/A</v>
      </c>
      <c r="O83" t="e">
        <f>VLOOKUP('Visit&amp;Assessment Form'!$B$15,LookupVisit!$I$3:$J$7,2,FALSE)</f>
        <v>#N/A</v>
      </c>
      <c r="P83" t="e">
        <f>VLOOKUP('Visit&amp;Assessment Form'!$B$16,LookupVisit!$K$3:$L$6,2,FALSE)</f>
        <v>#N/A</v>
      </c>
      <c r="Q83" t="e">
        <f>VLOOKUP('Visit&amp;Assessment Form'!$B$11,LookupVisit!$M$3:$N$7,2,FALSE)</f>
        <v>#N/A</v>
      </c>
      <c r="R83">
        <f>'Visit&amp;Assessment Form'!$B$27</f>
        <v>0</v>
      </c>
      <c r="S83">
        <f>'Visit&amp;Assessment Form'!$B$29</f>
        <v>0</v>
      </c>
      <c r="T83">
        <f>SiteForm!A$3</f>
        <v>0</v>
      </c>
      <c r="U83">
        <f>SiteForm!$A$4</f>
        <v>0</v>
      </c>
      <c r="V83">
        <f>SiteForm!$C$3</f>
        <v>0</v>
      </c>
      <c r="W83">
        <f>SiteForm!$C$5</f>
        <v>0</v>
      </c>
      <c r="X83">
        <f>SiteForm!$C$10</f>
        <v>0</v>
      </c>
      <c r="Y83">
        <f>SiteForm!$C$11</f>
        <v>0</v>
      </c>
      <c r="Z83" t="e">
        <f>CountsForm!C84</f>
        <v>#N/A</v>
      </c>
      <c r="AA83" s="16">
        <f>'Visit&amp;Assessment Form'!$B$6</f>
        <v>0</v>
      </c>
      <c r="AB83" s="16">
        <f>'Visit&amp;Assessment Form'!$B$7</f>
        <v>0</v>
      </c>
      <c r="AC83">
        <f>SiteForm!$C$6</f>
        <v>0</v>
      </c>
      <c r="AD83" s="17">
        <f>CountsForm!A84</f>
        <v>0</v>
      </c>
    </row>
    <row r="84" spans="1:30">
      <c r="A84" t="e">
        <f>SiteForm!$A$7&amp;SiteForm!$C$7</f>
        <v>#N/A</v>
      </c>
      <c r="B84">
        <f>IF(SiteForm!C$4="",SiteForm!A$4,SiteForm!C$4)</f>
        <v>0</v>
      </c>
      <c r="C84">
        <f>'Visit&amp;Assessment Form'!$B$3</f>
        <v>0</v>
      </c>
      <c r="D84">
        <f>'Visit&amp;Assessment Form'!$B$4</f>
        <v>0</v>
      </c>
      <c r="E84">
        <f>'Visit&amp;Assessment Form'!$B$5</f>
        <v>0</v>
      </c>
      <c r="F84" t="e">
        <f>VLOOKUP(CountsForm!A85,LookupCount!$A:$D,4,FALSE)</f>
        <v>#N/A</v>
      </c>
      <c r="G84" t="e">
        <f>CountsForm!B85</f>
        <v>#N/A</v>
      </c>
      <c r="H84">
        <f>CountsForm!D85</f>
        <v>0</v>
      </c>
      <c r="I84" t="str">
        <f>VLOOKUP('Visit&amp;Assessment Form'!B$10,LookupVisit!AJ$2:AK$10,2,FALSE)</f>
        <v>W</v>
      </c>
      <c r="J84" t="e">
        <f>VLOOKUP('Visit&amp;Assessment Form'!B$9,LookupVisit!A$2:B$7,2,FALSE)</f>
        <v>#N/A</v>
      </c>
      <c r="K84" t="e">
        <f>VLOOKUP(CountsForm!E85,LookupCount!$F$2:$G$5,2,FALSE)</f>
        <v>#N/A</v>
      </c>
      <c r="L84" t="e">
        <f>VLOOKUP('Visit&amp;Assessment Form'!$B$8,LookupVisit!$C$2:$D$16,2,FALSE)</f>
        <v>#N/A</v>
      </c>
      <c r="M84" t="e">
        <f>VLOOKUP('Visit&amp;Assessment Form'!$B$13,LookupVisit!$E$3:$F$5,2,FALSE)</f>
        <v>#N/A</v>
      </c>
      <c r="N84" t="e">
        <f>VLOOKUP('Visit&amp;Assessment Form'!$B$14,LookupVisit!$G$3:$H$6,2,FALSE)</f>
        <v>#N/A</v>
      </c>
      <c r="O84" t="e">
        <f>VLOOKUP('Visit&amp;Assessment Form'!$B$15,LookupVisit!$I$3:$J$7,2,FALSE)</f>
        <v>#N/A</v>
      </c>
      <c r="P84" t="e">
        <f>VLOOKUP('Visit&amp;Assessment Form'!$B$16,LookupVisit!$K$3:$L$6,2,FALSE)</f>
        <v>#N/A</v>
      </c>
      <c r="Q84" t="e">
        <f>VLOOKUP('Visit&amp;Assessment Form'!$B$11,LookupVisit!$M$3:$N$7,2,FALSE)</f>
        <v>#N/A</v>
      </c>
      <c r="R84">
        <f>'Visit&amp;Assessment Form'!$B$27</f>
        <v>0</v>
      </c>
      <c r="S84">
        <f>'Visit&amp;Assessment Form'!$B$29</f>
        <v>0</v>
      </c>
      <c r="T84">
        <f>SiteForm!A$3</f>
        <v>0</v>
      </c>
      <c r="U84">
        <f>SiteForm!$A$4</f>
        <v>0</v>
      </c>
      <c r="V84">
        <f>SiteForm!$C$3</f>
        <v>0</v>
      </c>
      <c r="W84">
        <f>SiteForm!$C$5</f>
        <v>0</v>
      </c>
      <c r="X84">
        <f>SiteForm!$C$10</f>
        <v>0</v>
      </c>
      <c r="Y84">
        <f>SiteForm!$C$11</f>
        <v>0</v>
      </c>
      <c r="Z84" t="e">
        <f>CountsForm!C85</f>
        <v>#N/A</v>
      </c>
      <c r="AA84" s="16">
        <f>'Visit&amp;Assessment Form'!$B$6</f>
        <v>0</v>
      </c>
      <c r="AB84" s="16">
        <f>'Visit&amp;Assessment Form'!$B$7</f>
        <v>0</v>
      </c>
      <c r="AC84">
        <f>SiteForm!$C$6</f>
        <v>0</v>
      </c>
      <c r="AD84" s="17">
        <f>CountsForm!A85</f>
        <v>0</v>
      </c>
    </row>
    <row r="85" spans="1:30">
      <c r="A85" t="e">
        <f>SiteForm!$A$7&amp;SiteForm!$C$7</f>
        <v>#N/A</v>
      </c>
      <c r="B85">
        <f>IF(SiteForm!C$4="",SiteForm!A$4,SiteForm!C$4)</f>
        <v>0</v>
      </c>
      <c r="C85">
        <f>'Visit&amp;Assessment Form'!$B$3</f>
        <v>0</v>
      </c>
      <c r="D85">
        <f>'Visit&amp;Assessment Form'!$B$4</f>
        <v>0</v>
      </c>
      <c r="E85">
        <f>'Visit&amp;Assessment Form'!$B$5</f>
        <v>0</v>
      </c>
      <c r="F85" t="e">
        <f>VLOOKUP(CountsForm!A86,LookupCount!$A:$D,4,FALSE)</f>
        <v>#N/A</v>
      </c>
      <c r="G85" t="e">
        <f>CountsForm!B86</f>
        <v>#N/A</v>
      </c>
      <c r="H85">
        <f>CountsForm!D86</f>
        <v>0</v>
      </c>
      <c r="I85" t="str">
        <f>VLOOKUP('Visit&amp;Assessment Form'!B$10,LookupVisit!AJ$2:AK$10,2,FALSE)</f>
        <v>W</v>
      </c>
      <c r="J85" t="e">
        <f>VLOOKUP('Visit&amp;Assessment Form'!B$9,LookupVisit!A$2:B$7,2,FALSE)</f>
        <v>#N/A</v>
      </c>
      <c r="K85" t="e">
        <f>VLOOKUP(CountsForm!E86,LookupCount!$F$2:$G$5,2,FALSE)</f>
        <v>#N/A</v>
      </c>
      <c r="L85" t="e">
        <f>VLOOKUP('Visit&amp;Assessment Form'!$B$8,LookupVisit!$C$2:$D$16,2,FALSE)</f>
        <v>#N/A</v>
      </c>
      <c r="M85" t="e">
        <f>VLOOKUP('Visit&amp;Assessment Form'!$B$13,LookupVisit!$E$3:$F$5,2,FALSE)</f>
        <v>#N/A</v>
      </c>
      <c r="N85" t="e">
        <f>VLOOKUP('Visit&amp;Assessment Form'!$B$14,LookupVisit!$G$3:$H$6,2,FALSE)</f>
        <v>#N/A</v>
      </c>
      <c r="O85" t="e">
        <f>VLOOKUP('Visit&amp;Assessment Form'!$B$15,LookupVisit!$I$3:$J$7,2,FALSE)</f>
        <v>#N/A</v>
      </c>
      <c r="P85" t="e">
        <f>VLOOKUP('Visit&amp;Assessment Form'!$B$16,LookupVisit!$K$3:$L$6,2,FALSE)</f>
        <v>#N/A</v>
      </c>
      <c r="Q85" t="e">
        <f>VLOOKUP('Visit&amp;Assessment Form'!$B$11,LookupVisit!$M$3:$N$7,2,FALSE)</f>
        <v>#N/A</v>
      </c>
      <c r="R85">
        <f>'Visit&amp;Assessment Form'!$B$27</f>
        <v>0</v>
      </c>
      <c r="S85">
        <f>'Visit&amp;Assessment Form'!$B$29</f>
        <v>0</v>
      </c>
      <c r="T85">
        <f>SiteForm!A$3</f>
        <v>0</v>
      </c>
      <c r="U85">
        <f>SiteForm!$A$4</f>
        <v>0</v>
      </c>
      <c r="V85">
        <f>SiteForm!$C$3</f>
        <v>0</v>
      </c>
      <c r="W85">
        <f>SiteForm!$C$5</f>
        <v>0</v>
      </c>
      <c r="X85">
        <f>SiteForm!$C$10</f>
        <v>0</v>
      </c>
      <c r="Y85">
        <f>SiteForm!$C$11</f>
        <v>0</v>
      </c>
      <c r="Z85" t="e">
        <f>CountsForm!C86</f>
        <v>#N/A</v>
      </c>
      <c r="AA85" s="16">
        <f>'Visit&amp;Assessment Form'!$B$6</f>
        <v>0</v>
      </c>
      <c r="AB85" s="16">
        <f>'Visit&amp;Assessment Form'!$B$7</f>
        <v>0</v>
      </c>
      <c r="AC85">
        <f>SiteForm!$C$6</f>
        <v>0</v>
      </c>
      <c r="AD85" s="17">
        <f>CountsForm!A86</f>
        <v>0</v>
      </c>
    </row>
    <row r="86" spans="1:30">
      <c r="A86" t="e">
        <f>SiteForm!$A$7&amp;SiteForm!$C$7</f>
        <v>#N/A</v>
      </c>
      <c r="B86">
        <f>IF(SiteForm!C$4="",SiteForm!A$4,SiteForm!C$4)</f>
        <v>0</v>
      </c>
      <c r="C86">
        <f>'Visit&amp;Assessment Form'!$B$3</f>
        <v>0</v>
      </c>
      <c r="D86">
        <f>'Visit&amp;Assessment Form'!$B$4</f>
        <v>0</v>
      </c>
      <c r="E86">
        <f>'Visit&amp;Assessment Form'!$B$5</f>
        <v>0</v>
      </c>
      <c r="F86" t="e">
        <f>VLOOKUP(CountsForm!A87,LookupCount!$A:$D,4,FALSE)</f>
        <v>#N/A</v>
      </c>
      <c r="G86" t="e">
        <f>CountsForm!B87</f>
        <v>#N/A</v>
      </c>
      <c r="H86">
        <f>CountsForm!D87</f>
        <v>0</v>
      </c>
      <c r="I86" t="str">
        <f>VLOOKUP('Visit&amp;Assessment Form'!B$10,LookupVisit!AJ$2:AK$10,2,FALSE)</f>
        <v>W</v>
      </c>
      <c r="J86" t="e">
        <f>VLOOKUP('Visit&amp;Assessment Form'!B$9,LookupVisit!A$2:B$7,2,FALSE)</f>
        <v>#N/A</v>
      </c>
      <c r="K86" t="e">
        <f>VLOOKUP(CountsForm!E87,LookupCount!$F$2:$G$5,2,FALSE)</f>
        <v>#N/A</v>
      </c>
      <c r="L86" t="e">
        <f>VLOOKUP('Visit&amp;Assessment Form'!$B$8,LookupVisit!$C$2:$D$16,2,FALSE)</f>
        <v>#N/A</v>
      </c>
      <c r="M86" t="e">
        <f>VLOOKUP('Visit&amp;Assessment Form'!$B$13,LookupVisit!$E$3:$F$5,2,FALSE)</f>
        <v>#N/A</v>
      </c>
      <c r="N86" t="e">
        <f>VLOOKUP('Visit&amp;Assessment Form'!$B$14,LookupVisit!$G$3:$H$6,2,FALSE)</f>
        <v>#N/A</v>
      </c>
      <c r="O86" t="e">
        <f>VLOOKUP('Visit&amp;Assessment Form'!$B$15,LookupVisit!$I$3:$J$7,2,FALSE)</f>
        <v>#N/A</v>
      </c>
      <c r="P86" t="e">
        <f>VLOOKUP('Visit&amp;Assessment Form'!$B$16,LookupVisit!$K$3:$L$6,2,FALSE)</f>
        <v>#N/A</v>
      </c>
      <c r="Q86" t="e">
        <f>VLOOKUP('Visit&amp;Assessment Form'!$B$11,LookupVisit!$M$3:$N$7,2,FALSE)</f>
        <v>#N/A</v>
      </c>
      <c r="R86">
        <f>'Visit&amp;Assessment Form'!$B$27</f>
        <v>0</v>
      </c>
      <c r="S86">
        <f>'Visit&amp;Assessment Form'!$B$29</f>
        <v>0</v>
      </c>
      <c r="T86">
        <f>SiteForm!A$3</f>
        <v>0</v>
      </c>
      <c r="U86">
        <f>SiteForm!$A$4</f>
        <v>0</v>
      </c>
      <c r="V86">
        <f>SiteForm!$C$3</f>
        <v>0</v>
      </c>
      <c r="W86">
        <f>SiteForm!$C$5</f>
        <v>0</v>
      </c>
      <c r="X86">
        <f>SiteForm!$C$10</f>
        <v>0</v>
      </c>
      <c r="Y86">
        <f>SiteForm!$C$11</f>
        <v>0</v>
      </c>
      <c r="Z86" t="e">
        <f>CountsForm!C87</f>
        <v>#N/A</v>
      </c>
      <c r="AA86" s="16">
        <f>'Visit&amp;Assessment Form'!$B$6</f>
        <v>0</v>
      </c>
      <c r="AB86" s="16">
        <f>'Visit&amp;Assessment Form'!$B$7</f>
        <v>0</v>
      </c>
      <c r="AC86">
        <f>SiteForm!$C$6</f>
        <v>0</v>
      </c>
      <c r="AD86" s="17">
        <f>CountsForm!A87</f>
        <v>0</v>
      </c>
    </row>
    <row r="87" spans="1:30">
      <c r="A87" t="e">
        <f>SiteForm!$A$7&amp;SiteForm!$C$7</f>
        <v>#N/A</v>
      </c>
      <c r="B87">
        <f>IF(SiteForm!C$4="",SiteForm!A$4,SiteForm!C$4)</f>
        <v>0</v>
      </c>
      <c r="C87">
        <f>'Visit&amp;Assessment Form'!$B$3</f>
        <v>0</v>
      </c>
      <c r="D87">
        <f>'Visit&amp;Assessment Form'!$B$4</f>
        <v>0</v>
      </c>
      <c r="E87">
        <f>'Visit&amp;Assessment Form'!$B$5</f>
        <v>0</v>
      </c>
      <c r="F87" t="e">
        <f>VLOOKUP(CountsForm!A88,LookupCount!$A:$D,4,FALSE)</f>
        <v>#N/A</v>
      </c>
      <c r="G87" t="e">
        <f>CountsForm!B88</f>
        <v>#N/A</v>
      </c>
      <c r="H87">
        <f>CountsForm!D88</f>
        <v>0</v>
      </c>
      <c r="I87" t="str">
        <f>VLOOKUP('Visit&amp;Assessment Form'!B$10,LookupVisit!AJ$2:AK$10,2,FALSE)</f>
        <v>W</v>
      </c>
      <c r="J87" t="e">
        <f>VLOOKUP('Visit&amp;Assessment Form'!B$9,LookupVisit!A$2:B$7,2,FALSE)</f>
        <v>#N/A</v>
      </c>
      <c r="K87" t="e">
        <f>VLOOKUP(CountsForm!E88,LookupCount!$F$2:$G$5,2,FALSE)</f>
        <v>#N/A</v>
      </c>
      <c r="L87" t="e">
        <f>VLOOKUP('Visit&amp;Assessment Form'!$B$8,LookupVisit!$C$2:$D$16,2,FALSE)</f>
        <v>#N/A</v>
      </c>
      <c r="M87" t="e">
        <f>VLOOKUP('Visit&amp;Assessment Form'!$B$13,LookupVisit!$E$3:$F$5,2,FALSE)</f>
        <v>#N/A</v>
      </c>
      <c r="N87" t="e">
        <f>VLOOKUP('Visit&amp;Assessment Form'!$B$14,LookupVisit!$G$3:$H$6,2,FALSE)</f>
        <v>#N/A</v>
      </c>
      <c r="O87" t="e">
        <f>VLOOKUP('Visit&amp;Assessment Form'!$B$15,LookupVisit!$I$3:$J$7,2,FALSE)</f>
        <v>#N/A</v>
      </c>
      <c r="P87" t="e">
        <f>VLOOKUP('Visit&amp;Assessment Form'!$B$16,LookupVisit!$K$3:$L$6,2,FALSE)</f>
        <v>#N/A</v>
      </c>
      <c r="Q87" t="e">
        <f>VLOOKUP('Visit&amp;Assessment Form'!$B$11,LookupVisit!$M$3:$N$7,2,FALSE)</f>
        <v>#N/A</v>
      </c>
      <c r="R87">
        <f>'Visit&amp;Assessment Form'!$B$27</f>
        <v>0</v>
      </c>
      <c r="S87">
        <f>'Visit&amp;Assessment Form'!$B$29</f>
        <v>0</v>
      </c>
      <c r="T87">
        <f>SiteForm!A$3</f>
        <v>0</v>
      </c>
      <c r="U87">
        <f>SiteForm!$A$4</f>
        <v>0</v>
      </c>
      <c r="V87">
        <f>SiteForm!$C$3</f>
        <v>0</v>
      </c>
      <c r="W87">
        <f>SiteForm!$C$5</f>
        <v>0</v>
      </c>
      <c r="X87">
        <f>SiteForm!$C$10</f>
        <v>0</v>
      </c>
      <c r="Y87">
        <f>SiteForm!$C$11</f>
        <v>0</v>
      </c>
      <c r="Z87" t="e">
        <f>CountsForm!C88</f>
        <v>#N/A</v>
      </c>
      <c r="AA87" s="16">
        <f>'Visit&amp;Assessment Form'!$B$6</f>
        <v>0</v>
      </c>
      <c r="AB87" s="16">
        <f>'Visit&amp;Assessment Form'!$B$7</f>
        <v>0</v>
      </c>
      <c r="AC87">
        <f>SiteForm!$C$6</f>
        <v>0</v>
      </c>
      <c r="AD87" s="17">
        <f>CountsForm!A88</f>
        <v>0</v>
      </c>
    </row>
    <row r="88" spans="1:30">
      <c r="A88" t="e">
        <f>SiteForm!$A$7&amp;SiteForm!$C$7</f>
        <v>#N/A</v>
      </c>
      <c r="B88">
        <f>IF(SiteForm!C$4="",SiteForm!A$4,SiteForm!C$4)</f>
        <v>0</v>
      </c>
      <c r="C88">
        <f>'Visit&amp;Assessment Form'!$B$3</f>
        <v>0</v>
      </c>
      <c r="D88">
        <f>'Visit&amp;Assessment Form'!$B$4</f>
        <v>0</v>
      </c>
      <c r="E88">
        <f>'Visit&amp;Assessment Form'!$B$5</f>
        <v>0</v>
      </c>
      <c r="F88" t="e">
        <f>VLOOKUP(CountsForm!A89,LookupCount!$A:$D,4,FALSE)</f>
        <v>#N/A</v>
      </c>
      <c r="G88" t="e">
        <f>CountsForm!B89</f>
        <v>#N/A</v>
      </c>
      <c r="H88">
        <f>CountsForm!D89</f>
        <v>0</v>
      </c>
      <c r="I88" t="str">
        <f>VLOOKUP('Visit&amp;Assessment Form'!B$10,LookupVisit!AJ$2:AK$10,2,FALSE)</f>
        <v>W</v>
      </c>
      <c r="J88" t="e">
        <f>VLOOKUP('Visit&amp;Assessment Form'!B$9,LookupVisit!A$2:B$7,2,FALSE)</f>
        <v>#N/A</v>
      </c>
      <c r="K88" t="e">
        <f>VLOOKUP(CountsForm!E89,LookupCount!$F$2:$G$5,2,FALSE)</f>
        <v>#N/A</v>
      </c>
      <c r="L88" t="e">
        <f>VLOOKUP('Visit&amp;Assessment Form'!$B$8,LookupVisit!$C$2:$D$16,2,FALSE)</f>
        <v>#N/A</v>
      </c>
      <c r="M88" t="e">
        <f>VLOOKUP('Visit&amp;Assessment Form'!$B$13,LookupVisit!$E$3:$F$5,2,FALSE)</f>
        <v>#N/A</v>
      </c>
      <c r="N88" t="e">
        <f>VLOOKUP('Visit&amp;Assessment Form'!$B$14,LookupVisit!$G$3:$H$6,2,FALSE)</f>
        <v>#N/A</v>
      </c>
      <c r="O88" t="e">
        <f>VLOOKUP('Visit&amp;Assessment Form'!$B$15,LookupVisit!$I$3:$J$7,2,FALSE)</f>
        <v>#N/A</v>
      </c>
      <c r="P88" t="e">
        <f>VLOOKUP('Visit&amp;Assessment Form'!$B$16,LookupVisit!$K$3:$L$6,2,FALSE)</f>
        <v>#N/A</v>
      </c>
      <c r="Q88" t="e">
        <f>VLOOKUP('Visit&amp;Assessment Form'!$B$11,LookupVisit!$M$3:$N$7,2,FALSE)</f>
        <v>#N/A</v>
      </c>
      <c r="R88">
        <f>'Visit&amp;Assessment Form'!$B$27</f>
        <v>0</v>
      </c>
      <c r="S88">
        <f>'Visit&amp;Assessment Form'!$B$29</f>
        <v>0</v>
      </c>
      <c r="T88">
        <f>SiteForm!A$3</f>
        <v>0</v>
      </c>
      <c r="U88">
        <f>SiteForm!$A$4</f>
        <v>0</v>
      </c>
      <c r="V88">
        <f>SiteForm!$C$3</f>
        <v>0</v>
      </c>
      <c r="W88">
        <f>SiteForm!$C$5</f>
        <v>0</v>
      </c>
      <c r="X88">
        <f>SiteForm!$C$10</f>
        <v>0</v>
      </c>
      <c r="Y88">
        <f>SiteForm!$C$11</f>
        <v>0</v>
      </c>
      <c r="Z88" t="e">
        <f>CountsForm!C89</f>
        <v>#N/A</v>
      </c>
      <c r="AA88" s="16">
        <f>'Visit&amp;Assessment Form'!$B$6</f>
        <v>0</v>
      </c>
      <c r="AB88" s="16">
        <f>'Visit&amp;Assessment Form'!$B$7</f>
        <v>0</v>
      </c>
      <c r="AC88">
        <f>SiteForm!$C$6</f>
        <v>0</v>
      </c>
      <c r="AD88" s="17">
        <f>CountsForm!A89</f>
        <v>0</v>
      </c>
    </row>
    <row r="89" spans="1:30">
      <c r="A89" t="e">
        <f>SiteForm!$A$7&amp;SiteForm!$C$7</f>
        <v>#N/A</v>
      </c>
      <c r="B89">
        <f>IF(SiteForm!C$4="",SiteForm!A$4,SiteForm!C$4)</f>
        <v>0</v>
      </c>
      <c r="C89">
        <f>'Visit&amp;Assessment Form'!$B$3</f>
        <v>0</v>
      </c>
      <c r="D89">
        <f>'Visit&amp;Assessment Form'!$B$4</f>
        <v>0</v>
      </c>
      <c r="E89">
        <f>'Visit&amp;Assessment Form'!$B$5</f>
        <v>0</v>
      </c>
      <c r="F89" t="e">
        <f>VLOOKUP(CountsForm!A90,LookupCount!$A:$D,4,FALSE)</f>
        <v>#N/A</v>
      </c>
      <c r="G89" t="e">
        <f>CountsForm!B90</f>
        <v>#N/A</v>
      </c>
      <c r="H89">
        <f>CountsForm!D90</f>
        <v>0</v>
      </c>
      <c r="I89" t="str">
        <f>VLOOKUP('Visit&amp;Assessment Form'!B$10,LookupVisit!AJ$2:AK$10,2,FALSE)</f>
        <v>W</v>
      </c>
      <c r="J89" t="e">
        <f>VLOOKUP('Visit&amp;Assessment Form'!B$9,LookupVisit!A$2:B$7,2,FALSE)</f>
        <v>#N/A</v>
      </c>
      <c r="K89" t="e">
        <f>VLOOKUP(CountsForm!E90,LookupCount!$F$2:$G$5,2,FALSE)</f>
        <v>#N/A</v>
      </c>
      <c r="L89" t="e">
        <f>VLOOKUP('Visit&amp;Assessment Form'!$B$8,LookupVisit!$C$2:$D$16,2,FALSE)</f>
        <v>#N/A</v>
      </c>
      <c r="M89" t="e">
        <f>VLOOKUP('Visit&amp;Assessment Form'!$B$13,LookupVisit!$E$3:$F$5,2,FALSE)</f>
        <v>#N/A</v>
      </c>
      <c r="N89" t="e">
        <f>VLOOKUP('Visit&amp;Assessment Form'!$B$14,LookupVisit!$G$3:$H$6,2,FALSE)</f>
        <v>#N/A</v>
      </c>
      <c r="O89" t="e">
        <f>VLOOKUP('Visit&amp;Assessment Form'!$B$15,LookupVisit!$I$3:$J$7,2,FALSE)</f>
        <v>#N/A</v>
      </c>
      <c r="P89" t="e">
        <f>VLOOKUP('Visit&amp;Assessment Form'!$B$16,LookupVisit!$K$3:$L$6,2,FALSE)</f>
        <v>#N/A</v>
      </c>
      <c r="Q89" t="e">
        <f>VLOOKUP('Visit&amp;Assessment Form'!$B$11,LookupVisit!$M$3:$N$7,2,FALSE)</f>
        <v>#N/A</v>
      </c>
      <c r="R89">
        <f>'Visit&amp;Assessment Form'!$B$27</f>
        <v>0</v>
      </c>
      <c r="S89">
        <f>'Visit&amp;Assessment Form'!$B$29</f>
        <v>0</v>
      </c>
      <c r="T89">
        <f>SiteForm!A$3</f>
        <v>0</v>
      </c>
      <c r="U89">
        <f>SiteForm!$A$4</f>
        <v>0</v>
      </c>
      <c r="V89">
        <f>SiteForm!$C$3</f>
        <v>0</v>
      </c>
      <c r="W89">
        <f>SiteForm!$C$5</f>
        <v>0</v>
      </c>
      <c r="X89">
        <f>SiteForm!$C$10</f>
        <v>0</v>
      </c>
      <c r="Y89">
        <f>SiteForm!$C$11</f>
        <v>0</v>
      </c>
      <c r="Z89" t="e">
        <f>CountsForm!C90</f>
        <v>#N/A</v>
      </c>
      <c r="AA89" s="16">
        <f>'Visit&amp;Assessment Form'!$B$6</f>
        <v>0</v>
      </c>
      <c r="AB89" s="16">
        <f>'Visit&amp;Assessment Form'!$B$7</f>
        <v>0</v>
      </c>
      <c r="AC89">
        <f>SiteForm!$C$6</f>
        <v>0</v>
      </c>
      <c r="AD89" s="17">
        <f>CountsForm!A90</f>
        <v>0</v>
      </c>
    </row>
    <row r="90" spans="1:30">
      <c r="A90" t="e">
        <f>SiteForm!$A$7&amp;SiteForm!$C$7</f>
        <v>#N/A</v>
      </c>
      <c r="B90">
        <f>IF(SiteForm!C$4="",SiteForm!A$4,SiteForm!C$4)</f>
        <v>0</v>
      </c>
      <c r="C90">
        <f>'Visit&amp;Assessment Form'!$B$3</f>
        <v>0</v>
      </c>
      <c r="D90">
        <f>'Visit&amp;Assessment Form'!$B$4</f>
        <v>0</v>
      </c>
      <c r="E90">
        <f>'Visit&amp;Assessment Form'!$B$5</f>
        <v>0</v>
      </c>
      <c r="F90" t="e">
        <f>VLOOKUP(CountsForm!A91,LookupCount!$A:$D,4,FALSE)</f>
        <v>#N/A</v>
      </c>
      <c r="G90" t="e">
        <f>CountsForm!B91</f>
        <v>#N/A</v>
      </c>
      <c r="H90">
        <f>CountsForm!D91</f>
        <v>0</v>
      </c>
      <c r="I90" t="str">
        <f>VLOOKUP('Visit&amp;Assessment Form'!B$10,LookupVisit!AJ$2:AK$10,2,FALSE)</f>
        <v>W</v>
      </c>
      <c r="J90" t="e">
        <f>VLOOKUP('Visit&amp;Assessment Form'!B$9,LookupVisit!A$2:B$7,2,FALSE)</f>
        <v>#N/A</v>
      </c>
      <c r="K90" t="e">
        <f>VLOOKUP(CountsForm!E91,LookupCount!$F$2:$G$5,2,FALSE)</f>
        <v>#N/A</v>
      </c>
      <c r="L90" t="e">
        <f>VLOOKUP('Visit&amp;Assessment Form'!$B$8,LookupVisit!$C$2:$D$16,2,FALSE)</f>
        <v>#N/A</v>
      </c>
      <c r="M90" t="e">
        <f>VLOOKUP('Visit&amp;Assessment Form'!$B$13,LookupVisit!$E$3:$F$5,2,FALSE)</f>
        <v>#N/A</v>
      </c>
      <c r="N90" t="e">
        <f>VLOOKUP('Visit&amp;Assessment Form'!$B$14,LookupVisit!$G$3:$H$6,2,FALSE)</f>
        <v>#N/A</v>
      </c>
      <c r="O90" t="e">
        <f>VLOOKUP('Visit&amp;Assessment Form'!$B$15,LookupVisit!$I$3:$J$7,2,FALSE)</f>
        <v>#N/A</v>
      </c>
      <c r="P90" t="e">
        <f>VLOOKUP('Visit&amp;Assessment Form'!$B$16,LookupVisit!$K$3:$L$6,2,FALSE)</f>
        <v>#N/A</v>
      </c>
      <c r="Q90" t="e">
        <f>VLOOKUP('Visit&amp;Assessment Form'!$B$11,LookupVisit!$M$3:$N$7,2,FALSE)</f>
        <v>#N/A</v>
      </c>
      <c r="R90">
        <f>'Visit&amp;Assessment Form'!$B$27</f>
        <v>0</v>
      </c>
      <c r="S90">
        <f>'Visit&amp;Assessment Form'!$B$29</f>
        <v>0</v>
      </c>
      <c r="T90">
        <f>SiteForm!A$3</f>
        <v>0</v>
      </c>
      <c r="U90">
        <f>SiteForm!$A$4</f>
        <v>0</v>
      </c>
      <c r="V90">
        <f>SiteForm!$C$3</f>
        <v>0</v>
      </c>
      <c r="W90">
        <f>SiteForm!$C$5</f>
        <v>0</v>
      </c>
      <c r="X90">
        <f>SiteForm!$C$10</f>
        <v>0</v>
      </c>
      <c r="Y90">
        <f>SiteForm!$C$11</f>
        <v>0</v>
      </c>
      <c r="Z90" t="e">
        <f>CountsForm!C91</f>
        <v>#N/A</v>
      </c>
      <c r="AA90" s="16">
        <f>'Visit&amp;Assessment Form'!$B$6</f>
        <v>0</v>
      </c>
      <c r="AB90" s="16">
        <f>'Visit&amp;Assessment Form'!$B$7</f>
        <v>0</v>
      </c>
      <c r="AC90">
        <f>SiteForm!$C$6</f>
        <v>0</v>
      </c>
      <c r="AD90" s="17">
        <f>CountsForm!A91</f>
        <v>0</v>
      </c>
    </row>
    <row r="91" spans="1:30">
      <c r="A91" t="e">
        <f>SiteForm!$A$7&amp;SiteForm!$C$7</f>
        <v>#N/A</v>
      </c>
      <c r="B91">
        <f>IF(SiteForm!C$4="",SiteForm!A$4,SiteForm!C$4)</f>
        <v>0</v>
      </c>
      <c r="C91">
        <f>'Visit&amp;Assessment Form'!$B$3</f>
        <v>0</v>
      </c>
      <c r="D91">
        <f>'Visit&amp;Assessment Form'!$B$4</f>
        <v>0</v>
      </c>
      <c r="E91">
        <f>'Visit&amp;Assessment Form'!$B$5</f>
        <v>0</v>
      </c>
      <c r="F91" t="e">
        <f>VLOOKUP(CountsForm!A92,LookupCount!$A:$D,4,FALSE)</f>
        <v>#N/A</v>
      </c>
      <c r="G91" t="e">
        <f>CountsForm!B92</f>
        <v>#N/A</v>
      </c>
      <c r="H91">
        <f>CountsForm!D92</f>
        <v>0</v>
      </c>
      <c r="I91" t="str">
        <f>VLOOKUP('Visit&amp;Assessment Form'!B$10,LookupVisit!AJ$2:AK$10,2,FALSE)</f>
        <v>W</v>
      </c>
      <c r="J91" t="e">
        <f>VLOOKUP('Visit&amp;Assessment Form'!B$9,LookupVisit!A$2:B$7,2,FALSE)</f>
        <v>#N/A</v>
      </c>
      <c r="K91" t="e">
        <f>VLOOKUP(CountsForm!E92,LookupCount!$F$2:$G$5,2,FALSE)</f>
        <v>#N/A</v>
      </c>
      <c r="L91" t="e">
        <f>VLOOKUP('Visit&amp;Assessment Form'!$B$8,LookupVisit!$C$2:$D$16,2,FALSE)</f>
        <v>#N/A</v>
      </c>
      <c r="M91" t="e">
        <f>VLOOKUP('Visit&amp;Assessment Form'!$B$13,LookupVisit!$E$3:$F$5,2,FALSE)</f>
        <v>#N/A</v>
      </c>
      <c r="N91" t="e">
        <f>VLOOKUP('Visit&amp;Assessment Form'!$B$14,LookupVisit!$G$3:$H$6,2,FALSE)</f>
        <v>#N/A</v>
      </c>
      <c r="O91" t="e">
        <f>VLOOKUP('Visit&amp;Assessment Form'!$B$15,LookupVisit!$I$3:$J$7,2,FALSE)</f>
        <v>#N/A</v>
      </c>
      <c r="P91" t="e">
        <f>VLOOKUP('Visit&amp;Assessment Form'!$B$16,LookupVisit!$K$3:$L$6,2,FALSE)</f>
        <v>#N/A</v>
      </c>
      <c r="Q91" t="e">
        <f>VLOOKUP('Visit&amp;Assessment Form'!$B$11,LookupVisit!$M$3:$N$7,2,FALSE)</f>
        <v>#N/A</v>
      </c>
      <c r="R91">
        <f>'Visit&amp;Assessment Form'!$B$27</f>
        <v>0</v>
      </c>
      <c r="S91">
        <f>'Visit&amp;Assessment Form'!$B$29</f>
        <v>0</v>
      </c>
      <c r="T91">
        <f>SiteForm!A$3</f>
        <v>0</v>
      </c>
      <c r="U91">
        <f>SiteForm!$A$4</f>
        <v>0</v>
      </c>
      <c r="V91">
        <f>SiteForm!$C$3</f>
        <v>0</v>
      </c>
      <c r="W91">
        <f>SiteForm!$C$5</f>
        <v>0</v>
      </c>
      <c r="X91">
        <f>SiteForm!$C$10</f>
        <v>0</v>
      </c>
      <c r="Y91">
        <f>SiteForm!$C$11</f>
        <v>0</v>
      </c>
      <c r="Z91" t="e">
        <f>CountsForm!C92</f>
        <v>#N/A</v>
      </c>
      <c r="AA91" s="16">
        <f>'Visit&amp;Assessment Form'!$B$6</f>
        <v>0</v>
      </c>
      <c r="AB91" s="16">
        <f>'Visit&amp;Assessment Form'!$B$7</f>
        <v>0</v>
      </c>
      <c r="AC91">
        <f>SiteForm!$C$6</f>
        <v>0</v>
      </c>
      <c r="AD91" s="17">
        <f>CountsForm!A92</f>
        <v>0</v>
      </c>
    </row>
    <row r="92" spans="1:30">
      <c r="A92" t="e">
        <f>SiteForm!$A$7&amp;SiteForm!$C$7</f>
        <v>#N/A</v>
      </c>
      <c r="B92">
        <f>IF(SiteForm!C$4="",SiteForm!A$4,SiteForm!C$4)</f>
        <v>0</v>
      </c>
      <c r="C92">
        <f>'Visit&amp;Assessment Form'!$B$3</f>
        <v>0</v>
      </c>
      <c r="D92">
        <f>'Visit&amp;Assessment Form'!$B$4</f>
        <v>0</v>
      </c>
      <c r="E92">
        <f>'Visit&amp;Assessment Form'!$B$5</f>
        <v>0</v>
      </c>
      <c r="F92" t="e">
        <f>VLOOKUP(CountsForm!A93,LookupCount!$A:$D,4,FALSE)</f>
        <v>#N/A</v>
      </c>
      <c r="G92" t="e">
        <f>CountsForm!B93</f>
        <v>#N/A</v>
      </c>
      <c r="H92">
        <f>CountsForm!D93</f>
        <v>0</v>
      </c>
      <c r="I92" t="str">
        <f>VLOOKUP('Visit&amp;Assessment Form'!B$10,LookupVisit!AJ$2:AK$10,2,FALSE)</f>
        <v>W</v>
      </c>
      <c r="J92" t="e">
        <f>VLOOKUP('Visit&amp;Assessment Form'!B$9,LookupVisit!A$2:B$7,2,FALSE)</f>
        <v>#N/A</v>
      </c>
      <c r="K92" t="e">
        <f>VLOOKUP(CountsForm!E93,LookupCount!$F$2:$G$5,2,FALSE)</f>
        <v>#N/A</v>
      </c>
      <c r="L92" t="e">
        <f>VLOOKUP('Visit&amp;Assessment Form'!$B$8,LookupVisit!$C$2:$D$16,2,FALSE)</f>
        <v>#N/A</v>
      </c>
      <c r="M92" t="e">
        <f>VLOOKUP('Visit&amp;Assessment Form'!$B$13,LookupVisit!$E$3:$F$5,2,FALSE)</f>
        <v>#N/A</v>
      </c>
      <c r="N92" t="e">
        <f>VLOOKUP('Visit&amp;Assessment Form'!$B$14,LookupVisit!$G$3:$H$6,2,FALSE)</f>
        <v>#N/A</v>
      </c>
      <c r="O92" t="e">
        <f>VLOOKUP('Visit&amp;Assessment Form'!$B$15,LookupVisit!$I$3:$J$7,2,FALSE)</f>
        <v>#N/A</v>
      </c>
      <c r="P92" t="e">
        <f>VLOOKUP('Visit&amp;Assessment Form'!$B$16,LookupVisit!$K$3:$L$6,2,FALSE)</f>
        <v>#N/A</v>
      </c>
      <c r="Q92" t="e">
        <f>VLOOKUP('Visit&amp;Assessment Form'!$B$11,LookupVisit!$M$3:$N$7,2,FALSE)</f>
        <v>#N/A</v>
      </c>
      <c r="R92">
        <f>'Visit&amp;Assessment Form'!$B$27</f>
        <v>0</v>
      </c>
      <c r="S92">
        <f>'Visit&amp;Assessment Form'!$B$29</f>
        <v>0</v>
      </c>
      <c r="T92">
        <f>SiteForm!A$3</f>
        <v>0</v>
      </c>
      <c r="U92">
        <f>SiteForm!$A$4</f>
        <v>0</v>
      </c>
      <c r="V92">
        <f>SiteForm!$C$3</f>
        <v>0</v>
      </c>
      <c r="W92">
        <f>SiteForm!$C$5</f>
        <v>0</v>
      </c>
      <c r="X92">
        <f>SiteForm!$C$10</f>
        <v>0</v>
      </c>
      <c r="Y92">
        <f>SiteForm!$C$11</f>
        <v>0</v>
      </c>
      <c r="Z92" t="e">
        <f>CountsForm!C93</f>
        <v>#N/A</v>
      </c>
      <c r="AA92" s="16">
        <f>'Visit&amp;Assessment Form'!$B$6</f>
        <v>0</v>
      </c>
      <c r="AB92" s="16">
        <f>'Visit&amp;Assessment Form'!$B$7</f>
        <v>0</v>
      </c>
      <c r="AC92">
        <f>SiteForm!$C$6</f>
        <v>0</v>
      </c>
      <c r="AD92" s="17">
        <f>CountsForm!A93</f>
        <v>0</v>
      </c>
    </row>
    <row r="93" spans="1:30">
      <c r="A93" t="e">
        <f>SiteForm!$A$7&amp;SiteForm!$C$7</f>
        <v>#N/A</v>
      </c>
      <c r="B93">
        <f>IF(SiteForm!C$4="",SiteForm!A$4,SiteForm!C$4)</f>
        <v>0</v>
      </c>
      <c r="C93">
        <f>'Visit&amp;Assessment Form'!$B$3</f>
        <v>0</v>
      </c>
      <c r="D93">
        <f>'Visit&amp;Assessment Form'!$B$4</f>
        <v>0</v>
      </c>
      <c r="E93">
        <f>'Visit&amp;Assessment Form'!$B$5</f>
        <v>0</v>
      </c>
      <c r="F93" t="e">
        <f>VLOOKUP(CountsForm!A94,LookupCount!$A:$D,4,FALSE)</f>
        <v>#N/A</v>
      </c>
      <c r="G93" t="e">
        <f>CountsForm!B94</f>
        <v>#N/A</v>
      </c>
      <c r="H93">
        <f>CountsForm!D94</f>
        <v>0</v>
      </c>
      <c r="I93" t="str">
        <f>VLOOKUP('Visit&amp;Assessment Form'!B$10,LookupVisit!AJ$2:AK$10,2,FALSE)</f>
        <v>W</v>
      </c>
      <c r="J93" t="e">
        <f>VLOOKUP('Visit&amp;Assessment Form'!B$9,LookupVisit!A$2:B$7,2,FALSE)</f>
        <v>#N/A</v>
      </c>
      <c r="K93" t="e">
        <f>VLOOKUP(CountsForm!E94,LookupCount!$F$2:$G$5,2,FALSE)</f>
        <v>#N/A</v>
      </c>
      <c r="L93" t="e">
        <f>VLOOKUP('Visit&amp;Assessment Form'!$B$8,LookupVisit!$C$2:$D$16,2,FALSE)</f>
        <v>#N/A</v>
      </c>
      <c r="M93" t="e">
        <f>VLOOKUP('Visit&amp;Assessment Form'!$B$13,LookupVisit!$E$3:$F$5,2,FALSE)</f>
        <v>#N/A</v>
      </c>
      <c r="N93" t="e">
        <f>VLOOKUP('Visit&amp;Assessment Form'!$B$14,LookupVisit!$G$3:$H$6,2,FALSE)</f>
        <v>#N/A</v>
      </c>
      <c r="O93" t="e">
        <f>VLOOKUP('Visit&amp;Assessment Form'!$B$15,LookupVisit!$I$3:$J$7,2,FALSE)</f>
        <v>#N/A</v>
      </c>
      <c r="P93" t="e">
        <f>VLOOKUP('Visit&amp;Assessment Form'!$B$16,LookupVisit!$K$3:$L$6,2,FALSE)</f>
        <v>#N/A</v>
      </c>
      <c r="Q93" t="e">
        <f>VLOOKUP('Visit&amp;Assessment Form'!$B$11,LookupVisit!$M$3:$N$7,2,FALSE)</f>
        <v>#N/A</v>
      </c>
      <c r="R93">
        <f>'Visit&amp;Assessment Form'!$B$27</f>
        <v>0</v>
      </c>
      <c r="S93">
        <f>'Visit&amp;Assessment Form'!$B$29</f>
        <v>0</v>
      </c>
      <c r="T93">
        <f>SiteForm!A$3</f>
        <v>0</v>
      </c>
      <c r="U93">
        <f>SiteForm!$A$4</f>
        <v>0</v>
      </c>
      <c r="V93">
        <f>SiteForm!$C$3</f>
        <v>0</v>
      </c>
      <c r="W93">
        <f>SiteForm!$C$5</f>
        <v>0</v>
      </c>
      <c r="X93">
        <f>SiteForm!$C$10</f>
        <v>0</v>
      </c>
      <c r="Y93">
        <f>SiteForm!$C$11</f>
        <v>0</v>
      </c>
      <c r="Z93" t="e">
        <f>CountsForm!C94</f>
        <v>#N/A</v>
      </c>
      <c r="AA93" s="16">
        <f>'Visit&amp;Assessment Form'!$B$6</f>
        <v>0</v>
      </c>
      <c r="AB93" s="16">
        <f>'Visit&amp;Assessment Form'!$B$7</f>
        <v>0</v>
      </c>
      <c r="AC93">
        <f>SiteForm!$C$6</f>
        <v>0</v>
      </c>
      <c r="AD93" s="17">
        <f>CountsForm!A94</f>
        <v>0</v>
      </c>
    </row>
    <row r="94" spans="1:30">
      <c r="A94" t="e">
        <f>SiteForm!$A$7&amp;SiteForm!$C$7</f>
        <v>#N/A</v>
      </c>
      <c r="B94">
        <f>IF(SiteForm!C$4="",SiteForm!A$4,SiteForm!C$4)</f>
        <v>0</v>
      </c>
      <c r="C94">
        <f>'Visit&amp;Assessment Form'!$B$3</f>
        <v>0</v>
      </c>
      <c r="D94">
        <f>'Visit&amp;Assessment Form'!$B$4</f>
        <v>0</v>
      </c>
      <c r="E94">
        <f>'Visit&amp;Assessment Form'!$B$5</f>
        <v>0</v>
      </c>
      <c r="F94" t="e">
        <f>VLOOKUP(CountsForm!A95,LookupCount!$A:$D,4,FALSE)</f>
        <v>#N/A</v>
      </c>
      <c r="G94" t="e">
        <f>CountsForm!B95</f>
        <v>#N/A</v>
      </c>
      <c r="H94">
        <f>CountsForm!D95</f>
        <v>0</v>
      </c>
      <c r="I94" t="str">
        <f>VLOOKUP('Visit&amp;Assessment Form'!B$10,LookupVisit!AJ$2:AK$10,2,FALSE)</f>
        <v>W</v>
      </c>
      <c r="J94" t="e">
        <f>VLOOKUP('Visit&amp;Assessment Form'!B$9,LookupVisit!A$2:B$7,2,FALSE)</f>
        <v>#N/A</v>
      </c>
      <c r="K94" t="e">
        <f>VLOOKUP(CountsForm!E95,LookupCount!$F$2:$G$5,2,FALSE)</f>
        <v>#N/A</v>
      </c>
      <c r="L94" t="e">
        <f>VLOOKUP('Visit&amp;Assessment Form'!$B$8,LookupVisit!$C$2:$D$16,2,FALSE)</f>
        <v>#N/A</v>
      </c>
      <c r="M94" t="e">
        <f>VLOOKUP('Visit&amp;Assessment Form'!$B$13,LookupVisit!$E$3:$F$5,2,FALSE)</f>
        <v>#N/A</v>
      </c>
      <c r="N94" t="e">
        <f>VLOOKUP('Visit&amp;Assessment Form'!$B$14,LookupVisit!$G$3:$H$6,2,FALSE)</f>
        <v>#N/A</v>
      </c>
      <c r="O94" t="e">
        <f>VLOOKUP('Visit&amp;Assessment Form'!$B$15,LookupVisit!$I$3:$J$7,2,FALSE)</f>
        <v>#N/A</v>
      </c>
      <c r="P94" t="e">
        <f>VLOOKUP('Visit&amp;Assessment Form'!$B$16,LookupVisit!$K$3:$L$6,2,FALSE)</f>
        <v>#N/A</v>
      </c>
      <c r="Q94" t="e">
        <f>VLOOKUP('Visit&amp;Assessment Form'!$B$11,LookupVisit!$M$3:$N$7,2,FALSE)</f>
        <v>#N/A</v>
      </c>
      <c r="R94">
        <f>'Visit&amp;Assessment Form'!$B$27</f>
        <v>0</v>
      </c>
      <c r="S94">
        <f>'Visit&amp;Assessment Form'!$B$29</f>
        <v>0</v>
      </c>
      <c r="T94">
        <f>SiteForm!A$3</f>
        <v>0</v>
      </c>
      <c r="U94">
        <f>SiteForm!$A$4</f>
        <v>0</v>
      </c>
      <c r="V94">
        <f>SiteForm!$C$3</f>
        <v>0</v>
      </c>
      <c r="W94">
        <f>SiteForm!$C$5</f>
        <v>0</v>
      </c>
      <c r="X94">
        <f>SiteForm!$C$10</f>
        <v>0</v>
      </c>
      <c r="Y94">
        <f>SiteForm!$C$11</f>
        <v>0</v>
      </c>
      <c r="Z94" t="e">
        <f>CountsForm!C95</f>
        <v>#N/A</v>
      </c>
      <c r="AA94" s="16">
        <f>'Visit&amp;Assessment Form'!$B$6</f>
        <v>0</v>
      </c>
      <c r="AB94" s="16">
        <f>'Visit&amp;Assessment Form'!$B$7</f>
        <v>0</v>
      </c>
      <c r="AC94">
        <f>SiteForm!$C$6</f>
        <v>0</v>
      </c>
      <c r="AD94" s="17">
        <f>CountsForm!A95</f>
        <v>0</v>
      </c>
    </row>
    <row r="95" spans="1:30">
      <c r="A95" t="e">
        <f>SiteForm!$A$7&amp;SiteForm!$C$7</f>
        <v>#N/A</v>
      </c>
      <c r="B95">
        <f>IF(SiteForm!C$4="",SiteForm!A$4,SiteForm!C$4)</f>
        <v>0</v>
      </c>
      <c r="C95">
        <f>'Visit&amp;Assessment Form'!$B$3</f>
        <v>0</v>
      </c>
      <c r="D95">
        <f>'Visit&amp;Assessment Form'!$B$4</f>
        <v>0</v>
      </c>
      <c r="E95">
        <f>'Visit&amp;Assessment Form'!$B$5</f>
        <v>0</v>
      </c>
      <c r="F95" t="e">
        <f>VLOOKUP(CountsForm!A96,LookupCount!$A:$D,4,FALSE)</f>
        <v>#N/A</v>
      </c>
      <c r="G95" t="e">
        <f>CountsForm!B96</f>
        <v>#N/A</v>
      </c>
      <c r="H95">
        <f>CountsForm!D96</f>
        <v>0</v>
      </c>
      <c r="I95" t="str">
        <f>VLOOKUP('Visit&amp;Assessment Form'!B$10,LookupVisit!AJ$2:AK$10,2,FALSE)</f>
        <v>W</v>
      </c>
      <c r="J95" t="e">
        <f>VLOOKUP('Visit&amp;Assessment Form'!B$9,LookupVisit!A$2:B$7,2,FALSE)</f>
        <v>#N/A</v>
      </c>
      <c r="K95" t="e">
        <f>VLOOKUP(CountsForm!E96,LookupCount!$F$2:$G$5,2,FALSE)</f>
        <v>#N/A</v>
      </c>
      <c r="L95" t="e">
        <f>VLOOKUP('Visit&amp;Assessment Form'!$B$8,LookupVisit!$C$2:$D$16,2,FALSE)</f>
        <v>#N/A</v>
      </c>
      <c r="M95" t="e">
        <f>VLOOKUP('Visit&amp;Assessment Form'!$B$13,LookupVisit!$E$3:$F$5,2,FALSE)</f>
        <v>#N/A</v>
      </c>
      <c r="N95" t="e">
        <f>VLOOKUP('Visit&amp;Assessment Form'!$B$14,LookupVisit!$G$3:$H$6,2,FALSE)</f>
        <v>#N/A</v>
      </c>
      <c r="O95" t="e">
        <f>VLOOKUP('Visit&amp;Assessment Form'!$B$15,LookupVisit!$I$3:$J$7,2,FALSE)</f>
        <v>#N/A</v>
      </c>
      <c r="P95" t="e">
        <f>VLOOKUP('Visit&amp;Assessment Form'!$B$16,LookupVisit!$K$3:$L$6,2,FALSE)</f>
        <v>#N/A</v>
      </c>
      <c r="Q95" t="e">
        <f>VLOOKUP('Visit&amp;Assessment Form'!$B$11,LookupVisit!$M$3:$N$7,2,FALSE)</f>
        <v>#N/A</v>
      </c>
      <c r="R95">
        <f>'Visit&amp;Assessment Form'!$B$27</f>
        <v>0</v>
      </c>
      <c r="S95">
        <f>'Visit&amp;Assessment Form'!$B$29</f>
        <v>0</v>
      </c>
      <c r="T95">
        <f>SiteForm!A$3</f>
        <v>0</v>
      </c>
      <c r="U95">
        <f>SiteForm!$A$4</f>
        <v>0</v>
      </c>
      <c r="V95">
        <f>SiteForm!$C$3</f>
        <v>0</v>
      </c>
      <c r="W95">
        <f>SiteForm!$C$5</f>
        <v>0</v>
      </c>
      <c r="X95">
        <f>SiteForm!$C$10</f>
        <v>0</v>
      </c>
      <c r="Y95">
        <f>SiteForm!$C$11</f>
        <v>0</v>
      </c>
      <c r="Z95" t="e">
        <f>CountsForm!C96</f>
        <v>#N/A</v>
      </c>
      <c r="AA95" s="16">
        <f>'Visit&amp;Assessment Form'!$B$6</f>
        <v>0</v>
      </c>
      <c r="AB95" s="16">
        <f>'Visit&amp;Assessment Form'!$B$7</f>
        <v>0</v>
      </c>
      <c r="AC95">
        <f>SiteForm!$C$6</f>
        <v>0</v>
      </c>
      <c r="AD95" s="17">
        <f>CountsForm!A96</f>
        <v>0</v>
      </c>
    </row>
    <row r="96" spans="1:30">
      <c r="A96" t="e">
        <f>SiteForm!$A$7&amp;SiteForm!$C$7</f>
        <v>#N/A</v>
      </c>
      <c r="B96">
        <f>IF(SiteForm!C$4="",SiteForm!A$4,SiteForm!C$4)</f>
        <v>0</v>
      </c>
      <c r="C96">
        <f>'Visit&amp;Assessment Form'!$B$3</f>
        <v>0</v>
      </c>
      <c r="D96">
        <f>'Visit&amp;Assessment Form'!$B$4</f>
        <v>0</v>
      </c>
      <c r="E96">
        <f>'Visit&amp;Assessment Form'!$B$5</f>
        <v>0</v>
      </c>
      <c r="F96" t="e">
        <f>VLOOKUP(CountsForm!A97,LookupCount!$A:$D,4,FALSE)</f>
        <v>#N/A</v>
      </c>
      <c r="G96" t="e">
        <f>CountsForm!B97</f>
        <v>#N/A</v>
      </c>
      <c r="H96">
        <f>CountsForm!D97</f>
        <v>0</v>
      </c>
      <c r="I96" t="str">
        <f>VLOOKUP('Visit&amp;Assessment Form'!B$10,LookupVisit!AJ$2:AK$10,2,FALSE)</f>
        <v>W</v>
      </c>
      <c r="J96" t="e">
        <f>VLOOKUP('Visit&amp;Assessment Form'!B$9,LookupVisit!A$2:B$7,2,FALSE)</f>
        <v>#N/A</v>
      </c>
      <c r="K96" t="e">
        <f>VLOOKUP(CountsForm!E97,LookupCount!$F$2:$G$5,2,FALSE)</f>
        <v>#N/A</v>
      </c>
      <c r="L96" t="e">
        <f>VLOOKUP('Visit&amp;Assessment Form'!$B$8,LookupVisit!$C$2:$D$16,2,FALSE)</f>
        <v>#N/A</v>
      </c>
      <c r="M96" t="e">
        <f>VLOOKUP('Visit&amp;Assessment Form'!$B$13,LookupVisit!$E$3:$F$5,2,FALSE)</f>
        <v>#N/A</v>
      </c>
      <c r="N96" t="e">
        <f>VLOOKUP('Visit&amp;Assessment Form'!$B$14,LookupVisit!$G$3:$H$6,2,FALSE)</f>
        <v>#N/A</v>
      </c>
      <c r="O96" t="e">
        <f>VLOOKUP('Visit&amp;Assessment Form'!$B$15,LookupVisit!$I$3:$J$7,2,FALSE)</f>
        <v>#N/A</v>
      </c>
      <c r="P96" t="e">
        <f>VLOOKUP('Visit&amp;Assessment Form'!$B$16,LookupVisit!$K$3:$L$6,2,FALSE)</f>
        <v>#N/A</v>
      </c>
      <c r="Q96" t="e">
        <f>VLOOKUP('Visit&amp;Assessment Form'!$B$11,LookupVisit!$M$3:$N$7,2,FALSE)</f>
        <v>#N/A</v>
      </c>
      <c r="R96">
        <f>'Visit&amp;Assessment Form'!$B$27</f>
        <v>0</v>
      </c>
      <c r="S96">
        <f>'Visit&amp;Assessment Form'!$B$29</f>
        <v>0</v>
      </c>
      <c r="T96">
        <f>SiteForm!A$3</f>
        <v>0</v>
      </c>
      <c r="U96">
        <f>SiteForm!$A$4</f>
        <v>0</v>
      </c>
      <c r="V96">
        <f>SiteForm!$C$3</f>
        <v>0</v>
      </c>
      <c r="W96">
        <f>SiteForm!$C$5</f>
        <v>0</v>
      </c>
      <c r="X96">
        <f>SiteForm!$C$10</f>
        <v>0</v>
      </c>
      <c r="Y96">
        <f>SiteForm!$C$11</f>
        <v>0</v>
      </c>
      <c r="Z96" t="e">
        <f>CountsForm!C97</f>
        <v>#N/A</v>
      </c>
      <c r="AA96" s="16">
        <f>'Visit&amp;Assessment Form'!$B$6</f>
        <v>0</v>
      </c>
      <c r="AB96" s="16">
        <f>'Visit&amp;Assessment Form'!$B$7</f>
        <v>0</v>
      </c>
      <c r="AC96">
        <f>SiteForm!$C$6</f>
        <v>0</v>
      </c>
      <c r="AD96" s="17">
        <f>CountsForm!A97</f>
        <v>0</v>
      </c>
    </row>
    <row r="97" spans="1:30">
      <c r="A97" t="e">
        <f>SiteForm!$A$7&amp;SiteForm!$C$7</f>
        <v>#N/A</v>
      </c>
      <c r="B97">
        <f>IF(SiteForm!C$4="",SiteForm!A$4,SiteForm!C$4)</f>
        <v>0</v>
      </c>
      <c r="C97">
        <f>'Visit&amp;Assessment Form'!$B$3</f>
        <v>0</v>
      </c>
      <c r="D97">
        <f>'Visit&amp;Assessment Form'!$B$4</f>
        <v>0</v>
      </c>
      <c r="E97">
        <f>'Visit&amp;Assessment Form'!$B$5</f>
        <v>0</v>
      </c>
      <c r="F97" t="e">
        <f>VLOOKUP(CountsForm!A98,LookupCount!$A:$D,4,FALSE)</f>
        <v>#N/A</v>
      </c>
      <c r="G97" t="e">
        <f>CountsForm!B98</f>
        <v>#N/A</v>
      </c>
      <c r="H97">
        <f>CountsForm!D98</f>
        <v>0</v>
      </c>
      <c r="I97" t="str">
        <f>VLOOKUP('Visit&amp;Assessment Form'!B$10,LookupVisit!AJ$2:AK$10,2,FALSE)</f>
        <v>W</v>
      </c>
      <c r="J97" t="e">
        <f>VLOOKUP('Visit&amp;Assessment Form'!B$9,LookupVisit!A$2:B$7,2,FALSE)</f>
        <v>#N/A</v>
      </c>
      <c r="K97" t="e">
        <f>VLOOKUP(CountsForm!E98,LookupCount!$F$2:$G$5,2,FALSE)</f>
        <v>#N/A</v>
      </c>
      <c r="L97" t="e">
        <f>VLOOKUP('Visit&amp;Assessment Form'!$B$8,LookupVisit!$C$2:$D$16,2,FALSE)</f>
        <v>#N/A</v>
      </c>
      <c r="M97" t="e">
        <f>VLOOKUP('Visit&amp;Assessment Form'!$B$13,LookupVisit!$E$3:$F$5,2,FALSE)</f>
        <v>#N/A</v>
      </c>
      <c r="N97" t="e">
        <f>VLOOKUP('Visit&amp;Assessment Form'!$B$14,LookupVisit!$G$3:$H$6,2,FALSE)</f>
        <v>#N/A</v>
      </c>
      <c r="O97" t="e">
        <f>VLOOKUP('Visit&amp;Assessment Form'!$B$15,LookupVisit!$I$3:$J$7,2,FALSE)</f>
        <v>#N/A</v>
      </c>
      <c r="P97" t="e">
        <f>VLOOKUP('Visit&amp;Assessment Form'!$B$16,LookupVisit!$K$3:$L$6,2,FALSE)</f>
        <v>#N/A</v>
      </c>
      <c r="Q97" t="e">
        <f>VLOOKUP('Visit&amp;Assessment Form'!$B$11,LookupVisit!$M$3:$N$7,2,FALSE)</f>
        <v>#N/A</v>
      </c>
      <c r="R97">
        <f>'Visit&amp;Assessment Form'!$B$27</f>
        <v>0</v>
      </c>
      <c r="S97">
        <f>'Visit&amp;Assessment Form'!$B$29</f>
        <v>0</v>
      </c>
      <c r="T97">
        <f>SiteForm!A$3</f>
        <v>0</v>
      </c>
      <c r="U97">
        <f>SiteForm!$A$4</f>
        <v>0</v>
      </c>
      <c r="V97">
        <f>SiteForm!$C$3</f>
        <v>0</v>
      </c>
      <c r="W97">
        <f>SiteForm!$C$5</f>
        <v>0</v>
      </c>
      <c r="X97">
        <f>SiteForm!$C$10</f>
        <v>0</v>
      </c>
      <c r="Y97">
        <f>SiteForm!$C$11</f>
        <v>0</v>
      </c>
      <c r="Z97" t="e">
        <f>CountsForm!C98</f>
        <v>#N/A</v>
      </c>
      <c r="AA97" s="16">
        <f>'Visit&amp;Assessment Form'!$B$6</f>
        <v>0</v>
      </c>
      <c r="AB97" s="16">
        <f>'Visit&amp;Assessment Form'!$B$7</f>
        <v>0</v>
      </c>
      <c r="AC97">
        <f>SiteForm!$C$6</f>
        <v>0</v>
      </c>
      <c r="AD97" s="17">
        <f>CountsForm!A98</f>
        <v>0</v>
      </c>
    </row>
    <row r="98" spans="1:30">
      <c r="A98" t="e">
        <f>SiteForm!$A$7&amp;SiteForm!$C$7</f>
        <v>#N/A</v>
      </c>
      <c r="B98">
        <f>IF(SiteForm!C$4="",SiteForm!A$4,SiteForm!C$4)</f>
        <v>0</v>
      </c>
      <c r="C98">
        <f>'Visit&amp;Assessment Form'!$B$3</f>
        <v>0</v>
      </c>
      <c r="D98">
        <f>'Visit&amp;Assessment Form'!$B$4</f>
        <v>0</v>
      </c>
      <c r="E98">
        <f>'Visit&amp;Assessment Form'!$B$5</f>
        <v>0</v>
      </c>
      <c r="F98" t="e">
        <f>VLOOKUP(CountsForm!A99,LookupCount!$A:$D,4,FALSE)</f>
        <v>#N/A</v>
      </c>
      <c r="G98" t="e">
        <f>CountsForm!B99</f>
        <v>#N/A</v>
      </c>
      <c r="H98">
        <f>CountsForm!D99</f>
        <v>0</v>
      </c>
      <c r="I98" t="str">
        <f>VLOOKUP('Visit&amp;Assessment Form'!B$10,LookupVisit!AJ$2:AK$10,2,FALSE)</f>
        <v>W</v>
      </c>
      <c r="J98" t="e">
        <f>VLOOKUP('Visit&amp;Assessment Form'!B$9,LookupVisit!A$2:B$7,2,FALSE)</f>
        <v>#N/A</v>
      </c>
      <c r="K98" t="e">
        <f>VLOOKUP(CountsForm!E99,LookupCount!$F$2:$G$5,2,FALSE)</f>
        <v>#N/A</v>
      </c>
      <c r="L98" t="e">
        <f>VLOOKUP('Visit&amp;Assessment Form'!$B$8,LookupVisit!$C$2:$D$16,2,FALSE)</f>
        <v>#N/A</v>
      </c>
      <c r="M98" t="e">
        <f>VLOOKUP('Visit&amp;Assessment Form'!$B$13,LookupVisit!$E$3:$F$5,2,FALSE)</f>
        <v>#N/A</v>
      </c>
      <c r="N98" t="e">
        <f>VLOOKUP('Visit&amp;Assessment Form'!$B$14,LookupVisit!$G$3:$H$6,2,FALSE)</f>
        <v>#N/A</v>
      </c>
      <c r="O98" t="e">
        <f>VLOOKUP('Visit&amp;Assessment Form'!$B$15,LookupVisit!$I$3:$J$7,2,FALSE)</f>
        <v>#N/A</v>
      </c>
      <c r="P98" t="e">
        <f>VLOOKUP('Visit&amp;Assessment Form'!$B$16,LookupVisit!$K$3:$L$6,2,FALSE)</f>
        <v>#N/A</v>
      </c>
      <c r="Q98" t="e">
        <f>VLOOKUP('Visit&amp;Assessment Form'!$B$11,LookupVisit!$M$3:$N$7,2,FALSE)</f>
        <v>#N/A</v>
      </c>
      <c r="R98">
        <f>'Visit&amp;Assessment Form'!$B$27</f>
        <v>0</v>
      </c>
      <c r="S98">
        <f>'Visit&amp;Assessment Form'!$B$29</f>
        <v>0</v>
      </c>
      <c r="T98">
        <f>SiteForm!A$3</f>
        <v>0</v>
      </c>
      <c r="U98">
        <f>SiteForm!$A$4</f>
        <v>0</v>
      </c>
      <c r="V98">
        <f>SiteForm!$C$3</f>
        <v>0</v>
      </c>
      <c r="W98">
        <f>SiteForm!$C$5</f>
        <v>0</v>
      </c>
      <c r="X98">
        <f>SiteForm!$C$10</f>
        <v>0</v>
      </c>
      <c r="Y98">
        <f>SiteForm!$C$11</f>
        <v>0</v>
      </c>
      <c r="Z98" t="e">
        <f>CountsForm!C99</f>
        <v>#N/A</v>
      </c>
      <c r="AA98" s="16">
        <f>'Visit&amp;Assessment Form'!$B$6</f>
        <v>0</v>
      </c>
      <c r="AB98" s="16">
        <f>'Visit&amp;Assessment Form'!$B$7</f>
        <v>0</v>
      </c>
      <c r="AC98">
        <f>SiteForm!$C$6</f>
        <v>0</v>
      </c>
      <c r="AD98" s="17">
        <f>CountsForm!A99</f>
        <v>0</v>
      </c>
    </row>
    <row r="99" spans="1:30">
      <c r="A99" t="e">
        <f>SiteForm!$A$7&amp;SiteForm!$C$7</f>
        <v>#N/A</v>
      </c>
      <c r="B99">
        <f>IF(SiteForm!C$4="",SiteForm!A$4,SiteForm!C$4)</f>
        <v>0</v>
      </c>
      <c r="C99">
        <f>'Visit&amp;Assessment Form'!$B$3</f>
        <v>0</v>
      </c>
      <c r="D99">
        <f>'Visit&amp;Assessment Form'!$B$4</f>
        <v>0</v>
      </c>
      <c r="E99">
        <f>'Visit&amp;Assessment Form'!$B$5</f>
        <v>0</v>
      </c>
      <c r="F99" t="e">
        <f>VLOOKUP(CountsForm!A100,LookupCount!$A:$D,4,FALSE)</f>
        <v>#N/A</v>
      </c>
      <c r="G99" t="e">
        <f>CountsForm!B100</f>
        <v>#N/A</v>
      </c>
      <c r="H99">
        <f>CountsForm!D100</f>
        <v>0</v>
      </c>
      <c r="I99" t="str">
        <f>VLOOKUP('Visit&amp;Assessment Form'!B$10,LookupVisit!AJ$2:AK$10,2,FALSE)</f>
        <v>W</v>
      </c>
      <c r="J99" t="e">
        <f>VLOOKUP('Visit&amp;Assessment Form'!B$9,LookupVisit!A$2:B$7,2,FALSE)</f>
        <v>#N/A</v>
      </c>
      <c r="K99" t="e">
        <f>VLOOKUP(CountsForm!E100,LookupCount!$F$2:$G$5,2,FALSE)</f>
        <v>#N/A</v>
      </c>
      <c r="L99" t="e">
        <f>VLOOKUP('Visit&amp;Assessment Form'!$B$8,LookupVisit!$C$2:$D$16,2,FALSE)</f>
        <v>#N/A</v>
      </c>
      <c r="M99" t="e">
        <f>VLOOKUP('Visit&amp;Assessment Form'!$B$13,LookupVisit!$E$3:$F$5,2,FALSE)</f>
        <v>#N/A</v>
      </c>
      <c r="N99" t="e">
        <f>VLOOKUP('Visit&amp;Assessment Form'!$B$14,LookupVisit!$G$3:$H$6,2,FALSE)</f>
        <v>#N/A</v>
      </c>
      <c r="O99" t="e">
        <f>VLOOKUP('Visit&amp;Assessment Form'!$B$15,LookupVisit!$I$3:$J$7,2,FALSE)</f>
        <v>#N/A</v>
      </c>
      <c r="P99" t="e">
        <f>VLOOKUP('Visit&amp;Assessment Form'!$B$16,LookupVisit!$K$3:$L$6,2,FALSE)</f>
        <v>#N/A</v>
      </c>
      <c r="Q99" t="e">
        <f>VLOOKUP('Visit&amp;Assessment Form'!$B$11,LookupVisit!$M$3:$N$7,2,FALSE)</f>
        <v>#N/A</v>
      </c>
      <c r="R99">
        <f>'Visit&amp;Assessment Form'!$B$27</f>
        <v>0</v>
      </c>
      <c r="S99">
        <f>'Visit&amp;Assessment Form'!$B$29</f>
        <v>0</v>
      </c>
      <c r="T99">
        <f>SiteForm!A$3</f>
        <v>0</v>
      </c>
      <c r="U99">
        <f>SiteForm!$A$4</f>
        <v>0</v>
      </c>
      <c r="V99">
        <f>SiteForm!$C$3</f>
        <v>0</v>
      </c>
      <c r="W99">
        <f>SiteForm!$C$5</f>
        <v>0</v>
      </c>
      <c r="X99">
        <f>SiteForm!$C$10</f>
        <v>0</v>
      </c>
      <c r="Y99">
        <f>SiteForm!$C$11</f>
        <v>0</v>
      </c>
      <c r="Z99" t="e">
        <f>CountsForm!C100</f>
        <v>#N/A</v>
      </c>
      <c r="AA99" s="16">
        <f>'Visit&amp;Assessment Form'!$B$6</f>
        <v>0</v>
      </c>
      <c r="AB99" s="16">
        <f>'Visit&amp;Assessment Form'!$B$7</f>
        <v>0</v>
      </c>
      <c r="AC99">
        <f>SiteForm!$C$6</f>
        <v>0</v>
      </c>
      <c r="AD99" s="17">
        <f>CountsForm!A100</f>
        <v>0</v>
      </c>
    </row>
    <row r="100" spans="1:30">
      <c r="A100" t="e">
        <f>SiteForm!$A$7&amp;SiteForm!$C$7</f>
        <v>#N/A</v>
      </c>
      <c r="B100">
        <f>IF(SiteForm!C$4="",SiteForm!A$4,SiteForm!C$4)</f>
        <v>0</v>
      </c>
      <c r="C100">
        <f>'Visit&amp;Assessment Form'!$B$3</f>
        <v>0</v>
      </c>
      <c r="D100">
        <f>'Visit&amp;Assessment Form'!$B$4</f>
        <v>0</v>
      </c>
      <c r="E100">
        <f>'Visit&amp;Assessment Form'!$B$5</f>
        <v>0</v>
      </c>
      <c r="F100" t="e">
        <f>VLOOKUP(CountsForm!A101,LookupCount!$A:$D,4,FALSE)</f>
        <v>#N/A</v>
      </c>
      <c r="G100" t="e">
        <f>CountsForm!B101</f>
        <v>#N/A</v>
      </c>
      <c r="H100">
        <f>CountsForm!D101</f>
        <v>0</v>
      </c>
      <c r="I100" t="str">
        <f>VLOOKUP('Visit&amp;Assessment Form'!B$10,LookupVisit!AJ$2:AK$10,2,FALSE)</f>
        <v>W</v>
      </c>
      <c r="J100" t="e">
        <f>VLOOKUP('Visit&amp;Assessment Form'!B$9,LookupVisit!A$2:B$7,2,FALSE)</f>
        <v>#N/A</v>
      </c>
      <c r="K100" t="e">
        <f>VLOOKUP(CountsForm!E101,LookupCount!$F$2:$G$5,2,FALSE)</f>
        <v>#N/A</v>
      </c>
      <c r="L100" t="e">
        <f>VLOOKUP('Visit&amp;Assessment Form'!$B$8,LookupVisit!$C$2:$D$16,2,FALSE)</f>
        <v>#N/A</v>
      </c>
      <c r="M100" t="e">
        <f>VLOOKUP('Visit&amp;Assessment Form'!$B$13,LookupVisit!$E$3:$F$5,2,FALSE)</f>
        <v>#N/A</v>
      </c>
      <c r="N100" t="e">
        <f>VLOOKUP('Visit&amp;Assessment Form'!$B$14,LookupVisit!$G$3:$H$6,2,FALSE)</f>
        <v>#N/A</v>
      </c>
      <c r="O100" t="e">
        <f>VLOOKUP('Visit&amp;Assessment Form'!$B$15,LookupVisit!$I$3:$J$7,2,FALSE)</f>
        <v>#N/A</v>
      </c>
      <c r="P100" t="e">
        <f>VLOOKUP('Visit&amp;Assessment Form'!$B$16,LookupVisit!$K$3:$L$6,2,FALSE)</f>
        <v>#N/A</v>
      </c>
      <c r="Q100" t="e">
        <f>VLOOKUP('Visit&amp;Assessment Form'!$B$11,LookupVisit!$M$3:$N$7,2,FALSE)</f>
        <v>#N/A</v>
      </c>
      <c r="R100">
        <f>'Visit&amp;Assessment Form'!$B$27</f>
        <v>0</v>
      </c>
      <c r="S100">
        <f>'Visit&amp;Assessment Form'!$B$29</f>
        <v>0</v>
      </c>
      <c r="T100">
        <f>SiteForm!A$3</f>
        <v>0</v>
      </c>
      <c r="U100">
        <f>SiteForm!$A$4</f>
        <v>0</v>
      </c>
      <c r="V100">
        <f>SiteForm!$C$3</f>
        <v>0</v>
      </c>
      <c r="W100">
        <f>SiteForm!$C$5</f>
        <v>0</v>
      </c>
      <c r="X100">
        <f>SiteForm!$C$10</f>
        <v>0</v>
      </c>
      <c r="Y100">
        <f>SiteForm!$C$11</f>
        <v>0</v>
      </c>
      <c r="Z100" t="e">
        <f>CountsForm!C101</f>
        <v>#N/A</v>
      </c>
      <c r="AA100" s="16">
        <f>'Visit&amp;Assessment Form'!$B$6</f>
        <v>0</v>
      </c>
      <c r="AB100" s="16">
        <f>'Visit&amp;Assessment Form'!$B$7</f>
        <v>0</v>
      </c>
      <c r="AC100">
        <f>SiteForm!$C$6</f>
        <v>0</v>
      </c>
      <c r="AD100" s="17">
        <f>CountsForm!A101</f>
        <v>0</v>
      </c>
    </row>
    <row r="101" spans="1:30">
      <c r="A101" t="e">
        <f>SiteForm!$A$7&amp;SiteForm!$C$7</f>
        <v>#N/A</v>
      </c>
      <c r="B101">
        <f>IF(SiteForm!C$4="",SiteForm!A$4,SiteForm!C$4)</f>
        <v>0</v>
      </c>
      <c r="C101">
        <f>'Visit&amp;Assessment Form'!$B$3</f>
        <v>0</v>
      </c>
      <c r="D101">
        <f>'Visit&amp;Assessment Form'!$B$4</f>
        <v>0</v>
      </c>
      <c r="E101">
        <f>'Visit&amp;Assessment Form'!$B$5</f>
        <v>0</v>
      </c>
      <c r="F101" t="e">
        <f>VLOOKUP(CountsForm!A102,LookupCount!$A:$D,4,FALSE)</f>
        <v>#N/A</v>
      </c>
      <c r="G101" t="e">
        <f>CountsForm!B102</f>
        <v>#N/A</v>
      </c>
      <c r="H101">
        <f>CountsForm!D102</f>
        <v>0</v>
      </c>
      <c r="I101" t="str">
        <f>VLOOKUP('Visit&amp;Assessment Form'!B$10,LookupVisit!AJ$2:AK$10,2,FALSE)</f>
        <v>W</v>
      </c>
      <c r="J101" t="e">
        <f>VLOOKUP('Visit&amp;Assessment Form'!B$9,LookupVisit!A$2:B$7,2,FALSE)</f>
        <v>#N/A</v>
      </c>
      <c r="K101" t="e">
        <f>VLOOKUP(CountsForm!E102,LookupCount!$F$2:$G$5,2,FALSE)</f>
        <v>#N/A</v>
      </c>
      <c r="L101" t="e">
        <f>VLOOKUP('Visit&amp;Assessment Form'!$B$8,LookupVisit!$C$2:$D$16,2,FALSE)</f>
        <v>#N/A</v>
      </c>
      <c r="M101" t="e">
        <f>VLOOKUP('Visit&amp;Assessment Form'!$B$13,LookupVisit!$E$3:$F$5,2,FALSE)</f>
        <v>#N/A</v>
      </c>
      <c r="N101" t="e">
        <f>VLOOKUP('Visit&amp;Assessment Form'!$B$14,LookupVisit!$G$3:$H$6,2,FALSE)</f>
        <v>#N/A</v>
      </c>
      <c r="O101" t="e">
        <f>VLOOKUP('Visit&amp;Assessment Form'!$B$15,LookupVisit!$I$3:$J$7,2,FALSE)</f>
        <v>#N/A</v>
      </c>
      <c r="P101" t="e">
        <f>VLOOKUP('Visit&amp;Assessment Form'!$B$16,LookupVisit!$K$3:$L$6,2,FALSE)</f>
        <v>#N/A</v>
      </c>
      <c r="Q101" t="e">
        <f>VLOOKUP('Visit&amp;Assessment Form'!$B$11,LookupVisit!$M$3:$N$7,2,FALSE)</f>
        <v>#N/A</v>
      </c>
      <c r="R101">
        <f>'Visit&amp;Assessment Form'!$B$27</f>
        <v>0</v>
      </c>
      <c r="S101">
        <f>'Visit&amp;Assessment Form'!$B$29</f>
        <v>0</v>
      </c>
      <c r="T101">
        <f>SiteForm!A$3</f>
        <v>0</v>
      </c>
      <c r="U101">
        <f>SiteForm!$A$4</f>
        <v>0</v>
      </c>
      <c r="V101">
        <f>SiteForm!$C$3</f>
        <v>0</v>
      </c>
      <c r="W101">
        <f>SiteForm!$C$5</f>
        <v>0</v>
      </c>
      <c r="X101">
        <f>SiteForm!$C$10</f>
        <v>0</v>
      </c>
      <c r="Y101">
        <f>SiteForm!$C$11</f>
        <v>0</v>
      </c>
      <c r="Z101" t="e">
        <f>CountsForm!C102</f>
        <v>#N/A</v>
      </c>
      <c r="AA101" s="16">
        <f>'Visit&amp;Assessment Form'!$B$6</f>
        <v>0</v>
      </c>
      <c r="AB101" s="16">
        <f>'Visit&amp;Assessment Form'!$B$7</f>
        <v>0</v>
      </c>
      <c r="AC101">
        <f>SiteForm!$C$6</f>
        <v>0</v>
      </c>
      <c r="AD101" s="17">
        <f>CountsForm!A102</f>
        <v>0</v>
      </c>
    </row>
    <row r="102" spans="1:30">
      <c r="A102" t="e">
        <f>SiteForm!$A$7&amp;SiteForm!$C$7</f>
        <v>#N/A</v>
      </c>
      <c r="B102">
        <f>IF(SiteForm!C$4="",SiteForm!A$4,SiteForm!C$4)</f>
        <v>0</v>
      </c>
      <c r="C102">
        <f>'Visit&amp;Assessment Form'!$B$3</f>
        <v>0</v>
      </c>
      <c r="D102">
        <f>'Visit&amp;Assessment Form'!$B$4</f>
        <v>0</v>
      </c>
      <c r="E102">
        <f>'Visit&amp;Assessment Form'!$B$5</f>
        <v>0</v>
      </c>
      <c r="F102" t="e">
        <f>VLOOKUP(CountsForm!A103,LookupCount!$A:$D,4,FALSE)</f>
        <v>#N/A</v>
      </c>
      <c r="G102" t="e">
        <f>CountsForm!B103</f>
        <v>#N/A</v>
      </c>
      <c r="H102">
        <f>CountsForm!D103</f>
        <v>0</v>
      </c>
      <c r="I102" t="str">
        <f>VLOOKUP('Visit&amp;Assessment Form'!B$10,LookupVisit!AJ$2:AK$10,2,FALSE)</f>
        <v>W</v>
      </c>
      <c r="J102" t="e">
        <f>VLOOKUP('Visit&amp;Assessment Form'!B$9,LookupVisit!A$2:B$7,2,FALSE)</f>
        <v>#N/A</v>
      </c>
      <c r="K102" t="e">
        <f>VLOOKUP(CountsForm!E103,LookupCount!$F$2:$G$5,2,FALSE)</f>
        <v>#N/A</v>
      </c>
      <c r="L102" t="e">
        <f>VLOOKUP('Visit&amp;Assessment Form'!$B$8,LookupVisit!$C$2:$D$16,2,FALSE)</f>
        <v>#N/A</v>
      </c>
      <c r="M102" t="e">
        <f>VLOOKUP('Visit&amp;Assessment Form'!$B$13,LookupVisit!$E$3:$F$5,2,FALSE)</f>
        <v>#N/A</v>
      </c>
      <c r="N102" t="e">
        <f>VLOOKUP('Visit&amp;Assessment Form'!$B$14,LookupVisit!$G$3:$H$6,2,FALSE)</f>
        <v>#N/A</v>
      </c>
      <c r="O102" t="e">
        <f>VLOOKUP('Visit&amp;Assessment Form'!$B$15,LookupVisit!$I$3:$J$7,2,FALSE)</f>
        <v>#N/A</v>
      </c>
      <c r="P102" t="e">
        <f>VLOOKUP('Visit&amp;Assessment Form'!$B$16,LookupVisit!$K$3:$L$6,2,FALSE)</f>
        <v>#N/A</v>
      </c>
      <c r="Q102" t="e">
        <f>VLOOKUP('Visit&amp;Assessment Form'!$B$11,LookupVisit!$M$3:$N$7,2,FALSE)</f>
        <v>#N/A</v>
      </c>
      <c r="R102">
        <f>'Visit&amp;Assessment Form'!$B$27</f>
        <v>0</v>
      </c>
      <c r="S102">
        <f>'Visit&amp;Assessment Form'!$B$29</f>
        <v>0</v>
      </c>
      <c r="T102">
        <f>SiteForm!A$3</f>
        <v>0</v>
      </c>
      <c r="U102">
        <f>SiteForm!$A$4</f>
        <v>0</v>
      </c>
      <c r="V102">
        <f>SiteForm!$C$3</f>
        <v>0</v>
      </c>
      <c r="W102">
        <f>SiteForm!$C$5</f>
        <v>0</v>
      </c>
      <c r="X102">
        <f>SiteForm!$C$10</f>
        <v>0</v>
      </c>
      <c r="Y102">
        <f>SiteForm!$C$11</f>
        <v>0</v>
      </c>
      <c r="Z102" t="e">
        <f>CountsForm!C103</f>
        <v>#N/A</v>
      </c>
      <c r="AA102" s="16">
        <f>'Visit&amp;Assessment Form'!$B$6</f>
        <v>0</v>
      </c>
      <c r="AB102" s="16">
        <f>'Visit&amp;Assessment Form'!$B$7</f>
        <v>0</v>
      </c>
      <c r="AC102">
        <f>SiteForm!$C$6</f>
        <v>0</v>
      </c>
      <c r="AD102" s="17">
        <f>CountsForm!A103</f>
        <v>0</v>
      </c>
    </row>
    <row r="103" spans="1:30">
      <c r="A103" t="e">
        <f>SiteForm!$A$7&amp;SiteForm!$C$7</f>
        <v>#N/A</v>
      </c>
      <c r="B103">
        <f>IF(SiteForm!C$4="",SiteForm!A$4,SiteForm!C$4)</f>
        <v>0</v>
      </c>
      <c r="C103">
        <f>'Visit&amp;Assessment Form'!$B$3</f>
        <v>0</v>
      </c>
      <c r="D103">
        <f>'Visit&amp;Assessment Form'!$B$4</f>
        <v>0</v>
      </c>
      <c r="E103">
        <f>'Visit&amp;Assessment Form'!$B$5</f>
        <v>0</v>
      </c>
      <c r="F103" t="e">
        <f>VLOOKUP(CountsForm!A104,LookupCount!$A:$D,4,FALSE)</f>
        <v>#N/A</v>
      </c>
      <c r="G103" t="e">
        <f>CountsForm!B104</f>
        <v>#N/A</v>
      </c>
      <c r="H103">
        <f>CountsForm!D104</f>
        <v>0</v>
      </c>
      <c r="I103" t="str">
        <f>VLOOKUP('Visit&amp;Assessment Form'!B$10,LookupVisit!AJ$2:AK$10,2,FALSE)</f>
        <v>W</v>
      </c>
      <c r="J103" t="e">
        <f>VLOOKUP('Visit&amp;Assessment Form'!B$9,LookupVisit!A$2:B$7,2,FALSE)</f>
        <v>#N/A</v>
      </c>
      <c r="K103" t="e">
        <f>VLOOKUP(CountsForm!E104,LookupCount!$F$2:$G$5,2,FALSE)</f>
        <v>#N/A</v>
      </c>
      <c r="L103" t="e">
        <f>VLOOKUP('Visit&amp;Assessment Form'!$B$8,LookupVisit!$C$2:$D$16,2,FALSE)</f>
        <v>#N/A</v>
      </c>
      <c r="M103" t="e">
        <f>VLOOKUP('Visit&amp;Assessment Form'!$B$13,LookupVisit!$E$3:$F$5,2,FALSE)</f>
        <v>#N/A</v>
      </c>
      <c r="N103" t="e">
        <f>VLOOKUP('Visit&amp;Assessment Form'!$B$14,LookupVisit!$G$3:$H$6,2,FALSE)</f>
        <v>#N/A</v>
      </c>
      <c r="O103" t="e">
        <f>VLOOKUP('Visit&amp;Assessment Form'!$B$15,LookupVisit!$I$3:$J$7,2,FALSE)</f>
        <v>#N/A</v>
      </c>
      <c r="P103" t="e">
        <f>VLOOKUP('Visit&amp;Assessment Form'!$B$16,LookupVisit!$K$3:$L$6,2,FALSE)</f>
        <v>#N/A</v>
      </c>
      <c r="Q103" t="e">
        <f>VLOOKUP('Visit&amp;Assessment Form'!$B$11,LookupVisit!$M$3:$N$7,2,FALSE)</f>
        <v>#N/A</v>
      </c>
      <c r="R103">
        <f>'Visit&amp;Assessment Form'!$B$27</f>
        <v>0</v>
      </c>
      <c r="S103">
        <f>'Visit&amp;Assessment Form'!$B$29</f>
        <v>0</v>
      </c>
      <c r="T103">
        <f>SiteForm!A$3</f>
        <v>0</v>
      </c>
      <c r="U103">
        <f>SiteForm!$A$4</f>
        <v>0</v>
      </c>
      <c r="V103">
        <f>SiteForm!$C$3</f>
        <v>0</v>
      </c>
      <c r="W103">
        <f>SiteForm!$C$5</f>
        <v>0</v>
      </c>
      <c r="X103">
        <f>SiteForm!$C$10</f>
        <v>0</v>
      </c>
      <c r="Y103">
        <f>SiteForm!$C$11</f>
        <v>0</v>
      </c>
      <c r="Z103" t="e">
        <f>CountsForm!C104</f>
        <v>#N/A</v>
      </c>
      <c r="AA103" s="16">
        <f>'Visit&amp;Assessment Form'!$B$6</f>
        <v>0</v>
      </c>
      <c r="AB103" s="16">
        <f>'Visit&amp;Assessment Form'!$B$7</f>
        <v>0</v>
      </c>
      <c r="AC103">
        <f>SiteForm!$C$6</f>
        <v>0</v>
      </c>
      <c r="AD103" s="17">
        <f>CountsForm!A104</f>
        <v>0</v>
      </c>
    </row>
    <row r="104" spans="1:30">
      <c r="A104" t="e">
        <f>SiteForm!$A$7&amp;SiteForm!$C$7</f>
        <v>#N/A</v>
      </c>
      <c r="B104">
        <f>IF(SiteForm!C$4="",SiteForm!A$4,SiteForm!C$4)</f>
        <v>0</v>
      </c>
      <c r="C104">
        <f>'Visit&amp;Assessment Form'!$B$3</f>
        <v>0</v>
      </c>
      <c r="D104">
        <f>'Visit&amp;Assessment Form'!$B$4</f>
        <v>0</v>
      </c>
      <c r="E104">
        <f>'Visit&amp;Assessment Form'!$B$5</f>
        <v>0</v>
      </c>
      <c r="F104" t="e">
        <f>VLOOKUP(CountsForm!A105,LookupCount!$A:$D,4,FALSE)</f>
        <v>#N/A</v>
      </c>
      <c r="G104" t="e">
        <f>CountsForm!B105</f>
        <v>#N/A</v>
      </c>
      <c r="H104">
        <f>CountsForm!D105</f>
        <v>0</v>
      </c>
      <c r="I104" t="str">
        <f>VLOOKUP('Visit&amp;Assessment Form'!B$10,LookupVisit!AJ$2:AK$10,2,FALSE)</f>
        <v>W</v>
      </c>
      <c r="J104" t="e">
        <f>VLOOKUP('Visit&amp;Assessment Form'!B$9,LookupVisit!A$2:B$7,2,FALSE)</f>
        <v>#N/A</v>
      </c>
      <c r="K104" t="e">
        <f>VLOOKUP(CountsForm!E105,LookupCount!$F$2:$G$5,2,FALSE)</f>
        <v>#N/A</v>
      </c>
      <c r="L104" t="e">
        <f>VLOOKUP('Visit&amp;Assessment Form'!$B$8,LookupVisit!$C$2:$D$16,2,FALSE)</f>
        <v>#N/A</v>
      </c>
      <c r="M104" t="e">
        <f>VLOOKUP('Visit&amp;Assessment Form'!$B$13,LookupVisit!$E$3:$F$5,2,FALSE)</f>
        <v>#N/A</v>
      </c>
      <c r="N104" t="e">
        <f>VLOOKUP('Visit&amp;Assessment Form'!$B$14,LookupVisit!$G$3:$H$6,2,FALSE)</f>
        <v>#N/A</v>
      </c>
      <c r="O104" t="e">
        <f>VLOOKUP('Visit&amp;Assessment Form'!$B$15,LookupVisit!$I$3:$J$7,2,FALSE)</f>
        <v>#N/A</v>
      </c>
      <c r="P104" t="e">
        <f>VLOOKUP('Visit&amp;Assessment Form'!$B$16,LookupVisit!$K$3:$L$6,2,FALSE)</f>
        <v>#N/A</v>
      </c>
      <c r="Q104" t="e">
        <f>VLOOKUP('Visit&amp;Assessment Form'!$B$11,LookupVisit!$M$3:$N$7,2,FALSE)</f>
        <v>#N/A</v>
      </c>
      <c r="R104">
        <f>'Visit&amp;Assessment Form'!$B$27</f>
        <v>0</v>
      </c>
      <c r="S104">
        <f>'Visit&amp;Assessment Form'!$B$29</f>
        <v>0</v>
      </c>
      <c r="T104">
        <f>SiteForm!A$3</f>
        <v>0</v>
      </c>
      <c r="U104">
        <f>SiteForm!$A$4</f>
        <v>0</v>
      </c>
      <c r="V104">
        <f>SiteForm!$C$3</f>
        <v>0</v>
      </c>
      <c r="W104">
        <f>SiteForm!$C$5</f>
        <v>0</v>
      </c>
      <c r="X104">
        <f>SiteForm!$C$10</f>
        <v>0</v>
      </c>
      <c r="Y104">
        <f>SiteForm!$C$11</f>
        <v>0</v>
      </c>
      <c r="Z104" t="e">
        <f>CountsForm!C105</f>
        <v>#N/A</v>
      </c>
      <c r="AA104" s="16">
        <f>'Visit&amp;Assessment Form'!$B$6</f>
        <v>0</v>
      </c>
      <c r="AB104" s="16">
        <f>'Visit&amp;Assessment Form'!$B$7</f>
        <v>0</v>
      </c>
      <c r="AC104">
        <f>SiteForm!$C$6</f>
        <v>0</v>
      </c>
      <c r="AD104" s="17">
        <f>CountsForm!A105</f>
        <v>0</v>
      </c>
    </row>
    <row r="105" spans="1:30">
      <c r="A105" t="e">
        <f>SiteForm!$A$7&amp;SiteForm!$C$7</f>
        <v>#N/A</v>
      </c>
      <c r="B105">
        <f>IF(SiteForm!C$4="",SiteForm!A$4,SiteForm!C$4)</f>
        <v>0</v>
      </c>
      <c r="C105">
        <f>'Visit&amp;Assessment Form'!$B$3</f>
        <v>0</v>
      </c>
      <c r="D105">
        <f>'Visit&amp;Assessment Form'!$B$4</f>
        <v>0</v>
      </c>
      <c r="E105">
        <f>'Visit&amp;Assessment Form'!$B$5</f>
        <v>0</v>
      </c>
      <c r="F105" t="e">
        <f>VLOOKUP(CountsForm!A106,LookupCount!$A:$D,4,FALSE)</f>
        <v>#N/A</v>
      </c>
      <c r="G105" t="e">
        <f>CountsForm!B106</f>
        <v>#N/A</v>
      </c>
      <c r="H105">
        <f>CountsForm!D106</f>
        <v>0</v>
      </c>
      <c r="I105" t="str">
        <f>VLOOKUP('Visit&amp;Assessment Form'!B$10,LookupVisit!AJ$2:AK$10,2,FALSE)</f>
        <v>W</v>
      </c>
      <c r="J105" t="e">
        <f>VLOOKUP('Visit&amp;Assessment Form'!B$9,LookupVisit!A$2:B$7,2,FALSE)</f>
        <v>#N/A</v>
      </c>
      <c r="K105" t="e">
        <f>VLOOKUP(CountsForm!E106,LookupCount!$F$2:$G$5,2,FALSE)</f>
        <v>#N/A</v>
      </c>
      <c r="L105" t="e">
        <f>VLOOKUP('Visit&amp;Assessment Form'!$B$8,LookupVisit!$C$2:$D$16,2,FALSE)</f>
        <v>#N/A</v>
      </c>
      <c r="M105" t="e">
        <f>VLOOKUP('Visit&amp;Assessment Form'!$B$13,LookupVisit!$E$3:$F$5,2,FALSE)</f>
        <v>#N/A</v>
      </c>
      <c r="N105" t="e">
        <f>VLOOKUP('Visit&amp;Assessment Form'!$B$14,LookupVisit!$G$3:$H$6,2,FALSE)</f>
        <v>#N/A</v>
      </c>
      <c r="O105" t="e">
        <f>VLOOKUP('Visit&amp;Assessment Form'!$B$15,LookupVisit!$I$3:$J$7,2,FALSE)</f>
        <v>#N/A</v>
      </c>
      <c r="P105" t="e">
        <f>VLOOKUP('Visit&amp;Assessment Form'!$B$16,LookupVisit!$K$3:$L$6,2,FALSE)</f>
        <v>#N/A</v>
      </c>
      <c r="Q105" t="e">
        <f>VLOOKUP('Visit&amp;Assessment Form'!$B$11,LookupVisit!$M$3:$N$7,2,FALSE)</f>
        <v>#N/A</v>
      </c>
      <c r="R105">
        <f>'Visit&amp;Assessment Form'!$B$27</f>
        <v>0</v>
      </c>
      <c r="S105">
        <f>'Visit&amp;Assessment Form'!$B$29</f>
        <v>0</v>
      </c>
      <c r="T105">
        <f>SiteForm!A$3</f>
        <v>0</v>
      </c>
      <c r="U105">
        <f>SiteForm!$A$4</f>
        <v>0</v>
      </c>
      <c r="V105">
        <f>SiteForm!$C$3</f>
        <v>0</v>
      </c>
      <c r="W105">
        <f>SiteForm!$C$5</f>
        <v>0</v>
      </c>
      <c r="X105">
        <f>SiteForm!$C$10</f>
        <v>0</v>
      </c>
      <c r="Y105">
        <f>SiteForm!$C$11</f>
        <v>0</v>
      </c>
      <c r="Z105" t="e">
        <f>CountsForm!C106</f>
        <v>#N/A</v>
      </c>
      <c r="AA105" s="16">
        <f>'Visit&amp;Assessment Form'!$B$6</f>
        <v>0</v>
      </c>
      <c r="AB105" s="16">
        <f>'Visit&amp;Assessment Form'!$B$7</f>
        <v>0</v>
      </c>
      <c r="AC105">
        <f>SiteForm!$C$6</f>
        <v>0</v>
      </c>
      <c r="AD105" s="17">
        <f>CountsForm!A106</f>
        <v>0</v>
      </c>
    </row>
    <row r="106" spans="1:30">
      <c r="A106" t="e">
        <f>SiteForm!$A$7&amp;SiteForm!$C$7</f>
        <v>#N/A</v>
      </c>
      <c r="B106">
        <f>IF(SiteForm!C$4="",SiteForm!A$4,SiteForm!C$4)</f>
        <v>0</v>
      </c>
      <c r="C106">
        <f>'Visit&amp;Assessment Form'!$B$3</f>
        <v>0</v>
      </c>
      <c r="D106">
        <f>'Visit&amp;Assessment Form'!$B$4</f>
        <v>0</v>
      </c>
      <c r="E106">
        <f>'Visit&amp;Assessment Form'!$B$5</f>
        <v>0</v>
      </c>
      <c r="F106" t="e">
        <f>VLOOKUP(CountsForm!A107,LookupCount!$A:$D,4,FALSE)</f>
        <v>#N/A</v>
      </c>
      <c r="G106" t="e">
        <f>CountsForm!B107</f>
        <v>#N/A</v>
      </c>
      <c r="H106">
        <f>CountsForm!D107</f>
        <v>0</v>
      </c>
      <c r="I106" t="str">
        <f>VLOOKUP('Visit&amp;Assessment Form'!B$10,LookupVisit!AJ$2:AK$10,2,FALSE)</f>
        <v>W</v>
      </c>
      <c r="J106" t="e">
        <f>VLOOKUP('Visit&amp;Assessment Form'!B$9,LookupVisit!A$2:B$7,2,FALSE)</f>
        <v>#N/A</v>
      </c>
      <c r="K106" t="e">
        <f>VLOOKUP(CountsForm!E107,LookupCount!$F$2:$G$5,2,FALSE)</f>
        <v>#N/A</v>
      </c>
      <c r="L106" t="e">
        <f>VLOOKUP('Visit&amp;Assessment Form'!$B$8,LookupVisit!$C$2:$D$16,2,FALSE)</f>
        <v>#N/A</v>
      </c>
      <c r="M106" t="e">
        <f>VLOOKUP('Visit&amp;Assessment Form'!$B$13,LookupVisit!$E$3:$F$5,2,FALSE)</f>
        <v>#N/A</v>
      </c>
      <c r="N106" t="e">
        <f>VLOOKUP('Visit&amp;Assessment Form'!$B$14,LookupVisit!$G$3:$H$6,2,FALSE)</f>
        <v>#N/A</v>
      </c>
      <c r="O106" t="e">
        <f>VLOOKUP('Visit&amp;Assessment Form'!$B$15,LookupVisit!$I$3:$J$7,2,FALSE)</f>
        <v>#N/A</v>
      </c>
      <c r="P106" t="e">
        <f>VLOOKUP('Visit&amp;Assessment Form'!$B$16,LookupVisit!$K$3:$L$6,2,FALSE)</f>
        <v>#N/A</v>
      </c>
      <c r="Q106" t="e">
        <f>VLOOKUP('Visit&amp;Assessment Form'!$B$11,LookupVisit!$M$3:$N$7,2,FALSE)</f>
        <v>#N/A</v>
      </c>
      <c r="R106">
        <f>'Visit&amp;Assessment Form'!$B$27</f>
        <v>0</v>
      </c>
      <c r="S106">
        <f>'Visit&amp;Assessment Form'!$B$29</f>
        <v>0</v>
      </c>
      <c r="T106">
        <f>SiteForm!A$3</f>
        <v>0</v>
      </c>
      <c r="U106">
        <f>SiteForm!$A$4</f>
        <v>0</v>
      </c>
      <c r="V106">
        <f>SiteForm!$C$3</f>
        <v>0</v>
      </c>
      <c r="W106">
        <f>SiteForm!$C$5</f>
        <v>0</v>
      </c>
      <c r="X106">
        <f>SiteForm!$C$10</f>
        <v>0</v>
      </c>
      <c r="Y106">
        <f>SiteForm!$C$11</f>
        <v>0</v>
      </c>
      <c r="Z106" t="e">
        <f>CountsForm!C107</f>
        <v>#N/A</v>
      </c>
      <c r="AA106" s="16">
        <f>'Visit&amp;Assessment Form'!$B$6</f>
        <v>0</v>
      </c>
      <c r="AB106" s="16">
        <f>'Visit&amp;Assessment Form'!$B$7</f>
        <v>0</v>
      </c>
      <c r="AC106">
        <f>SiteForm!$C$6</f>
        <v>0</v>
      </c>
      <c r="AD106" s="17">
        <f>CountsForm!A107</f>
        <v>0</v>
      </c>
    </row>
    <row r="107" spans="1:30">
      <c r="A107" t="e">
        <f>SiteForm!$A$7&amp;SiteForm!$C$7</f>
        <v>#N/A</v>
      </c>
      <c r="B107">
        <f>IF(SiteForm!C$4="",SiteForm!A$4,SiteForm!C$4)</f>
        <v>0</v>
      </c>
      <c r="C107">
        <f>'Visit&amp;Assessment Form'!$B$3</f>
        <v>0</v>
      </c>
      <c r="D107">
        <f>'Visit&amp;Assessment Form'!$B$4</f>
        <v>0</v>
      </c>
      <c r="E107">
        <f>'Visit&amp;Assessment Form'!$B$5</f>
        <v>0</v>
      </c>
      <c r="F107" t="e">
        <f>VLOOKUP(CountsForm!A108,LookupCount!$A:$D,4,FALSE)</f>
        <v>#N/A</v>
      </c>
      <c r="G107" t="e">
        <f>CountsForm!B108</f>
        <v>#N/A</v>
      </c>
      <c r="H107">
        <f>CountsForm!D108</f>
        <v>0</v>
      </c>
      <c r="I107" t="str">
        <f>VLOOKUP('Visit&amp;Assessment Form'!B$10,LookupVisit!AJ$2:AK$10,2,FALSE)</f>
        <v>W</v>
      </c>
      <c r="J107" t="e">
        <f>VLOOKUP('Visit&amp;Assessment Form'!B$9,LookupVisit!A$2:B$7,2,FALSE)</f>
        <v>#N/A</v>
      </c>
      <c r="K107" t="e">
        <f>VLOOKUP(CountsForm!E108,LookupCount!$F$2:$G$5,2,FALSE)</f>
        <v>#N/A</v>
      </c>
      <c r="L107" t="e">
        <f>VLOOKUP('Visit&amp;Assessment Form'!$B$8,LookupVisit!$C$2:$D$16,2,FALSE)</f>
        <v>#N/A</v>
      </c>
      <c r="M107" t="e">
        <f>VLOOKUP('Visit&amp;Assessment Form'!$B$13,LookupVisit!$E$3:$F$5,2,FALSE)</f>
        <v>#N/A</v>
      </c>
      <c r="N107" t="e">
        <f>VLOOKUP('Visit&amp;Assessment Form'!$B$14,LookupVisit!$G$3:$H$6,2,FALSE)</f>
        <v>#N/A</v>
      </c>
      <c r="O107" t="e">
        <f>VLOOKUP('Visit&amp;Assessment Form'!$B$15,LookupVisit!$I$3:$J$7,2,FALSE)</f>
        <v>#N/A</v>
      </c>
      <c r="P107" t="e">
        <f>VLOOKUP('Visit&amp;Assessment Form'!$B$16,LookupVisit!$K$3:$L$6,2,FALSE)</f>
        <v>#N/A</v>
      </c>
      <c r="Q107" t="e">
        <f>VLOOKUP('Visit&amp;Assessment Form'!$B$11,LookupVisit!$M$3:$N$7,2,FALSE)</f>
        <v>#N/A</v>
      </c>
      <c r="R107">
        <f>'Visit&amp;Assessment Form'!$B$27</f>
        <v>0</v>
      </c>
      <c r="S107">
        <f>'Visit&amp;Assessment Form'!$B$29</f>
        <v>0</v>
      </c>
      <c r="T107">
        <f>SiteForm!A$3</f>
        <v>0</v>
      </c>
      <c r="U107">
        <f>SiteForm!$A$4</f>
        <v>0</v>
      </c>
      <c r="V107">
        <f>SiteForm!$C$3</f>
        <v>0</v>
      </c>
      <c r="W107">
        <f>SiteForm!$C$5</f>
        <v>0</v>
      </c>
      <c r="X107">
        <f>SiteForm!$C$10</f>
        <v>0</v>
      </c>
      <c r="Y107">
        <f>SiteForm!$C$11</f>
        <v>0</v>
      </c>
      <c r="Z107" t="e">
        <f>CountsForm!C108</f>
        <v>#N/A</v>
      </c>
      <c r="AA107" s="16">
        <f>'Visit&amp;Assessment Form'!$B$6</f>
        <v>0</v>
      </c>
      <c r="AB107" s="16">
        <f>'Visit&amp;Assessment Form'!$B$7</f>
        <v>0</v>
      </c>
      <c r="AC107">
        <f>SiteForm!$C$6</f>
        <v>0</v>
      </c>
      <c r="AD107" s="17">
        <f>CountsForm!A108</f>
        <v>0</v>
      </c>
    </row>
    <row r="108" spans="1:30">
      <c r="A108" t="e">
        <f>SiteForm!$A$7&amp;SiteForm!$C$7</f>
        <v>#N/A</v>
      </c>
      <c r="B108">
        <f>IF(SiteForm!C$4="",SiteForm!A$4,SiteForm!C$4)</f>
        <v>0</v>
      </c>
      <c r="C108">
        <f>'Visit&amp;Assessment Form'!$B$3</f>
        <v>0</v>
      </c>
      <c r="D108">
        <f>'Visit&amp;Assessment Form'!$B$4</f>
        <v>0</v>
      </c>
      <c r="E108">
        <f>'Visit&amp;Assessment Form'!$B$5</f>
        <v>0</v>
      </c>
      <c r="F108" t="e">
        <f>VLOOKUP(CountsForm!A109,LookupCount!$A:$D,4,FALSE)</f>
        <v>#N/A</v>
      </c>
      <c r="G108" t="e">
        <f>CountsForm!B109</f>
        <v>#N/A</v>
      </c>
      <c r="H108">
        <f>CountsForm!D109</f>
        <v>0</v>
      </c>
      <c r="I108" t="str">
        <f>VLOOKUP('Visit&amp;Assessment Form'!B$10,LookupVisit!AJ$2:AK$10,2,FALSE)</f>
        <v>W</v>
      </c>
      <c r="J108" t="e">
        <f>VLOOKUP('Visit&amp;Assessment Form'!B$9,LookupVisit!A$2:B$7,2,FALSE)</f>
        <v>#N/A</v>
      </c>
      <c r="K108" t="e">
        <f>VLOOKUP(CountsForm!E109,LookupCount!$F$2:$G$5,2,FALSE)</f>
        <v>#N/A</v>
      </c>
      <c r="L108" t="e">
        <f>VLOOKUP('Visit&amp;Assessment Form'!$B$8,LookupVisit!$C$2:$D$16,2,FALSE)</f>
        <v>#N/A</v>
      </c>
      <c r="M108" t="e">
        <f>VLOOKUP('Visit&amp;Assessment Form'!$B$13,LookupVisit!$E$3:$F$5,2,FALSE)</f>
        <v>#N/A</v>
      </c>
      <c r="N108" t="e">
        <f>VLOOKUP('Visit&amp;Assessment Form'!$B$14,LookupVisit!$G$3:$H$6,2,FALSE)</f>
        <v>#N/A</v>
      </c>
      <c r="O108" t="e">
        <f>VLOOKUP('Visit&amp;Assessment Form'!$B$15,LookupVisit!$I$3:$J$7,2,FALSE)</f>
        <v>#N/A</v>
      </c>
      <c r="P108" t="e">
        <f>VLOOKUP('Visit&amp;Assessment Form'!$B$16,LookupVisit!$K$3:$L$6,2,FALSE)</f>
        <v>#N/A</v>
      </c>
      <c r="Q108" t="e">
        <f>VLOOKUP('Visit&amp;Assessment Form'!$B$11,LookupVisit!$M$3:$N$7,2,FALSE)</f>
        <v>#N/A</v>
      </c>
      <c r="R108">
        <f>'Visit&amp;Assessment Form'!$B$27</f>
        <v>0</v>
      </c>
      <c r="S108">
        <f>'Visit&amp;Assessment Form'!$B$29</f>
        <v>0</v>
      </c>
      <c r="T108">
        <f>SiteForm!A$3</f>
        <v>0</v>
      </c>
      <c r="U108">
        <f>SiteForm!$A$4</f>
        <v>0</v>
      </c>
      <c r="V108">
        <f>SiteForm!$C$3</f>
        <v>0</v>
      </c>
      <c r="W108">
        <f>SiteForm!$C$5</f>
        <v>0</v>
      </c>
      <c r="X108">
        <f>SiteForm!$C$10</f>
        <v>0</v>
      </c>
      <c r="Y108">
        <f>SiteForm!$C$11</f>
        <v>0</v>
      </c>
      <c r="Z108" t="e">
        <f>CountsForm!C109</f>
        <v>#N/A</v>
      </c>
      <c r="AA108" s="16">
        <f>'Visit&amp;Assessment Form'!$B$6</f>
        <v>0</v>
      </c>
      <c r="AB108" s="16">
        <f>'Visit&amp;Assessment Form'!$B$7</f>
        <v>0</v>
      </c>
      <c r="AC108">
        <f>SiteForm!$C$6</f>
        <v>0</v>
      </c>
      <c r="AD108" s="17">
        <f>CountsForm!A109</f>
        <v>0</v>
      </c>
    </row>
    <row r="109" spans="1:30">
      <c r="A109" t="e">
        <f>SiteForm!$A$7&amp;SiteForm!$C$7</f>
        <v>#N/A</v>
      </c>
      <c r="B109">
        <f>IF(SiteForm!C$4="",SiteForm!A$4,SiteForm!C$4)</f>
        <v>0</v>
      </c>
      <c r="C109">
        <f>'Visit&amp;Assessment Form'!$B$3</f>
        <v>0</v>
      </c>
      <c r="D109">
        <f>'Visit&amp;Assessment Form'!$B$4</f>
        <v>0</v>
      </c>
      <c r="E109">
        <f>'Visit&amp;Assessment Form'!$B$5</f>
        <v>0</v>
      </c>
      <c r="F109" t="e">
        <f>VLOOKUP(CountsForm!A110,LookupCount!$A:$D,4,FALSE)</f>
        <v>#N/A</v>
      </c>
      <c r="G109" t="e">
        <f>CountsForm!B110</f>
        <v>#N/A</v>
      </c>
      <c r="H109">
        <f>CountsForm!D110</f>
        <v>0</v>
      </c>
      <c r="I109" t="str">
        <f>VLOOKUP('Visit&amp;Assessment Form'!B$10,LookupVisit!AJ$2:AK$10,2,FALSE)</f>
        <v>W</v>
      </c>
      <c r="J109" t="e">
        <f>VLOOKUP('Visit&amp;Assessment Form'!B$9,LookupVisit!A$2:B$7,2,FALSE)</f>
        <v>#N/A</v>
      </c>
      <c r="K109" t="e">
        <f>VLOOKUP(CountsForm!E110,LookupCount!$F$2:$G$5,2,FALSE)</f>
        <v>#N/A</v>
      </c>
      <c r="L109" t="e">
        <f>VLOOKUP('Visit&amp;Assessment Form'!$B$8,LookupVisit!$C$2:$D$16,2,FALSE)</f>
        <v>#N/A</v>
      </c>
      <c r="M109" t="e">
        <f>VLOOKUP('Visit&amp;Assessment Form'!$B$13,LookupVisit!$E$3:$F$5,2,FALSE)</f>
        <v>#N/A</v>
      </c>
      <c r="N109" t="e">
        <f>VLOOKUP('Visit&amp;Assessment Form'!$B$14,LookupVisit!$G$3:$H$6,2,FALSE)</f>
        <v>#N/A</v>
      </c>
      <c r="O109" t="e">
        <f>VLOOKUP('Visit&amp;Assessment Form'!$B$15,LookupVisit!$I$3:$J$7,2,FALSE)</f>
        <v>#N/A</v>
      </c>
      <c r="P109" t="e">
        <f>VLOOKUP('Visit&amp;Assessment Form'!$B$16,LookupVisit!$K$3:$L$6,2,FALSE)</f>
        <v>#N/A</v>
      </c>
      <c r="Q109" t="e">
        <f>VLOOKUP('Visit&amp;Assessment Form'!$B$11,LookupVisit!$M$3:$N$7,2,FALSE)</f>
        <v>#N/A</v>
      </c>
      <c r="R109">
        <f>'Visit&amp;Assessment Form'!$B$27</f>
        <v>0</v>
      </c>
      <c r="S109">
        <f>'Visit&amp;Assessment Form'!$B$29</f>
        <v>0</v>
      </c>
      <c r="T109">
        <f>SiteForm!A$3</f>
        <v>0</v>
      </c>
      <c r="U109">
        <f>SiteForm!$A$4</f>
        <v>0</v>
      </c>
      <c r="V109">
        <f>SiteForm!$C$3</f>
        <v>0</v>
      </c>
      <c r="W109">
        <f>SiteForm!$C$5</f>
        <v>0</v>
      </c>
      <c r="X109">
        <f>SiteForm!$C$10</f>
        <v>0</v>
      </c>
      <c r="Y109">
        <f>SiteForm!$C$11</f>
        <v>0</v>
      </c>
      <c r="Z109" t="e">
        <f>CountsForm!C110</f>
        <v>#N/A</v>
      </c>
      <c r="AA109" s="16">
        <f>'Visit&amp;Assessment Form'!$B$6</f>
        <v>0</v>
      </c>
      <c r="AB109" s="16">
        <f>'Visit&amp;Assessment Form'!$B$7</f>
        <v>0</v>
      </c>
      <c r="AC109">
        <f>SiteForm!$C$6</f>
        <v>0</v>
      </c>
      <c r="AD109" s="17">
        <f>CountsForm!A110</f>
        <v>0</v>
      </c>
    </row>
    <row r="110" spans="1:30">
      <c r="A110" t="e">
        <f>SiteForm!$A$7&amp;SiteForm!$C$7</f>
        <v>#N/A</v>
      </c>
      <c r="B110">
        <f>IF(SiteForm!C$4="",SiteForm!A$4,SiteForm!C$4)</f>
        <v>0</v>
      </c>
      <c r="C110">
        <f>'Visit&amp;Assessment Form'!$B$3</f>
        <v>0</v>
      </c>
      <c r="D110">
        <f>'Visit&amp;Assessment Form'!$B$4</f>
        <v>0</v>
      </c>
      <c r="E110">
        <f>'Visit&amp;Assessment Form'!$B$5</f>
        <v>0</v>
      </c>
      <c r="F110" t="e">
        <f>VLOOKUP(CountsForm!A111,LookupCount!$A:$D,4,FALSE)</f>
        <v>#N/A</v>
      </c>
      <c r="G110" t="e">
        <f>CountsForm!B111</f>
        <v>#N/A</v>
      </c>
      <c r="H110">
        <f>CountsForm!D111</f>
        <v>0</v>
      </c>
      <c r="I110" t="str">
        <f>VLOOKUP('Visit&amp;Assessment Form'!B$10,LookupVisit!AJ$2:AK$10,2,FALSE)</f>
        <v>W</v>
      </c>
      <c r="J110" t="e">
        <f>VLOOKUP('Visit&amp;Assessment Form'!B$9,LookupVisit!A$2:B$7,2,FALSE)</f>
        <v>#N/A</v>
      </c>
      <c r="K110" t="e">
        <f>VLOOKUP(CountsForm!E111,LookupCount!$F$2:$G$5,2,FALSE)</f>
        <v>#N/A</v>
      </c>
      <c r="L110" t="e">
        <f>VLOOKUP('Visit&amp;Assessment Form'!$B$8,LookupVisit!$C$2:$D$16,2,FALSE)</f>
        <v>#N/A</v>
      </c>
      <c r="M110" t="e">
        <f>VLOOKUP('Visit&amp;Assessment Form'!$B$13,LookupVisit!$E$3:$F$5,2,FALSE)</f>
        <v>#N/A</v>
      </c>
      <c r="N110" t="e">
        <f>VLOOKUP('Visit&amp;Assessment Form'!$B$14,LookupVisit!$G$3:$H$6,2,FALSE)</f>
        <v>#N/A</v>
      </c>
      <c r="O110" t="e">
        <f>VLOOKUP('Visit&amp;Assessment Form'!$B$15,LookupVisit!$I$3:$J$7,2,FALSE)</f>
        <v>#N/A</v>
      </c>
      <c r="P110" t="e">
        <f>VLOOKUP('Visit&amp;Assessment Form'!$B$16,LookupVisit!$K$3:$L$6,2,FALSE)</f>
        <v>#N/A</v>
      </c>
      <c r="Q110" t="e">
        <f>VLOOKUP('Visit&amp;Assessment Form'!$B$11,LookupVisit!$M$3:$N$7,2,FALSE)</f>
        <v>#N/A</v>
      </c>
      <c r="R110">
        <f>'Visit&amp;Assessment Form'!$B$27</f>
        <v>0</v>
      </c>
      <c r="S110">
        <f>'Visit&amp;Assessment Form'!$B$29</f>
        <v>0</v>
      </c>
      <c r="T110">
        <f>SiteForm!A$3</f>
        <v>0</v>
      </c>
      <c r="U110">
        <f>SiteForm!$A$4</f>
        <v>0</v>
      </c>
      <c r="V110">
        <f>SiteForm!$C$3</f>
        <v>0</v>
      </c>
      <c r="W110">
        <f>SiteForm!$C$5</f>
        <v>0</v>
      </c>
      <c r="X110">
        <f>SiteForm!$C$10</f>
        <v>0</v>
      </c>
      <c r="Y110">
        <f>SiteForm!$C$11</f>
        <v>0</v>
      </c>
      <c r="Z110" t="e">
        <f>CountsForm!C111</f>
        <v>#N/A</v>
      </c>
      <c r="AA110" s="16">
        <f>'Visit&amp;Assessment Form'!$B$6</f>
        <v>0</v>
      </c>
      <c r="AB110" s="16">
        <f>'Visit&amp;Assessment Form'!$B$7</f>
        <v>0</v>
      </c>
      <c r="AC110">
        <f>SiteForm!$C$6</f>
        <v>0</v>
      </c>
      <c r="AD110" s="17">
        <f>CountsForm!A111</f>
        <v>0</v>
      </c>
    </row>
    <row r="111" spans="1:30">
      <c r="A111" t="e">
        <f>SiteForm!$A$7&amp;SiteForm!$C$7</f>
        <v>#N/A</v>
      </c>
      <c r="B111">
        <f>IF(SiteForm!C$4="",SiteForm!A$4,SiteForm!C$4)</f>
        <v>0</v>
      </c>
      <c r="C111">
        <f>'Visit&amp;Assessment Form'!$B$3</f>
        <v>0</v>
      </c>
      <c r="D111">
        <f>'Visit&amp;Assessment Form'!$B$4</f>
        <v>0</v>
      </c>
      <c r="E111">
        <f>'Visit&amp;Assessment Form'!$B$5</f>
        <v>0</v>
      </c>
      <c r="F111" t="e">
        <f>VLOOKUP(CountsForm!A112,LookupCount!$A:$D,4,FALSE)</f>
        <v>#N/A</v>
      </c>
      <c r="G111" t="e">
        <f>CountsForm!B112</f>
        <v>#N/A</v>
      </c>
      <c r="H111">
        <f>CountsForm!D112</f>
        <v>0</v>
      </c>
      <c r="I111" t="str">
        <f>VLOOKUP('Visit&amp;Assessment Form'!B$10,LookupVisit!AJ$2:AK$10,2,FALSE)</f>
        <v>W</v>
      </c>
      <c r="J111" t="e">
        <f>VLOOKUP('Visit&amp;Assessment Form'!B$9,LookupVisit!A$2:B$7,2,FALSE)</f>
        <v>#N/A</v>
      </c>
      <c r="K111" t="e">
        <f>VLOOKUP(CountsForm!E112,LookupCount!$F$2:$G$5,2,FALSE)</f>
        <v>#N/A</v>
      </c>
      <c r="L111" t="e">
        <f>VLOOKUP('Visit&amp;Assessment Form'!$B$8,LookupVisit!$C$2:$D$16,2,FALSE)</f>
        <v>#N/A</v>
      </c>
      <c r="M111" t="e">
        <f>VLOOKUP('Visit&amp;Assessment Form'!$B$13,LookupVisit!$E$3:$F$5,2,FALSE)</f>
        <v>#N/A</v>
      </c>
      <c r="N111" t="e">
        <f>VLOOKUP('Visit&amp;Assessment Form'!$B$14,LookupVisit!$G$3:$H$6,2,FALSE)</f>
        <v>#N/A</v>
      </c>
      <c r="O111" t="e">
        <f>VLOOKUP('Visit&amp;Assessment Form'!$B$15,LookupVisit!$I$3:$J$7,2,FALSE)</f>
        <v>#N/A</v>
      </c>
      <c r="P111" t="e">
        <f>VLOOKUP('Visit&amp;Assessment Form'!$B$16,LookupVisit!$K$3:$L$6,2,FALSE)</f>
        <v>#N/A</v>
      </c>
      <c r="Q111" t="e">
        <f>VLOOKUP('Visit&amp;Assessment Form'!$B$11,LookupVisit!$M$3:$N$7,2,FALSE)</f>
        <v>#N/A</v>
      </c>
      <c r="R111">
        <f>'Visit&amp;Assessment Form'!$B$27</f>
        <v>0</v>
      </c>
      <c r="S111">
        <f>'Visit&amp;Assessment Form'!$B$29</f>
        <v>0</v>
      </c>
      <c r="T111">
        <f>SiteForm!A$3</f>
        <v>0</v>
      </c>
      <c r="U111">
        <f>SiteForm!$A$4</f>
        <v>0</v>
      </c>
      <c r="V111">
        <f>SiteForm!$C$3</f>
        <v>0</v>
      </c>
      <c r="W111">
        <f>SiteForm!$C$5</f>
        <v>0</v>
      </c>
      <c r="X111">
        <f>SiteForm!$C$10</f>
        <v>0</v>
      </c>
      <c r="Y111">
        <f>SiteForm!$C$11</f>
        <v>0</v>
      </c>
      <c r="Z111" t="e">
        <f>CountsForm!C112</f>
        <v>#N/A</v>
      </c>
      <c r="AA111" s="16">
        <f>'Visit&amp;Assessment Form'!$B$6</f>
        <v>0</v>
      </c>
      <c r="AB111" s="16">
        <f>'Visit&amp;Assessment Form'!$B$7</f>
        <v>0</v>
      </c>
      <c r="AC111">
        <f>SiteForm!$C$6</f>
        <v>0</v>
      </c>
      <c r="AD111" s="17">
        <f>CountsForm!A112</f>
        <v>0</v>
      </c>
    </row>
    <row r="112" spans="1:30">
      <c r="A112" t="e">
        <f>SiteForm!$A$7&amp;SiteForm!$C$7</f>
        <v>#N/A</v>
      </c>
      <c r="B112">
        <f>IF(SiteForm!C$4="",SiteForm!A$4,SiteForm!C$4)</f>
        <v>0</v>
      </c>
      <c r="C112">
        <f>'Visit&amp;Assessment Form'!$B$3</f>
        <v>0</v>
      </c>
      <c r="D112">
        <f>'Visit&amp;Assessment Form'!$B$4</f>
        <v>0</v>
      </c>
      <c r="E112">
        <f>'Visit&amp;Assessment Form'!$B$5</f>
        <v>0</v>
      </c>
      <c r="F112" t="e">
        <f>VLOOKUP(CountsForm!A113,LookupCount!$A:$D,4,FALSE)</f>
        <v>#N/A</v>
      </c>
      <c r="G112" t="e">
        <f>CountsForm!B113</f>
        <v>#N/A</v>
      </c>
      <c r="H112">
        <f>CountsForm!D113</f>
        <v>0</v>
      </c>
      <c r="I112" t="str">
        <f>VLOOKUP('Visit&amp;Assessment Form'!B$10,LookupVisit!AJ$2:AK$10,2,FALSE)</f>
        <v>W</v>
      </c>
      <c r="J112" t="e">
        <f>VLOOKUP('Visit&amp;Assessment Form'!B$9,LookupVisit!A$2:B$7,2,FALSE)</f>
        <v>#N/A</v>
      </c>
      <c r="K112" t="e">
        <f>VLOOKUP(CountsForm!E113,LookupCount!$F$2:$G$5,2,FALSE)</f>
        <v>#N/A</v>
      </c>
      <c r="L112" t="e">
        <f>VLOOKUP('Visit&amp;Assessment Form'!$B$8,LookupVisit!$C$2:$D$16,2,FALSE)</f>
        <v>#N/A</v>
      </c>
      <c r="M112" t="e">
        <f>VLOOKUP('Visit&amp;Assessment Form'!$B$13,LookupVisit!$E$3:$F$5,2,FALSE)</f>
        <v>#N/A</v>
      </c>
      <c r="N112" t="e">
        <f>VLOOKUP('Visit&amp;Assessment Form'!$B$14,LookupVisit!$G$3:$H$6,2,FALSE)</f>
        <v>#N/A</v>
      </c>
      <c r="O112" t="e">
        <f>VLOOKUP('Visit&amp;Assessment Form'!$B$15,LookupVisit!$I$3:$J$7,2,FALSE)</f>
        <v>#N/A</v>
      </c>
      <c r="P112" t="e">
        <f>VLOOKUP('Visit&amp;Assessment Form'!$B$16,LookupVisit!$K$3:$L$6,2,FALSE)</f>
        <v>#N/A</v>
      </c>
      <c r="Q112" t="e">
        <f>VLOOKUP('Visit&amp;Assessment Form'!$B$11,LookupVisit!$M$3:$N$7,2,FALSE)</f>
        <v>#N/A</v>
      </c>
      <c r="R112">
        <f>'Visit&amp;Assessment Form'!$B$27</f>
        <v>0</v>
      </c>
      <c r="S112">
        <f>'Visit&amp;Assessment Form'!$B$29</f>
        <v>0</v>
      </c>
      <c r="T112">
        <f>SiteForm!A$3</f>
        <v>0</v>
      </c>
      <c r="U112">
        <f>SiteForm!$A$4</f>
        <v>0</v>
      </c>
      <c r="V112">
        <f>SiteForm!$C$3</f>
        <v>0</v>
      </c>
      <c r="W112">
        <f>SiteForm!$C$5</f>
        <v>0</v>
      </c>
      <c r="X112">
        <f>SiteForm!$C$10</f>
        <v>0</v>
      </c>
      <c r="Y112">
        <f>SiteForm!$C$11</f>
        <v>0</v>
      </c>
      <c r="Z112" t="e">
        <f>CountsForm!C113</f>
        <v>#N/A</v>
      </c>
      <c r="AA112" s="16">
        <f>'Visit&amp;Assessment Form'!$B$6</f>
        <v>0</v>
      </c>
      <c r="AB112" s="16">
        <f>'Visit&amp;Assessment Form'!$B$7</f>
        <v>0</v>
      </c>
      <c r="AC112">
        <f>SiteForm!$C$6</f>
        <v>0</v>
      </c>
      <c r="AD112" s="17">
        <f>CountsForm!A113</f>
        <v>0</v>
      </c>
    </row>
    <row r="113" spans="1:30">
      <c r="A113" t="e">
        <f>SiteForm!$A$7&amp;SiteForm!$C$7</f>
        <v>#N/A</v>
      </c>
      <c r="B113">
        <f>IF(SiteForm!C$4="",SiteForm!A$4,SiteForm!C$4)</f>
        <v>0</v>
      </c>
      <c r="C113">
        <f>'Visit&amp;Assessment Form'!$B$3</f>
        <v>0</v>
      </c>
      <c r="D113">
        <f>'Visit&amp;Assessment Form'!$B$4</f>
        <v>0</v>
      </c>
      <c r="E113">
        <f>'Visit&amp;Assessment Form'!$B$5</f>
        <v>0</v>
      </c>
      <c r="F113" t="e">
        <f>VLOOKUP(CountsForm!A114,LookupCount!$A:$D,4,FALSE)</f>
        <v>#N/A</v>
      </c>
      <c r="G113" t="e">
        <f>CountsForm!B114</f>
        <v>#N/A</v>
      </c>
      <c r="H113">
        <f>CountsForm!D114</f>
        <v>0</v>
      </c>
      <c r="I113" t="str">
        <f>VLOOKUP('Visit&amp;Assessment Form'!B$10,LookupVisit!AJ$2:AK$10,2,FALSE)</f>
        <v>W</v>
      </c>
      <c r="J113" t="e">
        <f>VLOOKUP('Visit&amp;Assessment Form'!B$9,LookupVisit!A$2:B$7,2,FALSE)</f>
        <v>#N/A</v>
      </c>
      <c r="K113" t="e">
        <f>VLOOKUP(CountsForm!E114,LookupCount!$F$2:$G$5,2,FALSE)</f>
        <v>#N/A</v>
      </c>
      <c r="L113" t="e">
        <f>VLOOKUP('Visit&amp;Assessment Form'!$B$8,LookupVisit!$C$2:$D$16,2,FALSE)</f>
        <v>#N/A</v>
      </c>
      <c r="M113" t="e">
        <f>VLOOKUP('Visit&amp;Assessment Form'!$B$13,LookupVisit!$E$3:$F$5,2,FALSE)</f>
        <v>#N/A</v>
      </c>
      <c r="N113" t="e">
        <f>VLOOKUP('Visit&amp;Assessment Form'!$B$14,LookupVisit!$G$3:$H$6,2,FALSE)</f>
        <v>#N/A</v>
      </c>
      <c r="O113" t="e">
        <f>VLOOKUP('Visit&amp;Assessment Form'!$B$15,LookupVisit!$I$3:$J$7,2,FALSE)</f>
        <v>#N/A</v>
      </c>
      <c r="P113" t="e">
        <f>VLOOKUP('Visit&amp;Assessment Form'!$B$16,LookupVisit!$K$3:$L$6,2,FALSE)</f>
        <v>#N/A</v>
      </c>
      <c r="Q113" t="e">
        <f>VLOOKUP('Visit&amp;Assessment Form'!$B$11,LookupVisit!$M$3:$N$7,2,FALSE)</f>
        <v>#N/A</v>
      </c>
      <c r="R113">
        <f>'Visit&amp;Assessment Form'!$B$27</f>
        <v>0</v>
      </c>
      <c r="S113">
        <f>'Visit&amp;Assessment Form'!$B$29</f>
        <v>0</v>
      </c>
      <c r="T113">
        <f>SiteForm!A$3</f>
        <v>0</v>
      </c>
      <c r="U113">
        <f>SiteForm!$A$4</f>
        <v>0</v>
      </c>
      <c r="V113">
        <f>SiteForm!$C$3</f>
        <v>0</v>
      </c>
      <c r="W113">
        <f>SiteForm!$C$5</f>
        <v>0</v>
      </c>
      <c r="X113">
        <f>SiteForm!$C$10</f>
        <v>0</v>
      </c>
      <c r="Y113">
        <f>SiteForm!$C$11</f>
        <v>0</v>
      </c>
      <c r="Z113" t="e">
        <f>CountsForm!C114</f>
        <v>#N/A</v>
      </c>
      <c r="AA113" s="16">
        <f>'Visit&amp;Assessment Form'!$B$6</f>
        <v>0</v>
      </c>
      <c r="AB113" s="16">
        <f>'Visit&amp;Assessment Form'!$B$7</f>
        <v>0</v>
      </c>
      <c r="AC113">
        <f>SiteForm!$C$6</f>
        <v>0</v>
      </c>
      <c r="AD113" s="17">
        <f>CountsForm!A114</f>
        <v>0</v>
      </c>
    </row>
    <row r="114" spans="1:30">
      <c r="A114" t="e">
        <f>SiteForm!$A$7&amp;SiteForm!$C$7</f>
        <v>#N/A</v>
      </c>
      <c r="B114">
        <f>IF(SiteForm!C$4="",SiteForm!A$4,SiteForm!C$4)</f>
        <v>0</v>
      </c>
      <c r="C114">
        <f>'Visit&amp;Assessment Form'!$B$3</f>
        <v>0</v>
      </c>
      <c r="D114">
        <f>'Visit&amp;Assessment Form'!$B$4</f>
        <v>0</v>
      </c>
      <c r="E114">
        <f>'Visit&amp;Assessment Form'!$B$5</f>
        <v>0</v>
      </c>
      <c r="F114" t="e">
        <f>VLOOKUP(CountsForm!A115,LookupCount!$A:$D,4,FALSE)</f>
        <v>#N/A</v>
      </c>
      <c r="G114" t="e">
        <f>CountsForm!B115</f>
        <v>#N/A</v>
      </c>
      <c r="H114">
        <f>CountsForm!D115</f>
        <v>0</v>
      </c>
      <c r="I114" t="str">
        <f>VLOOKUP('Visit&amp;Assessment Form'!B$10,LookupVisit!AJ$2:AK$10,2,FALSE)</f>
        <v>W</v>
      </c>
      <c r="J114" t="e">
        <f>VLOOKUP('Visit&amp;Assessment Form'!B$9,LookupVisit!A$2:B$7,2,FALSE)</f>
        <v>#N/A</v>
      </c>
      <c r="K114" t="e">
        <f>VLOOKUP(CountsForm!E115,LookupCount!$F$2:$G$5,2,FALSE)</f>
        <v>#N/A</v>
      </c>
      <c r="L114" t="e">
        <f>VLOOKUP('Visit&amp;Assessment Form'!$B$8,LookupVisit!$C$2:$D$16,2,FALSE)</f>
        <v>#N/A</v>
      </c>
      <c r="M114" t="e">
        <f>VLOOKUP('Visit&amp;Assessment Form'!$B$13,LookupVisit!$E$3:$F$5,2,FALSE)</f>
        <v>#N/A</v>
      </c>
      <c r="N114" t="e">
        <f>VLOOKUP('Visit&amp;Assessment Form'!$B$14,LookupVisit!$G$3:$H$6,2,FALSE)</f>
        <v>#N/A</v>
      </c>
      <c r="O114" t="e">
        <f>VLOOKUP('Visit&amp;Assessment Form'!$B$15,LookupVisit!$I$3:$J$7,2,FALSE)</f>
        <v>#N/A</v>
      </c>
      <c r="P114" t="e">
        <f>VLOOKUP('Visit&amp;Assessment Form'!$B$16,LookupVisit!$K$3:$L$6,2,FALSE)</f>
        <v>#N/A</v>
      </c>
      <c r="Q114" t="e">
        <f>VLOOKUP('Visit&amp;Assessment Form'!$B$11,LookupVisit!$M$3:$N$7,2,FALSE)</f>
        <v>#N/A</v>
      </c>
      <c r="R114">
        <f>'Visit&amp;Assessment Form'!$B$27</f>
        <v>0</v>
      </c>
      <c r="S114">
        <f>'Visit&amp;Assessment Form'!$B$29</f>
        <v>0</v>
      </c>
      <c r="T114">
        <f>SiteForm!A$3</f>
        <v>0</v>
      </c>
      <c r="U114">
        <f>SiteForm!$A$4</f>
        <v>0</v>
      </c>
      <c r="V114">
        <f>SiteForm!$C$3</f>
        <v>0</v>
      </c>
      <c r="W114">
        <f>SiteForm!$C$5</f>
        <v>0</v>
      </c>
      <c r="X114">
        <f>SiteForm!$C$10</f>
        <v>0</v>
      </c>
      <c r="Y114">
        <f>SiteForm!$C$11</f>
        <v>0</v>
      </c>
      <c r="Z114" t="e">
        <f>CountsForm!C115</f>
        <v>#N/A</v>
      </c>
      <c r="AA114" s="16">
        <f>'Visit&amp;Assessment Form'!$B$6</f>
        <v>0</v>
      </c>
      <c r="AB114" s="16">
        <f>'Visit&amp;Assessment Form'!$B$7</f>
        <v>0</v>
      </c>
      <c r="AC114">
        <f>SiteForm!$C$6</f>
        <v>0</v>
      </c>
      <c r="AD114" s="17">
        <f>CountsForm!A115</f>
        <v>0</v>
      </c>
    </row>
    <row r="115" spans="1:30">
      <c r="A115" t="e">
        <f>SiteForm!$A$7&amp;SiteForm!$C$7</f>
        <v>#N/A</v>
      </c>
      <c r="B115">
        <f>IF(SiteForm!C$4="",SiteForm!A$4,SiteForm!C$4)</f>
        <v>0</v>
      </c>
      <c r="C115">
        <f>'Visit&amp;Assessment Form'!$B$3</f>
        <v>0</v>
      </c>
      <c r="D115">
        <f>'Visit&amp;Assessment Form'!$B$4</f>
        <v>0</v>
      </c>
      <c r="E115">
        <f>'Visit&amp;Assessment Form'!$B$5</f>
        <v>0</v>
      </c>
      <c r="F115" t="e">
        <f>VLOOKUP(CountsForm!A116,LookupCount!$A:$D,4,FALSE)</f>
        <v>#N/A</v>
      </c>
      <c r="G115" t="e">
        <f>CountsForm!B116</f>
        <v>#N/A</v>
      </c>
      <c r="H115">
        <f>CountsForm!D116</f>
        <v>0</v>
      </c>
      <c r="I115" t="str">
        <f>VLOOKUP('Visit&amp;Assessment Form'!B$10,LookupVisit!AJ$2:AK$10,2,FALSE)</f>
        <v>W</v>
      </c>
      <c r="J115" t="e">
        <f>VLOOKUP('Visit&amp;Assessment Form'!B$9,LookupVisit!A$2:B$7,2,FALSE)</f>
        <v>#N/A</v>
      </c>
      <c r="K115" t="e">
        <f>VLOOKUP(CountsForm!E116,LookupCount!$F$2:$G$5,2,FALSE)</f>
        <v>#N/A</v>
      </c>
      <c r="L115" t="e">
        <f>VLOOKUP('Visit&amp;Assessment Form'!$B$8,LookupVisit!$C$2:$D$16,2,FALSE)</f>
        <v>#N/A</v>
      </c>
      <c r="M115" t="e">
        <f>VLOOKUP('Visit&amp;Assessment Form'!$B$13,LookupVisit!$E$3:$F$5,2,FALSE)</f>
        <v>#N/A</v>
      </c>
      <c r="N115" t="e">
        <f>VLOOKUP('Visit&amp;Assessment Form'!$B$14,LookupVisit!$G$3:$H$6,2,FALSE)</f>
        <v>#N/A</v>
      </c>
      <c r="O115" t="e">
        <f>VLOOKUP('Visit&amp;Assessment Form'!$B$15,LookupVisit!$I$3:$J$7,2,FALSE)</f>
        <v>#N/A</v>
      </c>
      <c r="P115" t="e">
        <f>VLOOKUP('Visit&amp;Assessment Form'!$B$16,LookupVisit!$K$3:$L$6,2,FALSE)</f>
        <v>#N/A</v>
      </c>
      <c r="Q115" t="e">
        <f>VLOOKUP('Visit&amp;Assessment Form'!$B$11,LookupVisit!$M$3:$N$7,2,FALSE)</f>
        <v>#N/A</v>
      </c>
      <c r="R115">
        <f>'Visit&amp;Assessment Form'!$B$27</f>
        <v>0</v>
      </c>
      <c r="S115">
        <f>'Visit&amp;Assessment Form'!$B$29</f>
        <v>0</v>
      </c>
      <c r="T115">
        <f>SiteForm!A$3</f>
        <v>0</v>
      </c>
      <c r="U115">
        <f>SiteForm!$A$4</f>
        <v>0</v>
      </c>
      <c r="V115">
        <f>SiteForm!$C$3</f>
        <v>0</v>
      </c>
      <c r="W115">
        <f>SiteForm!$C$5</f>
        <v>0</v>
      </c>
      <c r="X115">
        <f>SiteForm!$C$10</f>
        <v>0</v>
      </c>
      <c r="Y115">
        <f>SiteForm!$C$11</f>
        <v>0</v>
      </c>
      <c r="Z115" t="e">
        <f>CountsForm!C116</f>
        <v>#N/A</v>
      </c>
      <c r="AA115" s="16">
        <f>'Visit&amp;Assessment Form'!$B$6</f>
        <v>0</v>
      </c>
      <c r="AB115" s="16">
        <f>'Visit&amp;Assessment Form'!$B$7</f>
        <v>0</v>
      </c>
      <c r="AC115">
        <f>SiteForm!$C$6</f>
        <v>0</v>
      </c>
      <c r="AD115" s="17">
        <f>CountsForm!A116</f>
        <v>0</v>
      </c>
    </row>
    <row r="116" spans="1:30">
      <c r="A116" t="e">
        <f>SiteForm!$A$7&amp;SiteForm!$C$7</f>
        <v>#N/A</v>
      </c>
      <c r="B116">
        <f>IF(SiteForm!C$4="",SiteForm!A$4,SiteForm!C$4)</f>
        <v>0</v>
      </c>
      <c r="C116">
        <f>'Visit&amp;Assessment Form'!$B$3</f>
        <v>0</v>
      </c>
      <c r="D116">
        <f>'Visit&amp;Assessment Form'!$B$4</f>
        <v>0</v>
      </c>
      <c r="E116">
        <f>'Visit&amp;Assessment Form'!$B$5</f>
        <v>0</v>
      </c>
      <c r="F116" t="e">
        <f>VLOOKUP(CountsForm!A117,LookupCount!$A:$D,4,FALSE)</f>
        <v>#N/A</v>
      </c>
      <c r="G116" t="e">
        <f>CountsForm!B117</f>
        <v>#N/A</v>
      </c>
      <c r="H116">
        <f>CountsForm!D117</f>
        <v>0</v>
      </c>
      <c r="I116" t="str">
        <f>VLOOKUP('Visit&amp;Assessment Form'!B$10,LookupVisit!AJ$2:AK$10,2,FALSE)</f>
        <v>W</v>
      </c>
      <c r="J116" t="e">
        <f>VLOOKUP('Visit&amp;Assessment Form'!B$9,LookupVisit!A$2:B$7,2,FALSE)</f>
        <v>#N/A</v>
      </c>
      <c r="K116" t="e">
        <f>VLOOKUP(CountsForm!E117,LookupCount!$F$2:$G$5,2,FALSE)</f>
        <v>#N/A</v>
      </c>
      <c r="L116" t="e">
        <f>VLOOKUP('Visit&amp;Assessment Form'!$B$8,LookupVisit!$C$2:$D$16,2,FALSE)</f>
        <v>#N/A</v>
      </c>
      <c r="M116" t="e">
        <f>VLOOKUP('Visit&amp;Assessment Form'!$B$13,LookupVisit!$E$3:$F$5,2,FALSE)</f>
        <v>#N/A</v>
      </c>
      <c r="N116" t="e">
        <f>VLOOKUP('Visit&amp;Assessment Form'!$B$14,LookupVisit!$G$3:$H$6,2,FALSE)</f>
        <v>#N/A</v>
      </c>
      <c r="O116" t="e">
        <f>VLOOKUP('Visit&amp;Assessment Form'!$B$15,LookupVisit!$I$3:$J$7,2,FALSE)</f>
        <v>#N/A</v>
      </c>
      <c r="P116" t="e">
        <f>VLOOKUP('Visit&amp;Assessment Form'!$B$16,LookupVisit!$K$3:$L$6,2,FALSE)</f>
        <v>#N/A</v>
      </c>
      <c r="Q116" t="e">
        <f>VLOOKUP('Visit&amp;Assessment Form'!$B$11,LookupVisit!$M$3:$N$7,2,FALSE)</f>
        <v>#N/A</v>
      </c>
      <c r="R116">
        <f>'Visit&amp;Assessment Form'!$B$27</f>
        <v>0</v>
      </c>
      <c r="S116">
        <f>'Visit&amp;Assessment Form'!$B$29</f>
        <v>0</v>
      </c>
      <c r="T116">
        <f>SiteForm!A$3</f>
        <v>0</v>
      </c>
      <c r="U116">
        <f>SiteForm!$A$4</f>
        <v>0</v>
      </c>
      <c r="V116">
        <f>SiteForm!$C$3</f>
        <v>0</v>
      </c>
      <c r="W116">
        <f>SiteForm!$C$5</f>
        <v>0</v>
      </c>
      <c r="X116">
        <f>SiteForm!$C$10</f>
        <v>0</v>
      </c>
      <c r="Y116">
        <f>SiteForm!$C$11</f>
        <v>0</v>
      </c>
      <c r="Z116" t="e">
        <f>CountsForm!C117</f>
        <v>#N/A</v>
      </c>
      <c r="AA116" s="16">
        <f>'Visit&amp;Assessment Form'!$B$6</f>
        <v>0</v>
      </c>
      <c r="AB116" s="16">
        <f>'Visit&amp;Assessment Form'!$B$7</f>
        <v>0</v>
      </c>
      <c r="AC116">
        <f>SiteForm!$C$6</f>
        <v>0</v>
      </c>
      <c r="AD116" s="17">
        <f>CountsForm!A117</f>
        <v>0</v>
      </c>
    </row>
    <row r="117" spans="1:30">
      <c r="A117" t="e">
        <f>SiteForm!$A$7&amp;SiteForm!$C$7</f>
        <v>#N/A</v>
      </c>
      <c r="B117">
        <f>IF(SiteForm!C$4="",SiteForm!A$4,SiteForm!C$4)</f>
        <v>0</v>
      </c>
      <c r="C117">
        <f>'Visit&amp;Assessment Form'!$B$3</f>
        <v>0</v>
      </c>
      <c r="D117">
        <f>'Visit&amp;Assessment Form'!$B$4</f>
        <v>0</v>
      </c>
      <c r="E117">
        <f>'Visit&amp;Assessment Form'!$B$5</f>
        <v>0</v>
      </c>
      <c r="F117" t="e">
        <f>VLOOKUP(CountsForm!A118,LookupCount!$A:$D,4,FALSE)</f>
        <v>#N/A</v>
      </c>
      <c r="G117" t="e">
        <f>CountsForm!B118</f>
        <v>#N/A</v>
      </c>
      <c r="H117">
        <f>CountsForm!D118</f>
        <v>0</v>
      </c>
      <c r="I117" t="str">
        <f>VLOOKUP('Visit&amp;Assessment Form'!B$10,LookupVisit!AJ$2:AK$10,2,FALSE)</f>
        <v>W</v>
      </c>
      <c r="J117" t="e">
        <f>VLOOKUP('Visit&amp;Assessment Form'!B$9,LookupVisit!A$2:B$7,2,FALSE)</f>
        <v>#N/A</v>
      </c>
      <c r="K117" t="e">
        <f>VLOOKUP(CountsForm!E118,LookupCount!$F$2:$G$5,2,FALSE)</f>
        <v>#N/A</v>
      </c>
      <c r="L117" t="e">
        <f>VLOOKUP('Visit&amp;Assessment Form'!$B$8,LookupVisit!$C$2:$D$16,2,FALSE)</f>
        <v>#N/A</v>
      </c>
      <c r="M117" t="e">
        <f>VLOOKUP('Visit&amp;Assessment Form'!$B$13,LookupVisit!$E$3:$F$5,2,FALSE)</f>
        <v>#N/A</v>
      </c>
      <c r="N117" t="e">
        <f>VLOOKUP('Visit&amp;Assessment Form'!$B$14,LookupVisit!$G$3:$H$6,2,FALSE)</f>
        <v>#N/A</v>
      </c>
      <c r="O117" t="e">
        <f>VLOOKUP('Visit&amp;Assessment Form'!$B$15,LookupVisit!$I$3:$J$7,2,FALSE)</f>
        <v>#N/A</v>
      </c>
      <c r="P117" t="e">
        <f>VLOOKUP('Visit&amp;Assessment Form'!$B$16,LookupVisit!$K$3:$L$6,2,FALSE)</f>
        <v>#N/A</v>
      </c>
      <c r="Q117" t="e">
        <f>VLOOKUP('Visit&amp;Assessment Form'!$B$11,LookupVisit!$M$3:$N$7,2,FALSE)</f>
        <v>#N/A</v>
      </c>
      <c r="R117">
        <f>'Visit&amp;Assessment Form'!$B$27</f>
        <v>0</v>
      </c>
      <c r="S117">
        <f>'Visit&amp;Assessment Form'!$B$29</f>
        <v>0</v>
      </c>
      <c r="T117">
        <f>SiteForm!A$3</f>
        <v>0</v>
      </c>
      <c r="U117">
        <f>SiteForm!$A$4</f>
        <v>0</v>
      </c>
      <c r="V117">
        <f>SiteForm!$C$3</f>
        <v>0</v>
      </c>
      <c r="W117">
        <f>SiteForm!$C$5</f>
        <v>0</v>
      </c>
      <c r="X117">
        <f>SiteForm!$C$10</f>
        <v>0</v>
      </c>
      <c r="Y117">
        <f>SiteForm!$C$11</f>
        <v>0</v>
      </c>
      <c r="Z117" t="e">
        <f>CountsForm!C118</f>
        <v>#N/A</v>
      </c>
      <c r="AA117" s="16">
        <f>'Visit&amp;Assessment Form'!$B$6</f>
        <v>0</v>
      </c>
      <c r="AB117" s="16">
        <f>'Visit&amp;Assessment Form'!$B$7</f>
        <v>0</v>
      </c>
      <c r="AC117">
        <f>SiteForm!$C$6</f>
        <v>0</v>
      </c>
      <c r="AD117" s="17">
        <f>CountsForm!A118</f>
        <v>0</v>
      </c>
    </row>
    <row r="118" spans="1:30">
      <c r="A118" t="e">
        <f>SiteForm!$A$7&amp;SiteForm!$C$7</f>
        <v>#N/A</v>
      </c>
      <c r="B118">
        <f>IF(SiteForm!C$4="",SiteForm!A$4,SiteForm!C$4)</f>
        <v>0</v>
      </c>
      <c r="C118">
        <f>'Visit&amp;Assessment Form'!$B$3</f>
        <v>0</v>
      </c>
      <c r="D118">
        <f>'Visit&amp;Assessment Form'!$B$4</f>
        <v>0</v>
      </c>
      <c r="E118">
        <f>'Visit&amp;Assessment Form'!$B$5</f>
        <v>0</v>
      </c>
      <c r="F118" t="e">
        <f>VLOOKUP(CountsForm!A119,LookupCount!$A:$D,4,FALSE)</f>
        <v>#N/A</v>
      </c>
      <c r="G118" t="e">
        <f>CountsForm!B119</f>
        <v>#N/A</v>
      </c>
      <c r="H118">
        <f>CountsForm!D119</f>
        <v>0</v>
      </c>
      <c r="I118" t="str">
        <f>VLOOKUP('Visit&amp;Assessment Form'!B$10,LookupVisit!AJ$2:AK$10,2,FALSE)</f>
        <v>W</v>
      </c>
      <c r="J118" t="e">
        <f>VLOOKUP('Visit&amp;Assessment Form'!B$9,LookupVisit!A$2:B$7,2,FALSE)</f>
        <v>#N/A</v>
      </c>
      <c r="K118" t="e">
        <f>VLOOKUP(CountsForm!E119,LookupCount!$F$2:$G$5,2,FALSE)</f>
        <v>#N/A</v>
      </c>
      <c r="L118" t="e">
        <f>VLOOKUP('Visit&amp;Assessment Form'!$B$8,LookupVisit!$C$2:$D$16,2,FALSE)</f>
        <v>#N/A</v>
      </c>
      <c r="M118" t="e">
        <f>VLOOKUP('Visit&amp;Assessment Form'!$B$13,LookupVisit!$E$3:$F$5,2,FALSE)</f>
        <v>#N/A</v>
      </c>
      <c r="N118" t="e">
        <f>VLOOKUP('Visit&amp;Assessment Form'!$B$14,LookupVisit!$G$3:$H$6,2,FALSE)</f>
        <v>#N/A</v>
      </c>
      <c r="O118" t="e">
        <f>VLOOKUP('Visit&amp;Assessment Form'!$B$15,LookupVisit!$I$3:$J$7,2,FALSE)</f>
        <v>#N/A</v>
      </c>
      <c r="P118" t="e">
        <f>VLOOKUP('Visit&amp;Assessment Form'!$B$16,LookupVisit!$K$3:$L$6,2,FALSE)</f>
        <v>#N/A</v>
      </c>
      <c r="Q118" t="e">
        <f>VLOOKUP('Visit&amp;Assessment Form'!$B$11,LookupVisit!$M$3:$N$7,2,FALSE)</f>
        <v>#N/A</v>
      </c>
      <c r="R118">
        <f>'Visit&amp;Assessment Form'!$B$27</f>
        <v>0</v>
      </c>
      <c r="S118">
        <f>'Visit&amp;Assessment Form'!$B$29</f>
        <v>0</v>
      </c>
      <c r="T118">
        <f>SiteForm!A$3</f>
        <v>0</v>
      </c>
      <c r="U118">
        <f>SiteForm!$A$4</f>
        <v>0</v>
      </c>
      <c r="V118">
        <f>SiteForm!$C$3</f>
        <v>0</v>
      </c>
      <c r="W118">
        <f>SiteForm!$C$5</f>
        <v>0</v>
      </c>
      <c r="X118">
        <f>SiteForm!$C$10</f>
        <v>0</v>
      </c>
      <c r="Y118">
        <f>SiteForm!$C$11</f>
        <v>0</v>
      </c>
      <c r="Z118" t="e">
        <f>CountsForm!C119</f>
        <v>#N/A</v>
      </c>
      <c r="AA118" s="16">
        <f>'Visit&amp;Assessment Form'!$B$6</f>
        <v>0</v>
      </c>
      <c r="AB118" s="16">
        <f>'Visit&amp;Assessment Form'!$B$7</f>
        <v>0</v>
      </c>
      <c r="AC118">
        <f>SiteForm!$C$6</f>
        <v>0</v>
      </c>
      <c r="AD118" s="17">
        <f>CountsForm!A119</f>
        <v>0</v>
      </c>
    </row>
    <row r="119" spans="1:30">
      <c r="A119" t="e">
        <f>SiteForm!$A$7&amp;SiteForm!$C$7</f>
        <v>#N/A</v>
      </c>
      <c r="B119">
        <f>IF(SiteForm!C$4="",SiteForm!A$4,SiteForm!C$4)</f>
        <v>0</v>
      </c>
      <c r="C119">
        <f>'Visit&amp;Assessment Form'!$B$3</f>
        <v>0</v>
      </c>
      <c r="D119">
        <f>'Visit&amp;Assessment Form'!$B$4</f>
        <v>0</v>
      </c>
      <c r="E119">
        <f>'Visit&amp;Assessment Form'!$B$5</f>
        <v>0</v>
      </c>
      <c r="F119" t="e">
        <f>VLOOKUP(CountsForm!A120,LookupCount!$A:$D,4,FALSE)</f>
        <v>#N/A</v>
      </c>
      <c r="G119" t="e">
        <f>CountsForm!B120</f>
        <v>#N/A</v>
      </c>
      <c r="H119">
        <f>CountsForm!D120</f>
        <v>0</v>
      </c>
      <c r="I119" t="str">
        <f>VLOOKUP('Visit&amp;Assessment Form'!B$10,LookupVisit!AJ$2:AK$10,2,FALSE)</f>
        <v>W</v>
      </c>
      <c r="J119" t="e">
        <f>VLOOKUP('Visit&amp;Assessment Form'!B$9,LookupVisit!A$2:B$7,2,FALSE)</f>
        <v>#N/A</v>
      </c>
      <c r="K119" t="e">
        <f>VLOOKUP(CountsForm!E120,LookupCount!$F$2:$G$5,2,FALSE)</f>
        <v>#N/A</v>
      </c>
      <c r="L119" t="e">
        <f>VLOOKUP('Visit&amp;Assessment Form'!$B$8,LookupVisit!$C$2:$D$16,2,FALSE)</f>
        <v>#N/A</v>
      </c>
      <c r="M119" t="e">
        <f>VLOOKUP('Visit&amp;Assessment Form'!$B$13,LookupVisit!$E$3:$F$5,2,FALSE)</f>
        <v>#N/A</v>
      </c>
      <c r="N119" t="e">
        <f>VLOOKUP('Visit&amp;Assessment Form'!$B$14,LookupVisit!$G$3:$H$6,2,FALSE)</f>
        <v>#N/A</v>
      </c>
      <c r="O119" t="e">
        <f>VLOOKUP('Visit&amp;Assessment Form'!$B$15,LookupVisit!$I$3:$J$7,2,FALSE)</f>
        <v>#N/A</v>
      </c>
      <c r="P119" t="e">
        <f>VLOOKUP('Visit&amp;Assessment Form'!$B$16,LookupVisit!$K$3:$L$6,2,FALSE)</f>
        <v>#N/A</v>
      </c>
      <c r="Q119" t="e">
        <f>VLOOKUP('Visit&amp;Assessment Form'!$B$11,LookupVisit!$M$3:$N$7,2,FALSE)</f>
        <v>#N/A</v>
      </c>
      <c r="R119">
        <f>'Visit&amp;Assessment Form'!$B$27</f>
        <v>0</v>
      </c>
      <c r="S119">
        <f>'Visit&amp;Assessment Form'!$B$29</f>
        <v>0</v>
      </c>
      <c r="T119">
        <f>SiteForm!A$3</f>
        <v>0</v>
      </c>
      <c r="U119">
        <f>SiteForm!$A$4</f>
        <v>0</v>
      </c>
      <c r="V119">
        <f>SiteForm!$C$3</f>
        <v>0</v>
      </c>
      <c r="W119">
        <f>SiteForm!$C$5</f>
        <v>0</v>
      </c>
      <c r="X119">
        <f>SiteForm!$C$10</f>
        <v>0</v>
      </c>
      <c r="Y119">
        <f>SiteForm!$C$11</f>
        <v>0</v>
      </c>
      <c r="Z119" t="e">
        <f>CountsForm!C120</f>
        <v>#N/A</v>
      </c>
      <c r="AA119" s="16">
        <f>'Visit&amp;Assessment Form'!$B$6</f>
        <v>0</v>
      </c>
      <c r="AB119" s="16">
        <f>'Visit&amp;Assessment Form'!$B$7</f>
        <v>0</v>
      </c>
      <c r="AC119">
        <f>SiteForm!$C$6</f>
        <v>0</v>
      </c>
      <c r="AD119" s="17">
        <f>CountsForm!A120</f>
        <v>0</v>
      </c>
    </row>
    <row r="120" spans="1:30">
      <c r="A120" t="e">
        <f>SiteForm!$A$7&amp;SiteForm!$C$7</f>
        <v>#N/A</v>
      </c>
      <c r="B120">
        <f>IF(SiteForm!C$4="",SiteForm!A$4,SiteForm!C$4)</f>
        <v>0</v>
      </c>
      <c r="C120">
        <f>'Visit&amp;Assessment Form'!$B$3</f>
        <v>0</v>
      </c>
      <c r="D120">
        <f>'Visit&amp;Assessment Form'!$B$4</f>
        <v>0</v>
      </c>
      <c r="E120">
        <f>'Visit&amp;Assessment Form'!$B$5</f>
        <v>0</v>
      </c>
      <c r="F120" t="e">
        <f>VLOOKUP(CountsForm!A121,LookupCount!$A:$D,4,FALSE)</f>
        <v>#N/A</v>
      </c>
      <c r="G120" t="e">
        <f>CountsForm!B121</f>
        <v>#N/A</v>
      </c>
      <c r="H120">
        <f>CountsForm!D121</f>
        <v>0</v>
      </c>
      <c r="I120" t="str">
        <f>VLOOKUP('Visit&amp;Assessment Form'!B$10,LookupVisit!AJ$2:AK$10,2,FALSE)</f>
        <v>W</v>
      </c>
      <c r="J120" t="e">
        <f>VLOOKUP('Visit&amp;Assessment Form'!B$9,LookupVisit!A$2:B$7,2,FALSE)</f>
        <v>#N/A</v>
      </c>
      <c r="K120" t="e">
        <f>VLOOKUP(CountsForm!E121,LookupCount!$F$2:$G$5,2,FALSE)</f>
        <v>#N/A</v>
      </c>
      <c r="L120" t="e">
        <f>VLOOKUP('Visit&amp;Assessment Form'!$B$8,LookupVisit!$C$2:$D$16,2,FALSE)</f>
        <v>#N/A</v>
      </c>
      <c r="M120" t="e">
        <f>VLOOKUP('Visit&amp;Assessment Form'!$B$13,LookupVisit!$E$3:$F$5,2,FALSE)</f>
        <v>#N/A</v>
      </c>
      <c r="N120" t="e">
        <f>VLOOKUP('Visit&amp;Assessment Form'!$B$14,LookupVisit!$G$3:$H$6,2,FALSE)</f>
        <v>#N/A</v>
      </c>
      <c r="O120" t="e">
        <f>VLOOKUP('Visit&amp;Assessment Form'!$B$15,LookupVisit!$I$3:$J$7,2,FALSE)</f>
        <v>#N/A</v>
      </c>
      <c r="P120" t="e">
        <f>VLOOKUP('Visit&amp;Assessment Form'!$B$16,LookupVisit!$K$3:$L$6,2,FALSE)</f>
        <v>#N/A</v>
      </c>
      <c r="Q120" t="e">
        <f>VLOOKUP('Visit&amp;Assessment Form'!$B$11,LookupVisit!$M$3:$N$7,2,FALSE)</f>
        <v>#N/A</v>
      </c>
      <c r="R120">
        <f>'Visit&amp;Assessment Form'!$B$27</f>
        <v>0</v>
      </c>
      <c r="S120">
        <f>'Visit&amp;Assessment Form'!$B$29</f>
        <v>0</v>
      </c>
      <c r="T120">
        <f>SiteForm!A$3</f>
        <v>0</v>
      </c>
      <c r="U120">
        <f>SiteForm!$A$4</f>
        <v>0</v>
      </c>
      <c r="V120">
        <f>SiteForm!$C$3</f>
        <v>0</v>
      </c>
      <c r="W120">
        <f>SiteForm!$C$5</f>
        <v>0</v>
      </c>
      <c r="X120">
        <f>SiteForm!$C$10</f>
        <v>0</v>
      </c>
      <c r="Y120">
        <f>SiteForm!$C$11</f>
        <v>0</v>
      </c>
      <c r="Z120" t="e">
        <f>CountsForm!C121</f>
        <v>#N/A</v>
      </c>
      <c r="AA120" s="16">
        <f>'Visit&amp;Assessment Form'!$B$6</f>
        <v>0</v>
      </c>
      <c r="AB120" s="16">
        <f>'Visit&amp;Assessment Form'!$B$7</f>
        <v>0</v>
      </c>
      <c r="AC120">
        <f>SiteForm!$C$6</f>
        <v>0</v>
      </c>
      <c r="AD120" s="17">
        <f>CountsForm!A121</f>
        <v>0</v>
      </c>
    </row>
    <row r="121" spans="1:30">
      <c r="A121" t="e">
        <f>SiteForm!$A$7&amp;SiteForm!$C$7</f>
        <v>#N/A</v>
      </c>
      <c r="B121">
        <f>IF(SiteForm!C$4="",SiteForm!A$4,SiteForm!C$4)</f>
        <v>0</v>
      </c>
      <c r="C121">
        <f>'Visit&amp;Assessment Form'!$B$3</f>
        <v>0</v>
      </c>
      <c r="D121">
        <f>'Visit&amp;Assessment Form'!$B$4</f>
        <v>0</v>
      </c>
      <c r="E121">
        <f>'Visit&amp;Assessment Form'!$B$5</f>
        <v>0</v>
      </c>
      <c r="F121" t="e">
        <f>VLOOKUP(CountsForm!A122,LookupCount!$A:$D,4,FALSE)</f>
        <v>#N/A</v>
      </c>
      <c r="G121" t="e">
        <f>CountsForm!B122</f>
        <v>#N/A</v>
      </c>
      <c r="H121">
        <f>CountsForm!D122</f>
        <v>0</v>
      </c>
      <c r="I121" t="str">
        <f>VLOOKUP('Visit&amp;Assessment Form'!B$10,LookupVisit!AJ$2:AK$10,2,FALSE)</f>
        <v>W</v>
      </c>
      <c r="J121" t="e">
        <f>VLOOKUP('Visit&amp;Assessment Form'!B$9,LookupVisit!A$2:B$7,2,FALSE)</f>
        <v>#N/A</v>
      </c>
      <c r="K121" t="e">
        <f>VLOOKUP(CountsForm!E122,LookupCount!$F$2:$G$5,2,FALSE)</f>
        <v>#N/A</v>
      </c>
      <c r="L121" t="e">
        <f>VLOOKUP('Visit&amp;Assessment Form'!$B$8,LookupVisit!$C$2:$D$16,2,FALSE)</f>
        <v>#N/A</v>
      </c>
      <c r="M121" t="e">
        <f>VLOOKUP('Visit&amp;Assessment Form'!$B$13,LookupVisit!$E$3:$F$5,2,FALSE)</f>
        <v>#N/A</v>
      </c>
      <c r="N121" t="e">
        <f>VLOOKUP('Visit&amp;Assessment Form'!$B$14,LookupVisit!$G$3:$H$6,2,FALSE)</f>
        <v>#N/A</v>
      </c>
      <c r="O121" t="e">
        <f>VLOOKUP('Visit&amp;Assessment Form'!$B$15,LookupVisit!$I$3:$J$7,2,FALSE)</f>
        <v>#N/A</v>
      </c>
      <c r="P121" t="e">
        <f>VLOOKUP('Visit&amp;Assessment Form'!$B$16,LookupVisit!$K$3:$L$6,2,FALSE)</f>
        <v>#N/A</v>
      </c>
      <c r="Q121" t="e">
        <f>VLOOKUP('Visit&amp;Assessment Form'!$B$11,LookupVisit!$M$3:$N$7,2,FALSE)</f>
        <v>#N/A</v>
      </c>
      <c r="R121">
        <f>'Visit&amp;Assessment Form'!$B$27</f>
        <v>0</v>
      </c>
      <c r="S121">
        <f>'Visit&amp;Assessment Form'!$B$29</f>
        <v>0</v>
      </c>
      <c r="T121">
        <f>SiteForm!A$3</f>
        <v>0</v>
      </c>
      <c r="U121">
        <f>SiteForm!$A$4</f>
        <v>0</v>
      </c>
      <c r="V121">
        <f>SiteForm!$C$3</f>
        <v>0</v>
      </c>
      <c r="W121">
        <f>SiteForm!$C$5</f>
        <v>0</v>
      </c>
      <c r="X121">
        <f>SiteForm!$C$10</f>
        <v>0</v>
      </c>
      <c r="Y121">
        <f>SiteForm!$C$11</f>
        <v>0</v>
      </c>
      <c r="Z121" t="e">
        <f>CountsForm!C122</f>
        <v>#N/A</v>
      </c>
      <c r="AA121" s="16">
        <f>'Visit&amp;Assessment Form'!$B$6</f>
        <v>0</v>
      </c>
      <c r="AB121" s="16">
        <f>'Visit&amp;Assessment Form'!$B$7</f>
        <v>0</v>
      </c>
      <c r="AC121">
        <f>SiteForm!$C$6</f>
        <v>0</v>
      </c>
      <c r="AD121" s="17">
        <f>CountsForm!A122</f>
        <v>0</v>
      </c>
    </row>
    <row r="122" spans="1:30">
      <c r="A122" t="e">
        <f>SiteForm!$A$7&amp;SiteForm!$C$7</f>
        <v>#N/A</v>
      </c>
      <c r="B122">
        <f>IF(SiteForm!C$4="",SiteForm!A$4,SiteForm!C$4)</f>
        <v>0</v>
      </c>
      <c r="C122">
        <f>'Visit&amp;Assessment Form'!$B$3</f>
        <v>0</v>
      </c>
      <c r="D122">
        <f>'Visit&amp;Assessment Form'!$B$4</f>
        <v>0</v>
      </c>
      <c r="E122">
        <f>'Visit&amp;Assessment Form'!$B$5</f>
        <v>0</v>
      </c>
      <c r="F122" t="e">
        <f>VLOOKUP(CountsForm!A123,LookupCount!$A:$D,4,FALSE)</f>
        <v>#N/A</v>
      </c>
      <c r="G122" t="e">
        <f>CountsForm!B123</f>
        <v>#N/A</v>
      </c>
      <c r="H122">
        <f>CountsForm!D123</f>
        <v>0</v>
      </c>
      <c r="I122" t="str">
        <f>VLOOKUP('Visit&amp;Assessment Form'!B$10,LookupVisit!AJ$2:AK$10,2,FALSE)</f>
        <v>W</v>
      </c>
      <c r="J122" t="e">
        <f>VLOOKUP('Visit&amp;Assessment Form'!B$9,LookupVisit!A$2:B$7,2,FALSE)</f>
        <v>#N/A</v>
      </c>
      <c r="K122" t="e">
        <f>VLOOKUP(CountsForm!E123,LookupCount!$F$2:$G$5,2,FALSE)</f>
        <v>#N/A</v>
      </c>
      <c r="L122" t="e">
        <f>VLOOKUP('Visit&amp;Assessment Form'!$B$8,LookupVisit!$C$2:$D$16,2,FALSE)</f>
        <v>#N/A</v>
      </c>
      <c r="M122" t="e">
        <f>VLOOKUP('Visit&amp;Assessment Form'!$B$13,LookupVisit!$E$3:$F$5,2,FALSE)</f>
        <v>#N/A</v>
      </c>
      <c r="N122" t="e">
        <f>VLOOKUP('Visit&amp;Assessment Form'!$B$14,LookupVisit!$G$3:$H$6,2,FALSE)</f>
        <v>#N/A</v>
      </c>
      <c r="O122" t="e">
        <f>VLOOKUP('Visit&amp;Assessment Form'!$B$15,LookupVisit!$I$3:$J$7,2,FALSE)</f>
        <v>#N/A</v>
      </c>
      <c r="P122" t="e">
        <f>VLOOKUP('Visit&amp;Assessment Form'!$B$16,LookupVisit!$K$3:$L$6,2,FALSE)</f>
        <v>#N/A</v>
      </c>
      <c r="Q122" t="e">
        <f>VLOOKUP('Visit&amp;Assessment Form'!$B$11,LookupVisit!$M$3:$N$7,2,FALSE)</f>
        <v>#N/A</v>
      </c>
      <c r="R122">
        <f>'Visit&amp;Assessment Form'!$B$27</f>
        <v>0</v>
      </c>
      <c r="S122">
        <f>'Visit&amp;Assessment Form'!$B$29</f>
        <v>0</v>
      </c>
      <c r="T122">
        <f>SiteForm!A$3</f>
        <v>0</v>
      </c>
      <c r="U122">
        <f>SiteForm!$A$4</f>
        <v>0</v>
      </c>
      <c r="V122">
        <f>SiteForm!$C$3</f>
        <v>0</v>
      </c>
      <c r="W122">
        <f>SiteForm!$C$5</f>
        <v>0</v>
      </c>
      <c r="X122">
        <f>SiteForm!$C$10</f>
        <v>0</v>
      </c>
      <c r="Y122">
        <f>SiteForm!$C$11</f>
        <v>0</v>
      </c>
      <c r="Z122" t="e">
        <f>CountsForm!C123</f>
        <v>#N/A</v>
      </c>
      <c r="AA122" s="16">
        <f>'Visit&amp;Assessment Form'!$B$6</f>
        <v>0</v>
      </c>
      <c r="AB122" s="16">
        <f>'Visit&amp;Assessment Form'!$B$7</f>
        <v>0</v>
      </c>
      <c r="AC122">
        <f>SiteForm!$C$6</f>
        <v>0</v>
      </c>
      <c r="AD122" s="17">
        <f>CountsForm!A123</f>
        <v>0</v>
      </c>
    </row>
    <row r="123" spans="1:30">
      <c r="A123" t="e">
        <f>SiteForm!$A$7&amp;SiteForm!$C$7</f>
        <v>#N/A</v>
      </c>
      <c r="B123">
        <f>IF(SiteForm!C$4="",SiteForm!A$4,SiteForm!C$4)</f>
        <v>0</v>
      </c>
      <c r="C123">
        <f>'Visit&amp;Assessment Form'!$B$3</f>
        <v>0</v>
      </c>
      <c r="D123">
        <f>'Visit&amp;Assessment Form'!$B$4</f>
        <v>0</v>
      </c>
      <c r="E123">
        <f>'Visit&amp;Assessment Form'!$B$5</f>
        <v>0</v>
      </c>
      <c r="F123" t="e">
        <f>VLOOKUP(CountsForm!A124,LookupCount!$A:$D,4,FALSE)</f>
        <v>#N/A</v>
      </c>
      <c r="G123" t="e">
        <f>CountsForm!B124</f>
        <v>#N/A</v>
      </c>
      <c r="H123">
        <f>CountsForm!D124</f>
        <v>0</v>
      </c>
      <c r="I123" t="str">
        <f>VLOOKUP('Visit&amp;Assessment Form'!B$10,LookupVisit!AJ$2:AK$10,2,FALSE)</f>
        <v>W</v>
      </c>
      <c r="J123" t="e">
        <f>VLOOKUP('Visit&amp;Assessment Form'!B$9,LookupVisit!A$2:B$7,2,FALSE)</f>
        <v>#N/A</v>
      </c>
      <c r="K123" t="e">
        <f>VLOOKUP(CountsForm!E124,LookupCount!$F$2:$G$5,2,FALSE)</f>
        <v>#N/A</v>
      </c>
      <c r="L123" t="e">
        <f>VLOOKUP('Visit&amp;Assessment Form'!$B$8,LookupVisit!$C$2:$D$16,2,FALSE)</f>
        <v>#N/A</v>
      </c>
      <c r="M123" t="e">
        <f>VLOOKUP('Visit&amp;Assessment Form'!$B$13,LookupVisit!$E$3:$F$5,2,FALSE)</f>
        <v>#N/A</v>
      </c>
      <c r="N123" t="e">
        <f>VLOOKUP('Visit&amp;Assessment Form'!$B$14,LookupVisit!$G$3:$H$6,2,FALSE)</f>
        <v>#N/A</v>
      </c>
      <c r="O123" t="e">
        <f>VLOOKUP('Visit&amp;Assessment Form'!$B$15,LookupVisit!$I$3:$J$7,2,FALSE)</f>
        <v>#N/A</v>
      </c>
      <c r="P123" t="e">
        <f>VLOOKUP('Visit&amp;Assessment Form'!$B$16,LookupVisit!$K$3:$L$6,2,FALSE)</f>
        <v>#N/A</v>
      </c>
      <c r="Q123" t="e">
        <f>VLOOKUP('Visit&amp;Assessment Form'!$B$11,LookupVisit!$M$3:$N$7,2,FALSE)</f>
        <v>#N/A</v>
      </c>
      <c r="R123">
        <f>'Visit&amp;Assessment Form'!$B$27</f>
        <v>0</v>
      </c>
      <c r="S123">
        <f>'Visit&amp;Assessment Form'!$B$29</f>
        <v>0</v>
      </c>
      <c r="T123">
        <f>SiteForm!A$3</f>
        <v>0</v>
      </c>
      <c r="U123">
        <f>SiteForm!$A$4</f>
        <v>0</v>
      </c>
      <c r="V123">
        <f>SiteForm!$C$3</f>
        <v>0</v>
      </c>
      <c r="W123">
        <f>SiteForm!$C$5</f>
        <v>0</v>
      </c>
      <c r="X123">
        <f>SiteForm!$C$10</f>
        <v>0</v>
      </c>
      <c r="Y123">
        <f>SiteForm!$C$11</f>
        <v>0</v>
      </c>
      <c r="Z123" t="e">
        <f>CountsForm!C124</f>
        <v>#N/A</v>
      </c>
      <c r="AA123" s="16">
        <f>'Visit&amp;Assessment Form'!$B$6</f>
        <v>0</v>
      </c>
      <c r="AB123" s="16">
        <f>'Visit&amp;Assessment Form'!$B$7</f>
        <v>0</v>
      </c>
      <c r="AC123">
        <f>SiteForm!$C$6</f>
        <v>0</v>
      </c>
      <c r="AD123" s="17">
        <f>CountsForm!A124</f>
        <v>0</v>
      </c>
    </row>
    <row r="124" spans="1:30">
      <c r="A124" t="e">
        <f>SiteForm!$A$7&amp;SiteForm!$C$7</f>
        <v>#N/A</v>
      </c>
      <c r="B124">
        <f>IF(SiteForm!C$4="",SiteForm!A$4,SiteForm!C$4)</f>
        <v>0</v>
      </c>
      <c r="C124">
        <f>'Visit&amp;Assessment Form'!$B$3</f>
        <v>0</v>
      </c>
      <c r="D124">
        <f>'Visit&amp;Assessment Form'!$B$4</f>
        <v>0</v>
      </c>
      <c r="E124">
        <f>'Visit&amp;Assessment Form'!$B$5</f>
        <v>0</v>
      </c>
      <c r="F124" t="e">
        <f>VLOOKUP(CountsForm!A125,LookupCount!$A:$D,4,FALSE)</f>
        <v>#N/A</v>
      </c>
      <c r="G124" t="e">
        <f>CountsForm!B125</f>
        <v>#N/A</v>
      </c>
      <c r="H124">
        <f>CountsForm!D125</f>
        <v>0</v>
      </c>
      <c r="I124" t="str">
        <f>VLOOKUP('Visit&amp;Assessment Form'!B$10,LookupVisit!AJ$2:AK$10,2,FALSE)</f>
        <v>W</v>
      </c>
      <c r="J124" t="e">
        <f>VLOOKUP('Visit&amp;Assessment Form'!B$9,LookupVisit!A$2:B$7,2,FALSE)</f>
        <v>#N/A</v>
      </c>
      <c r="K124" t="e">
        <f>VLOOKUP(CountsForm!E125,LookupCount!$F$2:$G$5,2,FALSE)</f>
        <v>#N/A</v>
      </c>
      <c r="L124" t="e">
        <f>VLOOKUP('Visit&amp;Assessment Form'!$B$8,LookupVisit!$C$2:$D$16,2,FALSE)</f>
        <v>#N/A</v>
      </c>
      <c r="M124" t="e">
        <f>VLOOKUP('Visit&amp;Assessment Form'!$B$13,LookupVisit!$E$3:$F$5,2,FALSE)</f>
        <v>#N/A</v>
      </c>
      <c r="N124" t="e">
        <f>VLOOKUP('Visit&amp;Assessment Form'!$B$14,LookupVisit!$G$3:$H$6,2,FALSE)</f>
        <v>#N/A</v>
      </c>
      <c r="O124" t="e">
        <f>VLOOKUP('Visit&amp;Assessment Form'!$B$15,LookupVisit!$I$3:$J$7,2,FALSE)</f>
        <v>#N/A</v>
      </c>
      <c r="P124" t="e">
        <f>VLOOKUP('Visit&amp;Assessment Form'!$B$16,LookupVisit!$K$3:$L$6,2,FALSE)</f>
        <v>#N/A</v>
      </c>
      <c r="Q124" t="e">
        <f>VLOOKUP('Visit&amp;Assessment Form'!$B$11,LookupVisit!$M$3:$N$7,2,FALSE)</f>
        <v>#N/A</v>
      </c>
      <c r="R124">
        <f>'Visit&amp;Assessment Form'!$B$27</f>
        <v>0</v>
      </c>
      <c r="S124">
        <f>'Visit&amp;Assessment Form'!$B$29</f>
        <v>0</v>
      </c>
      <c r="T124">
        <f>SiteForm!A$3</f>
        <v>0</v>
      </c>
      <c r="U124">
        <f>SiteForm!$A$4</f>
        <v>0</v>
      </c>
      <c r="V124">
        <f>SiteForm!$C$3</f>
        <v>0</v>
      </c>
      <c r="W124">
        <f>SiteForm!$C$5</f>
        <v>0</v>
      </c>
      <c r="X124">
        <f>SiteForm!$C$10</f>
        <v>0</v>
      </c>
      <c r="Y124">
        <f>SiteForm!$C$11</f>
        <v>0</v>
      </c>
      <c r="Z124" t="e">
        <f>CountsForm!C125</f>
        <v>#N/A</v>
      </c>
      <c r="AA124" s="16">
        <f>'Visit&amp;Assessment Form'!$B$6</f>
        <v>0</v>
      </c>
      <c r="AB124" s="16">
        <f>'Visit&amp;Assessment Form'!$B$7</f>
        <v>0</v>
      </c>
      <c r="AC124">
        <f>SiteForm!$C$6</f>
        <v>0</v>
      </c>
      <c r="AD124" s="17">
        <f>CountsForm!A125</f>
        <v>0</v>
      </c>
    </row>
    <row r="125" spans="1:30">
      <c r="A125" t="e">
        <f>SiteForm!$A$7&amp;SiteForm!$C$7</f>
        <v>#N/A</v>
      </c>
      <c r="B125">
        <f>IF(SiteForm!C$4="",SiteForm!A$4,SiteForm!C$4)</f>
        <v>0</v>
      </c>
      <c r="C125">
        <f>'Visit&amp;Assessment Form'!$B$3</f>
        <v>0</v>
      </c>
      <c r="D125">
        <f>'Visit&amp;Assessment Form'!$B$4</f>
        <v>0</v>
      </c>
      <c r="E125">
        <f>'Visit&amp;Assessment Form'!$B$5</f>
        <v>0</v>
      </c>
      <c r="F125" t="e">
        <f>VLOOKUP(CountsForm!A126,LookupCount!$A:$D,4,FALSE)</f>
        <v>#N/A</v>
      </c>
      <c r="G125" t="e">
        <f>CountsForm!B126</f>
        <v>#N/A</v>
      </c>
      <c r="H125">
        <f>CountsForm!D126</f>
        <v>0</v>
      </c>
      <c r="I125" t="str">
        <f>VLOOKUP('Visit&amp;Assessment Form'!B$10,LookupVisit!AJ$2:AK$10,2,FALSE)</f>
        <v>W</v>
      </c>
      <c r="J125" t="e">
        <f>VLOOKUP('Visit&amp;Assessment Form'!B$9,LookupVisit!A$2:B$7,2,FALSE)</f>
        <v>#N/A</v>
      </c>
      <c r="K125" t="e">
        <f>VLOOKUP(CountsForm!E126,LookupCount!$F$2:$G$5,2,FALSE)</f>
        <v>#N/A</v>
      </c>
      <c r="L125" t="e">
        <f>VLOOKUP('Visit&amp;Assessment Form'!$B$8,LookupVisit!$C$2:$D$16,2,FALSE)</f>
        <v>#N/A</v>
      </c>
      <c r="M125" t="e">
        <f>VLOOKUP('Visit&amp;Assessment Form'!$B$13,LookupVisit!$E$3:$F$5,2,FALSE)</f>
        <v>#N/A</v>
      </c>
      <c r="N125" t="e">
        <f>VLOOKUP('Visit&amp;Assessment Form'!$B$14,LookupVisit!$G$3:$H$6,2,FALSE)</f>
        <v>#N/A</v>
      </c>
      <c r="O125" t="e">
        <f>VLOOKUP('Visit&amp;Assessment Form'!$B$15,LookupVisit!$I$3:$J$7,2,FALSE)</f>
        <v>#N/A</v>
      </c>
      <c r="P125" t="e">
        <f>VLOOKUP('Visit&amp;Assessment Form'!$B$16,LookupVisit!$K$3:$L$6,2,FALSE)</f>
        <v>#N/A</v>
      </c>
      <c r="Q125" t="e">
        <f>VLOOKUP('Visit&amp;Assessment Form'!$B$11,LookupVisit!$M$3:$N$7,2,FALSE)</f>
        <v>#N/A</v>
      </c>
      <c r="R125">
        <f>'Visit&amp;Assessment Form'!$B$27</f>
        <v>0</v>
      </c>
      <c r="S125">
        <f>'Visit&amp;Assessment Form'!$B$29</f>
        <v>0</v>
      </c>
      <c r="T125">
        <f>SiteForm!A$3</f>
        <v>0</v>
      </c>
      <c r="U125">
        <f>SiteForm!$A$4</f>
        <v>0</v>
      </c>
      <c r="V125">
        <f>SiteForm!$C$3</f>
        <v>0</v>
      </c>
      <c r="W125">
        <f>SiteForm!$C$5</f>
        <v>0</v>
      </c>
      <c r="X125">
        <f>SiteForm!$C$10</f>
        <v>0</v>
      </c>
      <c r="Y125">
        <f>SiteForm!$C$11</f>
        <v>0</v>
      </c>
      <c r="Z125" t="e">
        <f>CountsForm!C126</f>
        <v>#N/A</v>
      </c>
      <c r="AA125" s="16">
        <f>'Visit&amp;Assessment Form'!$B$6</f>
        <v>0</v>
      </c>
      <c r="AB125" s="16">
        <f>'Visit&amp;Assessment Form'!$B$7</f>
        <v>0</v>
      </c>
      <c r="AC125">
        <f>SiteForm!$C$6</f>
        <v>0</v>
      </c>
      <c r="AD125" s="17">
        <f>CountsForm!A126</f>
        <v>0</v>
      </c>
    </row>
    <row r="126" spans="1:30">
      <c r="A126" t="e">
        <f>SiteForm!$A$7&amp;SiteForm!$C$7</f>
        <v>#N/A</v>
      </c>
      <c r="B126">
        <f>IF(SiteForm!C$4="",SiteForm!A$4,SiteForm!C$4)</f>
        <v>0</v>
      </c>
      <c r="C126">
        <f>'Visit&amp;Assessment Form'!$B$3</f>
        <v>0</v>
      </c>
      <c r="D126">
        <f>'Visit&amp;Assessment Form'!$B$4</f>
        <v>0</v>
      </c>
      <c r="E126">
        <f>'Visit&amp;Assessment Form'!$B$5</f>
        <v>0</v>
      </c>
      <c r="F126" t="e">
        <f>VLOOKUP(CountsForm!A127,LookupCount!$A:$D,4,FALSE)</f>
        <v>#N/A</v>
      </c>
      <c r="G126" t="e">
        <f>CountsForm!B127</f>
        <v>#N/A</v>
      </c>
      <c r="H126">
        <f>CountsForm!D127</f>
        <v>0</v>
      </c>
      <c r="I126" t="str">
        <f>VLOOKUP('Visit&amp;Assessment Form'!B$10,LookupVisit!AJ$2:AK$10,2,FALSE)</f>
        <v>W</v>
      </c>
      <c r="J126" t="e">
        <f>VLOOKUP('Visit&amp;Assessment Form'!B$9,LookupVisit!A$2:B$7,2,FALSE)</f>
        <v>#N/A</v>
      </c>
      <c r="K126" t="e">
        <f>VLOOKUP(CountsForm!E127,LookupCount!$F$2:$G$5,2,FALSE)</f>
        <v>#N/A</v>
      </c>
      <c r="L126" t="e">
        <f>VLOOKUP('Visit&amp;Assessment Form'!$B$8,LookupVisit!$C$2:$D$16,2,FALSE)</f>
        <v>#N/A</v>
      </c>
      <c r="M126" t="e">
        <f>VLOOKUP('Visit&amp;Assessment Form'!$B$13,LookupVisit!$E$3:$F$5,2,FALSE)</f>
        <v>#N/A</v>
      </c>
      <c r="N126" t="e">
        <f>VLOOKUP('Visit&amp;Assessment Form'!$B$14,LookupVisit!$G$3:$H$6,2,FALSE)</f>
        <v>#N/A</v>
      </c>
      <c r="O126" t="e">
        <f>VLOOKUP('Visit&amp;Assessment Form'!$B$15,LookupVisit!$I$3:$J$7,2,FALSE)</f>
        <v>#N/A</v>
      </c>
      <c r="P126" t="e">
        <f>VLOOKUP('Visit&amp;Assessment Form'!$B$16,LookupVisit!$K$3:$L$6,2,FALSE)</f>
        <v>#N/A</v>
      </c>
      <c r="Q126" t="e">
        <f>VLOOKUP('Visit&amp;Assessment Form'!$B$11,LookupVisit!$M$3:$N$7,2,FALSE)</f>
        <v>#N/A</v>
      </c>
      <c r="R126">
        <f>'Visit&amp;Assessment Form'!$B$27</f>
        <v>0</v>
      </c>
      <c r="S126">
        <f>'Visit&amp;Assessment Form'!$B$29</f>
        <v>0</v>
      </c>
      <c r="T126">
        <f>SiteForm!A$3</f>
        <v>0</v>
      </c>
      <c r="U126">
        <f>SiteForm!$A$4</f>
        <v>0</v>
      </c>
      <c r="V126">
        <f>SiteForm!$C$3</f>
        <v>0</v>
      </c>
      <c r="W126">
        <f>SiteForm!$C$5</f>
        <v>0</v>
      </c>
      <c r="X126">
        <f>SiteForm!$C$10</f>
        <v>0</v>
      </c>
      <c r="Y126">
        <f>SiteForm!$C$11</f>
        <v>0</v>
      </c>
      <c r="Z126" t="e">
        <f>CountsForm!C127</f>
        <v>#N/A</v>
      </c>
      <c r="AA126" s="16">
        <f>'Visit&amp;Assessment Form'!$B$6</f>
        <v>0</v>
      </c>
      <c r="AB126" s="16">
        <f>'Visit&amp;Assessment Form'!$B$7</f>
        <v>0</v>
      </c>
      <c r="AC126">
        <f>SiteForm!$C$6</f>
        <v>0</v>
      </c>
      <c r="AD126" s="17">
        <f>CountsForm!A127</f>
        <v>0</v>
      </c>
    </row>
    <row r="127" spans="1:30">
      <c r="A127" t="e">
        <f>SiteForm!$A$7&amp;SiteForm!$C$7</f>
        <v>#N/A</v>
      </c>
      <c r="B127">
        <f>IF(SiteForm!C$4="",SiteForm!A$4,SiteForm!C$4)</f>
        <v>0</v>
      </c>
      <c r="C127">
        <f>'Visit&amp;Assessment Form'!$B$3</f>
        <v>0</v>
      </c>
      <c r="D127">
        <f>'Visit&amp;Assessment Form'!$B$4</f>
        <v>0</v>
      </c>
      <c r="E127">
        <f>'Visit&amp;Assessment Form'!$B$5</f>
        <v>0</v>
      </c>
      <c r="F127" t="e">
        <f>VLOOKUP(CountsForm!A128,LookupCount!$A:$D,4,FALSE)</f>
        <v>#N/A</v>
      </c>
      <c r="G127" t="e">
        <f>CountsForm!B128</f>
        <v>#N/A</v>
      </c>
      <c r="H127">
        <f>CountsForm!D128</f>
        <v>0</v>
      </c>
      <c r="I127" t="str">
        <f>VLOOKUP('Visit&amp;Assessment Form'!B$10,LookupVisit!AJ$2:AK$10,2,FALSE)</f>
        <v>W</v>
      </c>
      <c r="J127" t="e">
        <f>VLOOKUP('Visit&amp;Assessment Form'!B$9,LookupVisit!A$2:B$7,2,FALSE)</f>
        <v>#N/A</v>
      </c>
      <c r="K127" t="e">
        <f>VLOOKUP(CountsForm!E128,LookupCount!$F$2:$G$5,2,FALSE)</f>
        <v>#N/A</v>
      </c>
      <c r="L127" t="e">
        <f>VLOOKUP('Visit&amp;Assessment Form'!$B$8,LookupVisit!$C$2:$D$16,2,FALSE)</f>
        <v>#N/A</v>
      </c>
      <c r="M127" t="e">
        <f>VLOOKUP('Visit&amp;Assessment Form'!$B$13,LookupVisit!$E$3:$F$5,2,FALSE)</f>
        <v>#N/A</v>
      </c>
      <c r="N127" t="e">
        <f>VLOOKUP('Visit&amp;Assessment Form'!$B$14,LookupVisit!$G$3:$H$6,2,FALSE)</f>
        <v>#N/A</v>
      </c>
      <c r="O127" t="e">
        <f>VLOOKUP('Visit&amp;Assessment Form'!$B$15,LookupVisit!$I$3:$J$7,2,FALSE)</f>
        <v>#N/A</v>
      </c>
      <c r="P127" t="e">
        <f>VLOOKUP('Visit&amp;Assessment Form'!$B$16,LookupVisit!$K$3:$L$6,2,FALSE)</f>
        <v>#N/A</v>
      </c>
      <c r="Q127" t="e">
        <f>VLOOKUP('Visit&amp;Assessment Form'!$B$11,LookupVisit!$M$3:$N$7,2,FALSE)</f>
        <v>#N/A</v>
      </c>
      <c r="R127">
        <f>'Visit&amp;Assessment Form'!$B$27</f>
        <v>0</v>
      </c>
      <c r="S127">
        <f>'Visit&amp;Assessment Form'!$B$29</f>
        <v>0</v>
      </c>
      <c r="T127">
        <f>SiteForm!A$3</f>
        <v>0</v>
      </c>
      <c r="U127">
        <f>SiteForm!$A$4</f>
        <v>0</v>
      </c>
      <c r="V127">
        <f>SiteForm!$C$3</f>
        <v>0</v>
      </c>
      <c r="W127">
        <f>SiteForm!$C$5</f>
        <v>0</v>
      </c>
      <c r="X127">
        <f>SiteForm!$C$10</f>
        <v>0</v>
      </c>
      <c r="Y127">
        <f>SiteForm!$C$11</f>
        <v>0</v>
      </c>
      <c r="Z127" t="e">
        <f>CountsForm!C128</f>
        <v>#N/A</v>
      </c>
      <c r="AA127" s="16">
        <f>'Visit&amp;Assessment Form'!$B$6</f>
        <v>0</v>
      </c>
      <c r="AB127" s="16">
        <f>'Visit&amp;Assessment Form'!$B$7</f>
        <v>0</v>
      </c>
      <c r="AC127">
        <f>SiteForm!$C$6</f>
        <v>0</v>
      </c>
      <c r="AD127" s="17">
        <f>CountsForm!A128</f>
        <v>0</v>
      </c>
    </row>
    <row r="128" spans="1:30">
      <c r="A128" t="e">
        <f>SiteForm!$A$7&amp;SiteForm!$C$7</f>
        <v>#N/A</v>
      </c>
      <c r="B128">
        <f>IF(SiteForm!C$4="",SiteForm!A$4,SiteForm!C$4)</f>
        <v>0</v>
      </c>
      <c r="C128">
        <f>'Visit&amp;Assessment Form'!$B$3</f>
        <v>0</v>
      </c>
      <c r="D128">
        <f>'Visit&amp;Assessment Form'!$B$4</f>
        <v>0</v>
      </c>
      <c r="E128">
        <f>'Visit&amp;Assessment Form'!$B$5</f>
        <v>0</v>
      </c>
      <c r="F128" t="e">
        <f>VLOOKUP(CountsForm!A129,LookupCount!$A:$D,4,FALSE)</f>
        <v>#N/A</v>
      </c>
      <c r="G128" t="e">
        <f>CountsForm!B129</f>
        <v>#N/A</v>
      </c>
      <c r="H128">
        <f>CountsForm!D129</f>
        <v>0</v>
      </c>
      <c r="I128" t="str">
        <f>VLOOKUP('Visit&amp;Assessment Form'!B$10,LookupVisit!AJ$2:AK$10,2,FALSE)</f>
        <v>W</v>
      </c>
      <c r="J128" t="e">
        <f>VLOOKUP('Visit&amp;Assessment Form'!B$9,LookupVisit!A$2:B$7,2,FALSE)</f>
        <v>#N/A</v>
      </c>
      <c r="K128" t="e">
        <f>VLOOKUP(CountsForm!E129,LookupCount!$F$2:$G$5,2,FALSE)</f>
        <v>#N/A</v>
      </c>
      <c r="L128" t="e">
        <f>VLOOKUP('Visit&amp;Assessment Form'!$B$8,LookupVisit!$C$2:$D$16,2,FALSE)</f>
        <v>#N/A</v>
      </c>
      <c r="M128" t="e">
        <f>VLOOKUP('Visit&amp;Assessment Form'!$B$13,LookupVisit!$E$3:$F$5,2,FALSE)</f>
        <v>#N/A</v>
      </c>
      <c r="N128" t="e">
        <f>VLOOKUP('Visit&amp;Assessment Form'!$B$14,LookupVisit!$G$3:$H$6,2,FALSE)</f>
        <v>#N/A</v>
      </c>
      <c r="O128" t="e">
        <f>VLOOKUP('Visit&amp;Assessment Form'!$B$15,LookupVisit!$I$3:$J$7,2,FALSE)</f>
        <v>#N/A</v>
      </c>
      <c r="P128" t="e">
        <f>VLOOKUP('Visit&amp;Assessment Form'!$B$16,LookupVisit!$K$3:$L$6,2,FALSE)</f>
        <v>#N/A</v>
      </c>
      <c r="Q128" t="e">
        <f>VLOOKUP('Visit&amp;Assessment Form'!$B$11,LookupVisit!$M$3:$N$7,2,FALSE)</f>
        <v>#N/A</v>
      </c>
      <c r="R128">
        <f>'Visit&amp;Assessment Form'!$B$27</f>
        <v>0</v>
      </c>
      <c r="S128">
        <f>'Visit&amp;Assessment Form'!$B$29</f>
        <v>0</v>
      </c>
      <c r="T128">
        <f>SiteForm!A$3</f>
        <v>0</v>
      </c>
      <c r="U128">
        <f>SiteForm!$A$4</f>
        <v>0</v>
      </c>
      <c r="V128">
        <f>SiteForm!$C$3</f>
        <v>0</v>
      </c>
      <c r="W128">
        <f>SiteForm!$C$5</f>
        <v>0</v>
      </c>
      <c r="X128">
        <f>SiteForm!$C$10</f>
        <v>0</v>
      </c>
      <c r="Y128">
        <f>SiteForm!$C$11</f>
        <v>0</v>
      </c>
      <c r="Z128" t="e">
        <f>CountsForm!C129</f>
        <v>#N/A</v>
      </c>
      <c r="AA128" s="16">
        <f>'Visit&amp;Assessment Form'!$B$6</f>
        <v>0</v>
      </c>
      <c r="AB128" s="16">
        <f>'Visit&amp;Assessment Form'!$B$7</f>
        <v>0</v>
      </c>
      <c r="AC128">
        <f>SiteForm!$C$6</f>
        <v>0</v>
      </c>
      <c r="AD128" s="17">
        <f>CountsForm!A129</f>
        <v>0</v>
      </c>
    </row>
    <row r="129" spans="1:30">
      <c r="A129" t="e">
        <f>SiteForm!$A$7&amp;SiteForm!$C$7</f>
        <v>#N/A</v>
      </c>
      <c r="B129">
        <f>IF(SiteForm!C$4="",SiteForm!A$4,SiteForm!C$4)</f>
        <v>0</v>
      </c>
      <c r="C129">
        <f>'Visit&amp;Assessment Form'!$B$3</f>
        <v>0</v>
      </c>
      <c r="D129">
        <f>'Visit&amp;Assessment Form'!$B$4</f>
        <v>0</v>
      </c>
      <c r="E129">
        <f>'Visit&amp;Assessment Form'!$B$5</f>
        <v>0</v>
      </c>
      <c r="F129" t="e">
        <f>VLOOKUP(CountsForm!A130,LookupCount!$A:$D,4,FALSE)</f>
        <v>#N/A</v>
      </c>
      <c r="G129" t="e">
        <f>CountsForm!B130</f>
        <v>#N/A</v>
      </c>
      <c r="H129">
        <f>CountsForm!D130</f>
        <v>0</v>
      </c>
      <c r="I129" t="str">
        <f>VLOOKUP('Visit&amp;Assessment Form'!B$10,LookupVisit!AJ$2:AK$10,2,FALSE)</f>
        <v>W</v>
      </c>
      <c r="J129" t="e">
        <f>VLOOKUP('Visit&amp;Assessment Form'!B$9,LookupVisit!A$2:B$7,2,FALSE)</f>
        <v>#N/A</v>
      </c>
      <c r="K129" t="e">
        <f>VLOOKUP(CountsForm!E130,LookupCount!$F$2:$G$5,2,FALSE)</f>
        <v>#N/A</v>
      </c>
      <c r="L129" t="e">
        <f>VLOOKUP('Visit&amp;Assessment Form'!$B$8,LookupVisit!$C$2:$D$16,2,FALSE)</f>
        <v>#N/A</v>
      </c>
      <c r="M129" t="e">
        <f>VLOOKUP('Visit&amp;Assessment Form'!$B$13,LookupVisit!$E$3:$F$5,2,FALSE)</f>
        <v>#N/A</v>
      </c>
      <c r="N129" t="e">
        <f>VLOOKUP('Visit&amp;Assessment Form'!$B$14,LookupVisit!$G$3:$H$6,2,FALSE)</f>
        <v>#N/A</v>
      </c>
      <c r="O129" t="e">
        <f>VLOOKUP('Visit&amp;Assessment Form'!$B$15,LookupVisit!$I$3:$J$7,2,FALSE)</f>
        <v>#N/A</v>
      </c>
      <c r="P129" t="e">
        <f>VLOOKUP('Visit&amp;Assessment Form'!$B$16,LookupVisit!$K$3:$L$6,2,FALSE)</f>
        <v>#N/A</v>
      </c>
      <c r="Q129" t="e">
        <f>VLOOKUP('Visit&amp;Assessment Form'!$B$11,LookupVisit!$M$3:$N$7,2,FALSE)</f>
        <v>#N/A</v>
      </c>
      <c r="R129">
        <f>'Visit&amp;Assessment Form'!$B$27</f>
        <v>0</v>
      </c>
      <c r="S129">
        <f>'Visit&amp;Assessment Form'!$B$29</f>
        <v>0</v>
      </c>
      <c r="T129">
        <f>SiteForm!A$3</f>
        <v>0</v>
      </c>
      <c r="U129">
        <f>SiteForm!$A$4</f>
        <v>0</v>
      </c>
      <c r="V129">
        <f>SiteForm!$C$3</f>
        <v>0</v>
      </c>
      <c r="W129">
        <f>SiteForm!$C$5</f>
        <v>0</v>
      </c>
      <c r="X129">
        <f>SiteForm!$C$10</f>
        <v>0</v>
      </c>
      <c r="Y129">
        <f>SiteForm!$C$11</f>
        <v>0</v>
      </c>
      <c r="Z129" t="e">
        <f>CountsForm!C130</f>
        <v>#N/A</v>
      </c>
      <c r="AA129" s="16">
        <f>'Visit&amp;Assessment Form'!$B$6</f>
        <v>0</v>
      </c>
      <c r="AB129" s="16">
        <f>'Visit&amp;Assessment Form'!$B$7</f>
        <v>0</v>
      </c>
      <c r="AC129">
        <f>SiteForm!$C$6</f>
        <v>0</v>
      </c>
      <c r="AD129" s="17">
        <f>CountsForm!A130</f>
        <v>0</v>
      </c>
    </row>
    <row r="130" spans="1:30">
      <c r="A130" t="e">
        <f>SiteForm!$A$7&amp;SiteForm!$C$7</f>
        <v>#N/A</v>
      </c>
      <c r="B130">
        <f>IF(SiteForm!C$4="",SiteForm!A$4,SiteForm!C$4)</f>
        <v>0</v>
      </c>
      <c r="C130">
        <f>'Visit&amp;Assessment Form'!$B$3</f>
        <v>0</v>
      </c>
      <c r="D130">
        <f>'Visit&amp;Assessment Form'!$B$4</f>
        <v>0</v>
      </c>
      <c r="E130">
        <f>'Visit&amp;Assessment Form'!$B$5</f>
        <v>0</v>
      </c>
      <c r="F130" t="e">
        <f>VLOOKUP(CountsForm!A131,LookupCount!$A:$D,4,FALSE)</f>
        <v>#N/A</v>
      </c>
      <c r="G130" t="e">
        <f>CountsForm!B131</f>
        <v>#N/A</v>
      </c>
      <c r="H130">
        <f>CountsForm!D131</f>
        <v>0</v>
      </c>
      <c r="I130" t="str">
        <f>VLOOKUP('Visit&amp;Assessment Form'!B$10,LookupVisit!AJ$2:AK$10,2,FALSE)</f>
        <v>W</v>
      </c>
      <c r="J130" t="e">
        <f>VLOOKUP('Visit&amp;Assessment Form'!B$9,LookupVisit!A$2:B$7,2,FALSE)</f>
        <v>#N/A</v>
      </c>
      <c r="K130" t="e">
        <f>VLOOKUP(CountsForm!E131,LookupCount!$F$2:$G$5,2,FALSE)</f>
        <v>#N/A</v>
      </c>
      <c r="L130" t="e">
        <f>VLOOKUP('Visit&amp;Assessment Form'!$B$8,LookupVisit!$C$2:$D$16,2,FALSE)</f>
        <v>#N/A</v>
      </c>
      <c r="M130" t="e">
        <f>VLOOKUP('Visit&amp;Assessment Form'!$B$13,LookupVisit!$E$3:$F$5,2,FALSE)</f>
        <v>#N/A</v>
      </c>
      <c r="N130" t="e">
        <f>VLOOKUP('Visit&amp;Assessment Form'!$B$14,LookupVisit!$G$3:$H$6,2,FALSE)</f>
        <v>#N/A</v>
      </c>
      <c r="O130" t="e">
        <f>VLOOKUP('Visit&amp;Assessment Form'!$B$15,LookupVisit!$I$3:$J$7,2,FALSE)</f>
        <v>#N/A</v>
      </c>
      <c r="P130" t="e">
        <f>VLOOKUP('Visit&amp;Assessment Form'!$B$16,LookupVisit!$K$3:$L$6,2,FALSE)</f>
        <v>#N/A</v>
      </c>
      <c r="Q130" t="e">
        <f>VLOOKUP('Visit&amp;Assessment Form'!$B$11,LookupVisit!$M$3:$N$7,2,FALSE)</f>
        <v>#N/A</v>
      </c>
      <c r="R130">
        <f>'Visit&amp;Assessment Form'!$B$27</f>
        <v>0</v>
      </c>
      <c r="S130">
        <f>'Visit&amp;Assessment Form'!$B$29</f>
        <v>0</v>
      </c>
      <c r="T130">
        <f>SiteForm!A$3</f>
        <v>0</v>
      </c>
      <c r="U130">
        <f>SiteForm!$A$4</f>
        <v>0</v>
      </c>
      <c r="V130">
        <f>SiteForm!$C$3</f>
        <v>0</v>
      </c>
      <c r="W130">
        <f>SiteForm!$C$5</f>
        <v>0</v>
      </c>
      <c r="X130">
        <f>SiteForm!$C$10</f>
        <v>0</v>
      </c>
      <c r="Y130">
        <f>SiteForm!$C$11</f>
        <v>0</v>
      </c>
      <c r="Z130" t="e">
        <f>CountsForm!C131</f>
        <v>#N/A</v>
      </c>
      <c r="AA130" s="16">
        <f>'Visit&amp;Assessment Form'!$B$6</f>
        <v>0</v>
      </c>
      <c r="AB130" s="16">
        <f>'Visit&amp;Assessment Form'!$B$7</f>
        <v>0</v>
      </c>
      <c r="AC130">
        <f>SiteForm!$C$6</f>
        <v>0</v>
      </c>
      <c r="AD130" s="17">
        <f>CountsForm!A131</f>
        <v>0</v>
      </c>
    </row>
    <row r="131" spans="1:30">
      <c r="A131" t="e">
        <f>SiteForm!$A$7&amp;SiteForm!$C$7</f>
        <v>#N/A</v>
      </c>
      <c r="B131">
        <f>IF(SiteForm!C$4="",SiteForm!A$4,SiteForm!C$4)</f>
        <v>0</v>
      </c>
      <c r="C131">
        <f>'Visit&amp;Assessment Form'!$B$3</f>
        <v>0</v>
      </c>
      <c r="D131">
        <f>'Visit&amp;Assessment Form'!$B$4</f>
        <v>0</v>
      </c>
      <c r="E131">
        <f>'Visit&amp;Assessment Form'!$B$5</f>
        <v>0</v>
      </c>
      <c r="F131" t="e">
        <f>VLOOKUP(CountsForm!A132,LookupCount!$A:$D,4,FALSE)</f>
        <v>#N/A</v>
      </c>
      <c r="G131" t="e">
        <f>CountsForm!B132</f>
        <v>#N/A</v>
      </c>
      <c r="H131">
        <f>CountsForm!D132</f>
        <v>0</v>
      </c>
      <c r="I131" t="str">
        <f>VLOOKUP('Visit&amp;Assessment Form'!B$10,LookupVisit!AJ$2:AK$10,2,FALSE)</f>
        <v>W</v>
      </c>
      <c r="J131" t="e">
        <f>VLOOKUP('Visit&amp;Assessment Form'!B$9,LookupVisit!A$2:B$7,2,FALSE)</f>
        <v>#N/A</v>
      </c>
      <c r="K131" t="e">
        <f>VLOOKUP(CountsForm!E132,LookupCount!$F$2:$G$5,2,FALSE)</f>
        <v>#N/A</v>
      </c>
      <c r="L131" t="e">
        <f>VLOOKUP('Visit&amp;Assessment Form'!$B$8,LookupVisit!$C$2:$D$16,2,FALSE)</f>
        <v>#N/A</v>
      </c>
      <c r="M131" t="e">
        <f>VLOOKUP('Visit&amp;Assessment Form'!$B$13,LookupVisit!$E$3:$F$5,2,FALSE)</f>
        <v>#N/A</v>
      </c>
      <c r="N131" t="e">
        <f>VLOOKUP('Visit&amp;Assessment Form'!$B$14,LookupVisit!$G$3:$H$6,2,FALSE)</f>
        <v>#N/A</v>
      </c>
      <c r="O131" t="e">
        <f>VLOOKUP('Visit&amp;Assessment Form'!$B$15,LookupVisit!$I$3:$J$7,2,FALSE)</f>
        <v>#N/A</v>
      </c>
      <c r="P131" t="e">
        <f>VLOOKUP('Visit&amp;Assessment Form'!$B$16,LookupVisit!$K$3:$L$6,2,FALSE)</f>
        <v>#N/A</v>
      </c>
      <c r="Q131" t="e">
        <f>VLOOKUP('Visit&amp;Assessment Form'!$B$11,LookupVisit!$M$3:$N$7,2,FALSE)</f>
        <v>#N/A</v>
      </c>
      <c r="R131">
        <f>'Visit&amp;Assessment Form'!$B$27</f>
        <v>0</v>
      </c>
      <c r="S131">
        <f>'Visit&amp;Assessment Form'!$B$29</f>
        <v>0</v>
      </c>
      <c r="T131">
        <f>SiteForm!A$3</f>
        <v>0</v>
      </c>
      <c r="U131">
        <f>SiteForm!$A$4</f>
        <v>0</v>
      </c>
      <c r="V131">
        <f>SiteForm!$C$3</f>
        <v>0</v>
      </c>
      <c r="W131">
        <f>SiteForm!$C$5</f>
        <v>0</v>
      </c>
      <c r="X131">
        <f>SiteForm!$C$10</f>
        <v>0</v>
      </c>
      <c r="Y131">
        <f>SiteForm!$C$11</f>
        <v>0</v>
      </c>
      <c r="Z131" t="e">
        <f>CountsForm!C132</f>
        <v>#N/A</v>
      </c>
      <c r="AA131" s="16">
        <f>'Visit&amp;Assessment Form'!$B$6</f>
        <v>0</v>
      </c>
      <c r="AB131" s="16">
        <f>'Visit&amp;Assessment Form'!$B$7</f>
        <v>0</v>
      </c>
      <c r="AC131">
        <f>SiteForm!$C$6</f>
        <v>0</v>
      </c>
      <c r="AD131" s="17">
        <f>CountsForm!A132</f>
        <v>0</v>
      </c>
    </row>
    <row r="132" spans="1:30">
      <c r="A132" t="e">
        <f>SiteForm!$A$7&amp;SiteForm!$C$7</f>
        <v>#N/A</v>
      </c>
      <c r="B132">
        <f>IF(SiteForm!C$4="",SiteForm!A$4,SiteForm!C$4)</f>
        <v>0</v>
      </c>
      <c r="C132">
        <f>'Visit&amp;Assessment Form'!$B$3</f>
        <v>0</v>
      </c>
      <c r="D132">
        <f>'Visit&amp;Assessment Form'!$B$4</f>
        <v>0</v>
      </c>
      <c r="E132">
        <f>'Visit&amp;Assessment Form'!$B$5</f>
        <v>0</v>
      </c>
      <c r="F132" t="e">
        <f>VLOOKUP(CountsForm!A133,LookupCount!$A:$D,4,FALSE)</f>
        <v>#N/A</v>
      </c>
      <c r="G132" t="e">
        <f>CountsForm!B133</f>
        <v>#N/A</v>
      </c>
      <c r="H132">
        <f>CountsForm!D133</f>
        <v>0</v>
      </c>
      <c r="I132" t="str">
        <f>VLOOKUP('Visit&amp;Assessment Form'!B$10,LookupVisit!AJ$2:AK$10,2,FALSE)</f>
        <v>W</v>
      </c>
      <c r="J132" t="e">
        <f>VLOOKUP('Visit&amp;Assessment Form'!B$9,LookupVisit!A$2:B$7,2,FALSE)</f>
        <v>#N/A</v>
      </c>
      <c r="K132" t="e">
        <f>VLOOKUP(CountsForm!E133,LookupCount!$F$2:$G$5,2,FALSE)</f>
        <v>#N/A</v>
      </c>
      <c r="L132" t="e">
        <f>VLOOKUP('Visit&amp;Assessment Form'!$B$8,LookupVisit!$C$2:$D$16,2,FALSE)</f>
        <v>#N/A</v>
      </c>
      <c r="M132" t="e">
        <f>VLOOKUP('Visit&amp;Assessment Form'!$B$13,LookupVisit!$E$3:$F$5,2,FALSE)</f>
        <v>#N/A</v>
      </c>
      <c r="N132" t="e">
        <f>VLOOKUP('Visit&amp;Assessment Form'!$B$14,LookupVisit!$G$3:$H$6,2,FALSE)</f>
        <v>#N/A</v>
      </c>
      <c r="O132" t="e">
        <f>VLOOKUP('Visit&amp;Assessment Form'!$B$15,LookupVisit!$I$3:$J$7,2,FALSE)</f>
        <v>#N/A</v>
      </c>
      <c r="P132" t="e">
        <f>VLOOKUP('Visit&amp;Assessment Form'!$B$16,LookupVisit!$K$3:$L$6,2,FALSE)</f>
        <v>#N/A</v>
      </c>
      <c r="Q132" t="e">
        <f>VLOOKUP('Visit&amp;Assessment Form'!$B$11,LookupVisit!$M$3:$N$7,2,FALSE)</f>
        <v>#N/A</v>
      </c>
      <c r="R132">
        <f>'Visit&amp;Assessment Form'!$B$27</f>
        <v>0</v>
      </c>
      <c r="S132">
        <f>'Visit&amp;Assessment Form'!$B$29</f>
        <v>0</v>
      </c>
      <c r="T132">
        <f>SiteForm!A$3</f>
        <v>0</v>
      </c>
      <c r="U132">
        <f>SiteForm!$A$4</f>
        <v>0</v>
      </c>
      <c r="V132">
        <f>SiteForm!$C$3</f>
        <v>0</v>
      </c>
      <c r="W132">
        <f>SiteForm!$C$5</f>
        <v>0</v>
      </c>
      <c r="X132">
        <f>SiteForm!$C$10</f>
        <v>0</v>
      </c>
      <c r="Y132">
        <f>SiteForm!$C$11</f>
        <v>0</v>
      </c>
      <c r="Z132" t="e">
        <f>CountsForm!C133</f>
        <v>#N/A</v>
      </c>
      <c r="AA132" s="16">
        <f>'Visit&amp;Assessment Form'!$B$6</f>
        <v>0</v>
      </c>
      <c r="AB132" s="16">
        <f>'Visit&amp;Assessment Form'!$B$7</f>
        <v>0</v>
      </c>
      <c r="AC132">
        <f>SiteForm!$C$6</f>
        <v>0</v>
      </c>
      <c r="AD132" s="17">
        <f>CountsForm!A133</f>
        <v>0</v>
      </c>
    </row>
    <row r="133" spans="1:30">
      <c r="A133" t="e">
        <f>SiteForm!$A$7&amp;SiteForm!$C$7</f>
        <v>#N/A</v>
      </c>
      <c r="B133">
        <f>IF(SiteForm!C$4="",SiteForm!A$4,SiteForm!C$4)</f>
        <v>0</v>
      </c>
      <c r="C133">
        <f>'Visit&amp;Assessment Form'!$B$3</f>
        <v>0</v>
      </c>
      <c r="D133">
        <f>'Visit&amp;Assessment Form'!$B$4</f>
        <v>0</v>
      </c>
      <c r="E133">
        <f>'Visit&amp;Assessment Form'!$B$5</f>
        <v>0</v>
      </c>
      <c r="F133" t="e">
        <f>VLOOKUP(CountsForm!A134,LookupCount!$A:$D,4,FALSE)</f>
        <v>#N/A</v>
      </c>
      <c r="G133" t="e">
        <f>CountsForm!B134</f>
        <v>#N/A</v>
      </c>
      <c r="H133">
        <f>CountsForm!D134</f>
        <v>0</v>
      </c>
      <c r="I133" t="str">
        <f>VLOOKUP('Visit&amp;Assessment Form'!B$10,LookupVisit!AJ$2:AK$10,2,FALSE)</f>
        <v>W</v>
      </c>
      <c r="J133" t="e">
        <f>VLOOKUP('Visit&amp;Assessment Form'!B$9,LookupVisit!A$2:B$7,2,FALSE)</f>
        <v>#N/A</v>
      </c>
      <c r="K133" t="e">
        <f>VLOOKUP(CountsForm!E134,LookupCount!$F$2:$G$5,2,FALSE)</f>
        <v>#N/A</v>
      </c>
      <c r="L133" t="e">
        <f>VLOOKUP('Visit&amp;Assessment Form'!$B$8,LookupVisit!$C$2:$D$16,2,FALSE)</f>
        <v>#N/A</v>
      </c>
      <c r="M133" t="e">
        <f>VLOOKUP('Visit&amp;Assessment Form'!$B$13,LookupVisit!$E$3:$F$5,2,FALSE)</f>
        <v>#N/A</v>
      </c>
      <c r="N133" t="e">
        <f>VLOOKUP('Visit&amp;Assessment Form'!$B$14,LookupVisit!$G$3:$H$6,2,FALSE)</f>
        <v>#N/A</v>
      </c>
      <c r="O133" t="e">
        <f>VLOOKUP('Visit&amp;Assessment Form'!$B$15,LookupVisit!$I$3:$J$7,2,FALSE)</f>
        <v>#N/A</v>
      </c>
      <c r="P133" t="e">
        <f>VLOOKUP('Visit&amp;Assessment Form'!$B$16,LookupVisit!$K$3:$L$6,2,FALSE)</f>
        <v>#N/A</v>
      </c>
      <c r="Q133" t="e">
        <f>VLOOKUP('Visit&amp;Assessment Form'!$B$11,LookupVisit!$M$3:$N$7,2,FALSE)</f>
        <v>#N/A</v>
      </c>
      <c r="R133">
        <f>'Visit&amp;Assessment Form'!$B$27</f>
        <v>0</v>
      </c>
      <c r="S133">
        <f>'Visit&amp;Assessment Form'!$B$29</f>
        <v>0</v>
      </c>
      <c r="T133">
        <f>SiteForm!A$3</f>
        <v>0</v>
      </c>
      <c r="U133">
        <f>SiteForm!$A$4</f>
        <v>0</v>
      </c>
      <c r="V133">
        <f>SiteForm!$C$3</f>
        <v>0</v>
      </c>
      <c r="W133">
        <f>SiteForm!$C$5</f>
        <v>0</v>
      </c>
      <c r="X133">
        <f>SiteForm!$C$10</f>
        <v>0</v>
      </c>
      <c r="Y133">
        <f>SiteForm!$C$11</f>
        <v>0</v>
      </c>
      <c r="Z133" t="e">
        <f>CountsForm!C134</f>
        <v>#N/A</v>
      </c>
      <c r="AA133" s="16">
        <f>'Visit&amp;Assessment Form'!$B$6</f>
        <v>0</v>
      </c>
      <c r="AB133" s="16">
        <f>'Visit&amp;Assessment Form'!$B$7</f>
        <v>0</v>
      </c>
      <c r="AC133">
        <f>SiteForm!$C$6</f>
        <v>0</v>
      </c>
      <c r="AD133" s="17">
        <f>CountsForm!A134</f>
        <v>0</v>
      </c>
    </row>
    <row r="134" spans="1:30">
      <c r="A134" t="e">
        <f>SiteForm!$A$7&amp;SiteForm!$C$7</f>
        <v>#N/A</v>
      </c>
      <c r="B134">
        <f>IF(SiteForm!C$4="",SiteForm!A$4,SiteForm!C$4)</f>
        <v>0</v>
      </c>
      <c r="C134">
        <f>'Visit&amp;Assessment Form'!$B$3</f>
        <v>0</v>
      </c>
      <c r="D134">
        <f>'Visit&amp;Assessment Form'!$B$4</f>
        <v>0</v>
      </c>
      <c r="E134">
        <f>'Visit&amp;Assessment Form'!$B$5</f>
        <v>0</v>
      </c>
      <c r="F134" t="e">
        <f>VLOOKUP(CountsForm!A135,LookupCount!$A:$D,4,FALSE)</f>
        <v>#N/A</v>
      </c>
      <c r="G134" t="e">
        <f>CountsForm!B135</f>
        <v>#N/A</v>
      </c>
      <c r="H134">
        <f>CountsForm!D135</f>
        <v>0</v>
      </c>
      <c r="I134" t="str">
        <f>VLOOKUP('Visit&amp;Assessment Form'!B$10,LookupVisit!AJ$2:AK$10,2,FALSE)</f>
        <v>W</v>
      </c>
      <c r="J134" t="e">
        <f>VLOOKUP('Visit&amp;Assessment Form'!B$9,LookupVisit!A$2:B$7,2,FALSE)</f>
        <v>#N/A</v>
      </c>
      <c r="K134" t="e">
        <f>VLOOKUP(CountsForm!E135,LookupCount!$F$2:$G$5,2,FALSE)</f>
        <v>#N/A</v>
      </c>
      <c r="L134" t="e">
        <f>VLOOKUP('Visit&amp;Assessment Form'!$B$8,LookupVisit!$C$2:$D$16,2,FALSE)</f>
        <v>#N/A</v>
      </c>
      <c r="M134" t="e">
        <f>VLOOKUP('Visit&amp;Assessment Form'!$B$13,LookupVisit!$E$3:$F$5,2,FALSE)</f>
        <v>#N/A</v>
      </c>
      <c r="N134" t="e">
        <f>VLOOKUP('Visit&amp;Assessment Form'!$B$14,LookupVisit!$G$3:$H$6,2,FALSE)</f>
        <v>#N/A</v>
      </c>
      <c r="O134" t="e">
        <f>VLOOKUP('Visit&amp;Assessment Form'!$B$15,LookupVisit!$I$3:$J$7,2,FALSE)</f>
        <v>#N/A</v>
      </c>
      <c r="P134" t="e">
        <f>VLOOKUP('Visit&amp;Assessment Form'!$B$16,LookupVisit!$K$3:$L$6,2,FALSE)</f>
        <v>#N/A</v>
      </c>
      <c r="Q134" t="e">
        <f>VLOOKUP('Visit&amp;Assessment Form'!$B$11,LookupVisit!$M$3:$N$7,2,FALSE)</f>
        <v>#N/A</v>
      </c>
      <c r="R134">
        <f>'Visit&amp;Assessment Form'!$B$27</f>
        <v>0</v>
      </c>
      <c r="S134">
        <f>'Visit&amp;Assessment Form'!$B$29</f>
        <v>0</v>
      </c>
      <c r="T134">
        <f>SiteForm!A$3</f>
        <v>0</v>
      </c>
      <c r="U134">
        <f>SiteForm!$A$4</f>
        <v>0</v>
      </c>
      <c r="V134">
        <f>SiteForm!$C$3</f>
        <v>0</v>
      </c>
      <c r="W134">
        <f>SiteForm!$C$5</f>
        <v>0</v>
      </c>
      <c r="X134">
        <f>SiteForm!$C$10</f>
        <v>0</v>
      </c>
      <c r="Y134">
        <f>SiteForm!$C$11</f>
        <v>0</v>
      </c>
      <c r="Z134" t="e">
        <f>CountsForm!C135</f>
        <v>#N/A</v>
      </c>
      <c r="AA134" s="16">
        <f>'Visit&amp;Assessment Form'!$B$6</f>
        <v>0</v>
      </c>
      <c r="AB134" s="16">
        <f>'Visit&amp;Assessment Form'!$B$7</f>
        <v>0</v>
      </c>
      <c r="AC134">
        <f>SiteForm!$C$6</f>
        <v>0</v>
      </c>
      <c r="AD134" s="17">
        <f>CountsForm!A135</f>
        <v>0</v>
      </c>
    </row>
    <row r="135" spans="1:30">
      <c r="A135" t="e">
        <f>SiteForm!$A$7&amp;SiteForm!$C$7</f>
        <v>#N/A</v>
      </c>
      <c r="B135">
        <f>IF(SiteForm!C$4="",SiteForm!A$4,SiteForm!C$4)</f>
        <v>0</v>
      </c>
      <c r="C135">
        <f>'Visit&amp;Assessment Form'!$B$3</f>
        <v>0</v>
      </c>
      <c r="D135">
        <f>'Visit&amp;Assessment Form'!$B$4</f>
        <v>0</v>
      </c>
      <c r="E135">
        <f>'Visit&amp;Assessment Form'!$B$5</f>
        <v>0</v>
      </c>
      <c r="F135" t="e">
        <f>VLOOKUP(CountsForm!A136,LookupCount!$A:$D,4,FALSE)</f>
        <v>#N/A</v>
      </c>
      <c r="G135" t="e">
        <f>CountsForm!B136</f>
        <v>#N/A</v>
      </c>
      <c r="H135">
        <f>CountsForm!D136</f>
        <v>0</v>
      </c>
      <c r="I135" t="str">
        <f>VLOOKUP('Visit&amp;Assessment Form'!B$10,LookupVisit!AJ$2:AK$10,2,FALSE)</f>
        <v>W</v>
      </c>
      <c r="J135" t="e">
        <f>VLOOKUP('Visit&amp;Assessment Form'!B$9,LookupVisit!A$2:B$7,2,FALSE)</f>
        <v>#N/A</v>
      </c>
      <c r="K135" t="e">
        <f>VLOOKUP(CountsForm!E136,LookupCount!$F$2:$G$5,2,FALSE)</f>
        <v>#N/A</v>
      </c>
      <c r="L135" t="e">
        <f>VLOOKUP('Visit&amp;Assessment Form'!$B$8,LookupVisit!$C$2:$D$16,2,FALSE)</f>
        <v>#N/A</v>
      </c>
      <c r="M135" t="e">
        <f>VLOOKUP('Visit&amp;Assessment Form'!$B$13,LookupVisit!$E$3:$F$5,2,FALSE)</f>
        <v>#N/A</v>
      </c>
      <c r="N135" t="e">
        <f>VLOOKUP('Visit&amp;Assessment Form'!$B$14,LookupVisit!$G$3:$H$6,2,FALSE)</f>
        <v>#N/A</v>
      </c>
      <c r="O135" t="e">
        <f>VLOOKUP('Visit&amp;Assessment Form'!$B$15,LookupVisit!$I$3:$J$7,2,FALSE)</f>
        <v>#N/A</v>
      </c>
      <c r="P135" t="e">
        <f>VLOOKUP('Visit&amp;Assessment Form'!$B$16,LookupVisit!$K$3:$L$6,2,FALSE)</f>
        <v>#N/A</v>
      </c>
      <c r="Q135" t="e">
        <f>VLOOKUP('Visit&amp;Assessment Form'!$B$11,LookupVisit!$M$3:$N$7,2,FALSE)</f>
        <v>#N/A</v>
      </c>
      <c r="R135">
        <f>'Visit&amp;Assessment Form'!$B$27</f>
        <v>0</v>
      </c>
      <c r="S135">
        <f>'Visit&amp;Assessment Form'!$B$29</f>
        <v>0</v>
      </c>
      <c r="T135">
        <f>SiteForm!A$3</f>
        <v>0</v>
      </c>
      <c r="U135">
        <f>SiteForm!$A$4</f>
        <v>0</v>
      </c>
      <c r="V135">
        <f>SiteForm!$C$3</f>
        <v>0</v>
      </c>
      <c r="W135">
        <f>SiteForm!$C$5</f>
        <v>0</v>
      </c>
      <c r="X135">
        <f>SiteForm!$C$10</f>
        <v>0</v>
      </c>
      <c r="Y135">
        <f>SiteForm!$C$11</f>
        <v>0</v>
      </c>
      <c r="Z135" t="e">
        <f>CountsForm!C136</f>
        <v>#N/A</v>
      </c>
      <c r="AA135" s="16">
        <f>'Visit&amp;Assessment Form'!$B$6</f>
        <v>0</v>
      </c>
      <c r="AB135" s="16">
        <f>'Visit&amp;Assessment Form'!$B$7</f>
        <v>0</v>
      </c>
      <c r="AC135">
        <f>SiteForm!$C$6</f>
        <v>0</v>
      </c>
      <c r="AD135" s="17">
        <f>CountsForm!A136</f>
        <v>0</v>
      </c>
    </row>
    <row r="136" spans="1:30">
      <c r="A136" t="e">
        <f>SiteForm!$A$7&amp;SiteForm!$C$7</f>
        <v>#N/A</v>
      </c>
      <c r="B136">
        <f>IF(SiteForm!C$4="",SiteForm!A$4,SiteForm!C$4)</f>
        <v>0</v>
      </c>
      <c r="C136">
        <f>'Visit&amp;Assessment Form'!$B$3</f>
        <v>0</v>
      </c>
      <c r="D136">
        <f>'Visit&amp;Assessment Form'!$B$4</f>
        <v>0</v>
      </c>
      <c r="E136">
        <f>'Visit&amp;Assessment Form'!$B$5</f>
        <v>0</v>
      </c>
      <c r="F136" t="e">
        <f>VLOOKUP(CountsForm!A137,LookupCount!$A:$D,4,FALSE)</f>
        <v>#N/A</v>
      </c>
      <c r="G136" t="e">
        <f>CountsForm!B137</f>
        <v>#N/A</v>
      </c>
      <c r="H136">
        <f>CountsForm!D137</f>
        <v>0</v>
      </c>
      <c r="I136" t="str">
        <f>VLOOKUP('Visit&amp;Assessment Form'!B$10,LookupVisit!AJ$2:AK$10,2,FALSE)</f>
        <v>W</v>
      </c>
      <c r="J136" t="e">
        <f>VLOOKUP('Visit&amp;Assessment Form'!B$9,LookupVisit!A$2:B$7,2,FALSE)</f>
        <v>#N/A</v>
      </c>
      <c r="K136" t="e">
        <f>VLOOKUP(CountsForm!E137,LookupCount!$F$2:$G$5,2,FALSE)</f>
        <v>#N/A</v>
      </c>
      <c r="L136" t="e">
        <f>VLOOKUP('Visit&amp;Assessment Form'!$B$8,LookupVisit!$C$2:$D$16,2,FALSE)</f>
        <v>#N/A</v>
      </c>
      <c r="M136" t="e">
        <f>VLOOKUP('Visit&amp;Assessment Form'!$B$13,LookupVisit!$E$3:$F$5,2,FALSE)</f>
        <v>#N/A</v>
      </c>
      <c r="N136" t="e">
        <f>VLOOKUP('Visit&amp;Assessment Form'!$B$14,LookupVisit!$G$3:$H$6,2,FALSE)</f>
        <v>#N/A</v>
      </c>
      <c r="O136" t="e">
        <f>VLOOKUP('Visit&amp;Assessment Form'!$B$15,LookupVisit!$I$3:$J$7,2,FALSE)</f>
        <v>#N/A</v>
      </c>
      <c r="P136" t="e">
        <f>VLOOKUP('Visit&amp;Assessment Form'!$B$16,LookupVisit!$K$3:$L$6,2,FALSE)</f>
        <v>#N/A</v>
      </c>
      <c r="Q136" t="e">
        <f>VLOOKUP('Visit&amp;Assessment Form'!$B$11,LookupVisit!$M$3:$N$7,2,FALSE)</f>
        <v>#N/A</v>
      </c>
      <c r="R136">
        <f>'Visit&amp;Assessment Form'!$B$27</f>
        <v>0</v>
      </c>
      <c r="S136">
        <f>'Visit&amp;Assessment Form'!$B$29</f>
        <v>0</v>
      </c>
      <c r="T136">
        <f>SiteForm!A$3</f>
        <v>0</v>
      </c>
      <c r="U136">
        <f>SiteForm!$A$4</f>
        <v>0</v>
      </c>
      <c r="V136">
        <f>SiteForm!$C$3</f>
        <v>0</v>
      </c>
      <c r="W136">
        <f>SiteForm!$C$5</f>
        <v>0</v>
      </c>
      <c r="X136">
        <f>SiteForm!$C$10</f>
        <v>0</v>
      </c>
      <c r="Y136">
        <f>SiteForm!$C$11</f>
        <v>0</v>
      </c>
      <c r="Z136" t="e">
        <f>CountsForm!C137</f>
        <v>#N/A</v>
      </c>
      <c r="AA136" s="16">
        <f>'Visit&amp;Assessment Form'!$B$6</f>
        <v>0</v>
      </c>
      <c r="AB136" s="16">
        <f>'Visit&amp;Assessment Form'!$B$7</f>
        <v>0</v>
      </c>
      <c r="AC136">
        <f>SiteForm!$C$6</f>
        <v>0</v>
      </c>
      <c r="AD136" s="17">
        <f>CountsForm!A137</f>
        <v>0</v>
      </c>
    </row>
    <row r="137" spans="1:30">
      <c r="A137" t="e">
        <f>SiteForm!$A$7&amp;SiteForm!$C$7</f>
        <v>#N/A</v>
      </c>
      <c r="B137">
        <f>IF(SiteForm!C$4="",SiteForm!A$4,SiteForm!C$4)</f>
        <v>0</v>
      </c>
      <c r="C137">
        <f>'Visit&amp;Assessment Form'!$B$3</f>
        <v>0</v>
      </c>
      <c r="D137">
        <f>'Visit&amp;Assessment Form'!$B$4</f>
        <v>0</v>
      </c>
      <c r="E137">
        <f>'Visit&amp;Assessment Form'!$B$5</f>
        <v>0</v>
      </c>
      <c r="F137" t="e">
        <f>VLOOKUP(CountsForm!A138,LookupCount!$A:$D,4,FALSE)</f>
        <v>#N/A</v>
      </c>
      <c r="G137" t="e">
        <f>CountsForm!B138</f>
        <v>#N/A</v>
      </c>
      <c r="H137">
        <f>CountsForm!D138</f>
        <v>0</v>
      </c>
      <c r="I137" t="str">
        <f>VLOOKUP('Visit&amp;Assessment Form'!B$10,LookupVisit!AJ$2:AK$10,2,FALSE)</f>
        <v>W</v>
      </c>
      <c r="J137" t="e">
        <f>VLOOKUP('Visit&amp;Assessment Form'!B$9,LookupVisit!A$2:B$7,2,FALSE)</f>
        <v>#N/A</v>
      </c>
      <c r="K137" t="e">
        <f>VLOOKUP(CountsForm!E138,LookupCount!$F$2:$G$5,2,FALSE)</f>
        <v>#N/A</v>
      </c>
      <c r="L137" t="e">
        <f>VLOOKUP('Visit&amp;Assessment Form'!$B$8,LookupVisit!$C$2:$D$16,2,FALSE)</f>
        <v>#N/A</v>
      </c>
      <c r="M137" t="e">
        <f>VLOOKUP('Visit&amp;Assessment Form'!$B$13,LookupVisit!$E$3:$F$5,2,FALSE)</f>
        <v>#N/A</v>
      </c>
      <c r="N137" t="e">
        <f>VLOOKUP('Visit&amp;Assessment Form'!$B$14,LookupVisit!$G$3:$H$6,2,FALSE)</f>
        <v>#N/A</v>
      </c>
      <c r="O137" t="e">
        <f>VLOOKUP('Visit&amp;Assessment Form'!$B$15,LookupVisit!$I$3:$J$7,2,FALSE)</f>
        <v>#N/A</v>
      </c>
      <c r="P137" t="e">
        <f>VLOOKUP('Visit&amp;Assessment Form'!$B$16,LookupVisit!$K$3:$L$6,2,FALSE)</f>
        <v>#N/A</v>
      </c>
      <c r="Q137" t="e">
        <f>VLOOKUP('Visit&amp;Assessment Form'!$B$11,LookupVisit!$M$3:$N$7,2,FALSE)</f>
        <v>#N/A</v>
      </c>
      <c r="R137">
        <f>'Visit&amp;Assessment Form'!$B$27</f>
        <v>0</v>
      </c>
      <c r="S137">
        <f>'Visit&amp;Assessment Form'!$B$29</f>
        <v>0</v>
      </c>
      <c r="T137">
        <f>SiteForm!A$3</f>
        <v>0</v>
      </c>
      <c r="U137">
        <f>SiteForm!$A$4</f>
        <v>0</v>
      </c>
      <c r="V137">
        <f>SiteForm!$C$3</f>
        <v>0</v>
      </c>
      <c r="W137">
        <f>SiteForm!$C$5</f>
        <v>0</v>
      </c>
      <c r="X137">
        <f>SiteForm!$C$10</f>
        <v>0</v>
      </c>
      <c r="Y137">
        <f>SiteForm!$C$11</f>
        <v>0</v>
      </c>
      <c r="Z137" t="e">
        <f>CountsForm!C138</f>
        <v>#N/A</v>
      </c>
      <c r="AA137" s="16">
        <f>'Visit&amp;Assessment Form'!$B$6</f>
        <v>0</v>
      </c>
      <c r="AB137" s="16">
        <f>'Visit&amp;Assessment Form'!$B$7</f>
        <v>0</v>
      </c>
      <c r="AC137">
        <f>SiteForm!$C$6</f>
        <v>0</v>
      </c>
      <c r="AD137" s="17">
        <f>CountsForm!A138</f>
        <v>0</v>
      </c>
    </row>
    <row r="138" spans="1:30">
      <c r="A138" t="e">
        <f>SiteForm!$A$7&amp;SiteForm!$C$7</f>
        <v>#N/A</v>
      </c>
      <c r="B138">
        <f>IF(SiteForm!C$4="",SiteForm!A$4,SiteForm!C$4)</f>
        <v>0</v>
      </c>
      <c r="C138">
        <f>'Visit&amp;Assessment Form'!$B$3</f>
        <v>0</v>
      </c>
      <c r="D138">
        <f>'Visit&amp;Assessment Form'!$B$4</f>
        <v>0</v>
      </c>
      <c r="E138">
        <f>'Visit&amp;Assessment Form'!$B$5</f>
        <v>0</v>
      </c>
      <c r="F138" t="e">
        <f>VLOOKUP(CountsForm!A139,LookupCount!$A:$D,4,FALSE)</f>
        <v>#N/A</v>
      </c>
      <c r="G138" t="e">
        <f>CountsForm!B139</f>
        <v>#N/A</v>
      </c>
      <c r="H138">
        <f>CountsForm!D139</f>
        <v>0</v>
      </c>
      <c r="I138" t="str">
        <f>VLOOKUP('Visit&amp;Assessment Form'!B$10,LookupVisit!AJ$2:AK$10,2,FALSE)</f>
        <v>W</v>
      </c>
      <c r="J138" t="e">
        <f>VLOOKUP('Visit&amp;Assessment Form'!B$9,LookupVisit!A$2:B$7,2,FALSE)</f>
        <v>#N/A</v>
      </c>
      <c r="K138" t="e">
        <f>VLOOKUP(CountsForm!E139,LookupCount!$F$2:$G$5,2,FALSE)</f>
        <v>#N/A</v>
      </c>
      <c r="L138" t="e">
        <f>VLOOKUP('Visit&amp;Assessment Form'!$B$8,LookupVisit!$C$2:$D$16,2,FALSE)</f>
        <v>#N/A</v>
      </c>
      <c r="M138" t="e">
        <f>VLOOKUP('Visit&amp;Assessment Form'!$B$13,LookupVisit!$E$3:$F$5,2,FALSE)</f>
        <v>#N/A</v>
      </c>
      <c r="N138" t="e">
        <f>VLOOKUP('Visit&amp;Assessment Form'!$B$14,LookupVisit!$G$3:$H$6,2,FALSE)</f>
        <v>#N/A</v>
      </c>
      <c r="O138" t="e">
        <f>VLOOKUP('Visit&amp;Assessment Form'!$B$15,LookupVisit!$I$3:$J$7,2,FALSE)</f>
        <v>#N/A</v>
      </c>
      <c r="P138" t="e">
        <f>VLOOKUP('Visit&amp;Assessment Form'!$B$16,LookupVisit!$K$3:$L$6,2,FALSE)</f>
        <v>#N/A</v>
      </c>
      <c r="Q138" t="e">
        <f>VLOOKUP('Visit&amp;Assessment Form'!$B$11,LookupVisit!$M$3:$N$7,2,FALSE)</f>
        <v>#N/A</v>
      </c>
      <c r="R138">
        <f>'Visit&amp;Assessment Form'!$B$27</f>
        <v>0</v>
      </c>
      <c r="S138">
        <f>'Visit&amp;Assessment Form'!$B$29</f>
        <v>0</v>
      </c>
      <c r="T138">
        <f>SiteForm!A$3</f>
        <v>0</v>
      </c>
      <c r="U138">
        <f>SiteForm!$A$4</f>
        <v>0</v>
      </c>
      <c r="V138">
        <f>SiteForm!$C$3</f>
        <v>0</v>
      </c>
      <c r="W138">
        <f>SiteForm!$C$5</f>
        <v>0</v>
      </c>
      <c r="X138">
        <f>SiteForm!$C$10</f>
        <v>0</v>
      </c>
      <c r="Y138">
        <f>SiteForm!$C$11</f>
        <v>0</v>
      </c>
      <c r="Z138" t="e">
        <f>CountsForm!C139</f>
        <v>#N/A</v>
      </c>
      <c r="AA138" s="16">
        <f>'Visit&amp;Assessment Form'!$B$6</f>
        <v>0</v>
      </c>
      <c r="AB138" s="16">
        <f>'Visit&amp;Assessment Form'!$B$7</f>
        <v>0</v>
      </c>
      <c r="AC138">
        <f>SiteForm!$C$6</f>
        <v>0</v>
      </c>
      <c r="AD138" s="17">
        <f>CountsForm!A139</f>
        <v>0</v>
      </c>
    </row>
    <row r="139" spans="1:30">
      <c r="A139" t="e">
        <f>SiteForm!$A$7&amp;SiteForm!$C$7</f>
        <v>#N/A</v>
      </c>
      <c r="B139">
        <f>IF(SiteForm!C$4="",SiteForm!A$4,SiteForm!C$4)</f>
        <v>0</v>
      </c>
      <c r="C139">
        <f>'Visit&amp;Assessment Form'!$B$3</f>
        <v>0</v>
      </c>
      <c r="D139">
        <f>'Visit&amp;Assessment Form'!$B$4</f>
        <v>0</v>
      </c>
      <c r="E139">
        <f>'Visit&amp;Assessment Form'!$B$5</f>
        <v>0</v>
      </c>
      <c r="F139" t="e">
        <f>VLOOKUP(CountsForm!A140,LookupCount!$A:$D,4,FALSE)</f>
        <v>#N/A</v>
      </c>
      <c r="G139" t="e">
        <f>CountsForm!B140</f>
        <v>#N/A</v>
      </c>
      <c r="H139">
        <f>CountsForm!D140</f>
        <v>0</v>
      </c>
      <c r="I139" t="str">
        <f>VLOOKUP('Visit&amp;Assessment Form'!B$10,LookupVisit!AJ$2:AK$10,2,FALSE)</f>
        <v>W</v>
      </c>
      <c r="J139" t="e">
        <f>VLOOKUP('Visit&amp;Assessment Form'!B$9,LookupVisit!A$2:B$7,2,FALSE)</f>
        <v>#N/A</v>
      </c>
      <c r="K139" t="e">
        <f>VLOOKUP(CountsForm!E140,LookupCount!$F$2:$G$5,2,FALSE)</f>
        <v>#N/A</v>
      </c>
      <c r="L139" t="e">
        <f>VLOOKUP('Visit&amp;Assessment Form'!$B$8,LookupVisit!$C$2:$D$16,2,FALSE)</f>
        <v>#N/A</v>
      </c>
      <c r="M139" t="e">
        <f>VLOOKUP('Visit&amp;Assessment Form'!$B$13,LookupVisit!$E$3:$F$5,2,FALSE)</f>
        <v>#N/A</v>
      </c>
      <c r="N139" t="e">
        <f>VLOOKUP('Visit&amp;Assessment Form'!$B$14,LookupVisit!$G$3:$H$6,2,FALSE)</f>
        <v>#N/A</v>
      </c>
      <c r="O139" t="e">
        <f>VLOOKUP('Visit&amp;Assessment Form'!$B$15,LookupVisit!$I$3:$J$7,2,FALSE)</f>
        <v>#N/A</v>
      </c>
      <c r="P139" t="e">
        <f>VLOOKUP('Visit&amp;Assessment Form'!$B$16,LookupVisit!$K$3:$L$6,2,FALSE)</f>
        <v>#N/A</v>
      </c>
      <c r="Q139" t="e">
        <f>VLOOKUP('Visit&amp;Assessment Form'!$B$11,LookupVisit!$M$3:$N$7,2,FALSE)</f>
        <v>#N/A</v>
      </c>
      <c r="R139">
        <f>'Visit&amp;Assessment Form'!$B$27</f>
        <v>0</v>
      </c>
      <c r="S139">
        <f>'Visit&amp;Assessment Form'!$B$29</f>
        <v>0</v>
      </c>
      <c r="T139">
        <f>SiteForm!A$3</f>
        <v>0</v>
      </c>
      <c r="U139">
        <f>SiteForm!$A$4</f>
        <v>0</v>
      </c>
      <c r="V139">
        <f>SiteForm!$C$3</f>
        <v>0</v>
      </c>
      <c r="W139">
        <f>SiteForm!$C$5</f>
        <v>0</v>
      </c>
      <c r="X139">
        <f>SiteForm!$C$10</f>
        <v>0</v>
      </c>
      <c r="Y139">
        <f>SiteForm!$C$11</f>
        <v>0</v>
      </c>
      <c r="Z139" t="e">
        <f>CountsForm!C140</f>
        <v>#N/A</v>
      </c>
      <c r="AA139" s="16">
        <f>'Visit&amp;Assessment Form'!$B$6</f>
        <v>0</v>
      </c>
      <c r="AB139" s="16">
        <f>'Visit&amp;Assessment Form'!$B$7</f>
        <v>0</v>
      </c>
      <c r="AC139">
        <f>SiteForm!$C$6</f>
        <v>0</v>
      </c>
      <c r="AD139" s="17">
        <f>CountsForm!A140</f>
        <v>0</v>
      </c>
    </row>
    <row r="140" spans="1:30">
      <c r="A140" t="e">
        <f>SiteForm!$A$7&amp;SiteForm!$C$7</f>
        <v>#N/A</v>
      </c>
      <c r="B140">
        <f>IF(SiteForm!C$4="",SiteForm!A$4,SiteForm!C$4)</f>
        <v>0</v>
      </c>
      <c r="C140">
        <f>'Visit&amp;Assessment Form'!$B$3</f>
        <v>0</v>
      </c>
      <c r="D140">
        <f>'Visit&amp;Assessment Form'!$B$4</f>
        <v>0</v>
      </c>
      <c r="E140">
        <f>'Visit&amp;Assessment Form'!$B$5</f>
        <v>0</v>
      </c>
      <c r="F140" t="e">
        <f>VLOOKUP(CountsForm!A141,LookupCount!$A:$D,4,FALSE)</f>
        <v>#N/A</v>
      </c>
      <c r="G140" t="e">
        <f>CountsForm!B141</f>
        <v>#N/A</v>
      </c>
      <c r="H140">
        <f>CountsForm!D141</f>
        <v>0</v>
      </c>
      <c r="I140" t="str">
        <f>VLOOKUP('Visit&amp;Assessment Form'!B$10,LookupVisit!AJ$2:AK$10,2,FALSE)</f>
        <v>W</v>
      </c>
      <c r="J140" t="e">
        <f>VLOOKUP('Visit&amp;Assessment Form'!B$9,LookupVisit!A$2:B$7,2,FALSE)</f>
        <v>#N/A</v>
      </c>
      <c r="K140" t="e">
        <f>VLOOKUP(CountsForm!E141,LookupCount!$F$2:$G$5,2,FALSE)</f>
        <v>#N/A</v>
      </c>
      <c r="L140" t="e">
        <f>VLOOKUP('Visit&amp;Assessment Form'!$B$8,LookupVisit!$C$2:$D$16,2,FALSE)</f>
        <v>#N/A</v>
      </c>
      <c r="M140" t="e">
        <f>VLOOKUP('Visit&amp;Assessment Form'!$B$13,LookupVisit!$E$3:$F$5,2,FALSE)</f>
        <v>#N/A</v>
      </c>
      <c r="N140" t="e">
        <f>VLOOKUP('Visit&amp;Assessment Form'!$B$14,LookupVisit!$G$3:$H$6,2,FALSE)</f>
        <v>#N/A</v>
      </c>
      <c r="O140" t="e">
        <f>VLOOKUP('Visit&amp;Assessment Form'!$B$15,LookupVisit!$I$3:$J$7,2,FALSE)</f>
        <v>#N/A</v>
      </c>
      <c r="P140" t="e">
        <f>VLOOKUP('Visit&amp;Assessment Form'!$B$16,LookupVisit!$K$3:$L$6,2,FALSE)</f>
        <v>#N/A</v>
      </c>
      <c r="Q140" t="e">
        <f>VLOOKUP('Visit&amp;Assessment Form'!$B$11,LookupVisit!$M$3:$N$7,2,FALSE)</f>
        <v>#N/A</v>
      </c>
      <c r="R140">
        <f>'Visit&amp;Assessment Form'!$B$27</f>
        <v>0</v>
      </c>
      <c r="S140">
        <f>'Visit&amp;Assessment Form'!$B$29</f>
        <v>0</v>
      </c>
      <c r="T140">
        <f>SiteForm!A$3</f>
        <v>0</v>
      </c>
      <c r="U140">
        <f>SiteForm!$A$4</f>
        <v>0</v>
      </c>
      <c r="V140">
        <f>SiteForm!$C$3</f>
        <v>0</v>
      </c>
      <c r="W140">
        <f>SiteForm!$C$5</f>
        <v>0</v>
      </c>
      <c r="X140">
        <f>SiteForm!$C$10</f>
        <v>0</v>
      </c>
      <c r="Y140">
        <f>SiteForm!$C$11</f>
        <v>0</v>
      </c>
      <c r="Z140" t="e">
        <f>CountsForm!C141</f>
        <v>#N/A</v>
      </c>
      <c r="AA140" s="16">
        <f>'Visit&amp;Assessment Form'!$B$6</f>
        <v>0</v>
      </c>
      <c r="AB140" s="16">
        <f>'Visit&amp;Assessment Form'!$B$7</f>
        <v>0</v>
      </c>
      <c r="AC140">
        <f>SiteForm!$C$6</f>
        <v>0</v>
      </c>
      <c r="AD140" s="17">
        <f>CountsForm!A141</f>
        <v>0</v>
      </c>
    </row>
    <row r="141" spans="1:30">
      <c r="A141" t="e">
        <f>SiteForm!$A$7&amp;SiteForm!$C$7</f>
        <v>#N/A</v>
      </c>
      <c r="B141">
        <f>IF(SiteForm!C$4="",SiteForm!A$4,SiteForm!C$4)</f>
        <v>0</v>
      </c>
      <c r="C141">
        <f>'Visit&amp;Assessment Form'!$B$3</f>
        <v>0</v>
      </c>
      <c r="D141">
        <f>'Visit&amp;Assessment Form'!$B$4</f>
        <v>0</v>
      </c>
      <c r="E141">
        <f>'Visit&amp;Assessment Form'!$B$5</f>
        <v>0</v>
      </c>
      <c r="F141" t="e">
        <f>VLOOKUP(CountsForm!A142,LookupCount!$A:$D,4,FALSE)</f>
        <v>#N/A</v>
      </c>
      <c r="G141" t="e">
        <f>CountsForm!B142</f>
        <v>#N/A</v>
      </c>
      <c r="H141">
        <f>CountsForm!D142</f>
        <v>0</v>
      </c>
      <c r="I141" t="str">
        <f>VLOOKUP('Visit&amp;Assessment Form'!B$10,LookupVisit!AJ$2:AK$10,2,FALSE)</f>
        <v>W</v>
      </c>
      <c r="J141" t="e">
        <f>VLOOKUP('Visit&amp;Assessment Form'!B$9,LookupVisit!A$2:B$7,2,FALSE)</f>
        <v>#N/A</v>
      </c>
      <c r="K141" t="e">
        <f>VLOOKUP(CountsForm!E142,LookupCount!$F$2:$G$5,2,FALSE)</f>
        <v>#N/A</v>
      </c>
      <c r="L141" t="e">
        <f>VLOOKUP('Visit&amp;Assessment Form'!$B$8,LookupVisit!$C$2:$D$16,2,FALSE)</f>
        <v>#N/A</v>
      </c>
      <c r="M141" t="e">
        <f>VLOOKUP('Visit&amp;Assessment Form'!$B$13,LookupVisit!$E$3:$F$5,2,FALSE)</f>
        <v>#N/A</v>
      </c>
      <c r="N141" t="e">
        <f>VLOOKUP('Visit&amp;Assessment Form'!$B$14,LookupVisit!$G$3:$H$6,2,FALSE)</f>
        <v>#N/A</v>
      </c>
      <c r="O141" t="e">
        <f>VLOOKUP('Visit&amp;Assessment Form'!$B$15,LookupVisit!$I$3:$J$7,2,FALSE)</f>
        <v>#N/A</v>
      </c>
      <c r="P141" t="e">
        <f>VLOOKUP('Visit&amp;Assessment Form'!$B$16,LookupVisit!$K$3:$L$6,2,FALSE)</f>
        <v>#N/A</v>
      </c>
      <c r="Q141" t="e">
        <f>VLOOKUP('Visit&amp;Assessment Form'!$B$11,LookupVisit!$M$3:$N$7,2,FALSE)</f>
        <v>#N/A</v>
      </c>
      <c r="R141">
        <f>'Visit&amp;Assessment Form'!$B$27</f>
        <v>0</v>
      </c>
      <c r="S141">
        <f>'Visit&amp;Assessment Form'!$B$29</f>
        <v>0</v>
      </c>
      <c r="T141">
        <f>SiteForm!A$3</f>
        <v>0</v>
      </c>
      <c r="U141">
        <f>SiteForm!$A$4</f>
        <v>0</v>
      </c>
      <c r="V141">
        <f>SiteForm!$C$3</f>
        <v>0</v>
      </c>
      <c r="W141">
        <f>SiteForm!$C$5</f>
        <v>0</v>
      </c>
      <c r="X141">
        <f>SiteForm!$C$10</f>
        <v>0</v>
      </c>
      <c r="Y141">
        <f>SiteForm!$C$11</f>
        <v>0</v>
      </c>
      <c r="Z141" t="e">
        <f>CountsForm!C142</f>
        <v>#N/A</v>
      </c>
      <c r="AA141" s="16">
        <f>'Visit&amp;Assessment Form'!$B$6</f>
        <v>0</v>
      </c>
      <c r="AB141" s="16">
        <f>'Visit&amp;Assessment Form'!$B$7</f>
        <v>0</v>
      </c>
      <c r="AC141">
        <f>SiteForm!$C$6</f>
        <v>0</v>
      </c>
      <c r="AD141" s="17">
        <f>CountsForm!A142</f>
        <v>0</v>
      </c>
    </row>
    <row r="142" spans="1:30">
      <c r="A142" t="e">
        <f>SiteForm!$A$7&amp;SiteForm!$C$7</f>
        <v>#N/A</v>
      </c>
      <c r="B142">
        <f>IF(SiteForm!C$4="",SiteForm!A$4,SiteForm!C$4)</f>
        <v>0</v>
      </c>
      <c r="C142">
        <f>'Visit&amp;Assessment Form'!$B$3</f>
        <v>0</v>
      </c>
      <c r="D142">
        <f>'Visit&amp;Assessment Form'!$B$4</f>
        <v>0</v>
      </c>
      <c r="E142">
        <f>'Visit&amp;Assessment Form'!$B$5</f>
        <v>0</v>
      </c>
      <c r="F142" t="e">
        <f>VLOOKUP(CountsForm!A143,LookupCount!$A:$D,4,FALSE)</f>
        <v>#N/A</v>
      </c>
      <c r="G142" t="e">
        <f>CountsForm!B143</f>
        <v>#N/A</v>
      </c>
      <c r="H142">
        <f>CountsForm!D143</f>
        <v>0</v>
      </c>
      <c r="I142" t="str">
        <f>VLOOKUP('Visit&amp;Assessment Form'!B$10,LookupVisit!AJ$2:AK$10,2,FALSE)</f>
        <v>W</v>
      </c>
      <c r="J142" t="e">
        <f>VLOOKUP('Visit&amp;Assessment Form'!B$9,LookupVisit!A$2:B$7,2,FALSE)</f>
        <v>#N/A</v>
      </c>
      <c r="K142" t="e">
        <f>VLOOKUP(CountsForm!E143,LookupCount!$F$2:$G$5,2,FALSE)</f>
        <v>#N/A</v>
      </c>
      <c r="L142" t="e">
        <f>VLOOKUP('Visit&amp;Assessment Form'!$B$8,LookupVisit!$C$2:$D$16,2,FALSE)</f>
        <v>#N/A</v>
      </c>
      <c r="M142" t="e">
        <f>VLOOKUP('Visit&amp;Assessment Form'!$B$13,LookupVisit!$E$3:$F$5,2,FALSE)</f>
        <v>#N/A</v>
      </c>
      <c r="N142" t="e">
        <f>VLOOKUP('Visit&amp;Assessment Form'!$B$14,LookupVisit!$G$3:$H$6,2,FALSE)</f>
        <v>#N/A</v>
      </c>
      <c r="O142" t="e">
        <f>VLOOKUP('Visit&amp;Assessment Form'!$B$15,LookupVisit!$I$3:$J$7,2,FALSE)</f>
        <v>#N/A</v>
      </c>
      <c r="P142" t="e">
        <f>VLOOKUP('Visit&amp;Assessment Form'!$B$16,LookupVisit!$K$3:$L$6,2,FALSE)</f>
        <v>#N/A</v>
      </c>
      <c r="Q142" t="e">
        <f>VLOOKUP('Visit&amp;Assessment Form'!$B$11,LookupVisit!$M$3:$N$7,2,FALSE)</f>
        <v>#N/A</v>
      </c>
      <c r="R142">
        <f>'Visit&amp;Assessment Form'!$B$27</f>
        <v>0</v>
      </c>
      <c r="S142">
        <f>'Visit&amp;Assessment Form'!$B$29</f>
        <v>0</v>
      </c>
      <c r="T142">
        <f>SiteForm!A$3</f>
        <v>0</v>
      </c>
      <c r="U142">
        <f>SiteForm!$A$4</f>
        <v>0</v>
      </c>
      <c r="V142">
        <f>SiteForm!$C$3</f>
        <v>0</v>
      </c>
      <c r="W142">
        <f>SiteForm!$C$5</f>
        <v>0</v>
      </c>
      <c r="X142">
        <f>SiteForm!$C$10</f>
        <v>0</v>
      </c>
      <c r="Y142">
        <f>SiteForm!$C$11</f>
        <v>0</v>
      </c>
      <c r="Z142" t="e">
        <f>CountsForm!C143</f>
        <v>#N/A</v>
      </c>
      <c r="AA142" s="16">
        <f>'Visit&amp;Assessment Form'!$B$6</f>
        <v>0</v>
      </c>
      <c r="AB142" s="16">
        <f>'Visit&amp;Assessment Form'!$B$7</f>
        <v>0</v>
      </c>
      <c r="AC142">
        <f>SiteForm!$C$6</f>
        <v>0</v>
      </c>
      <c r="AD142" s="17">
        <f>CountsForm!A143</f>
        <v>0</v>
      </c>
    </row>
    <row r="143" spans="1:30">
      <c r="A143" t="e">
        <f>SiteForm!$A$7&amp;SiteForm!$C$7</f>
        <v>#N/A</v>
      </c>
      <c r="B143">
        <f>IF(SiteForm!C$4="",SiteForm!A$4,SiteForm!C$4)</f>
        <v>0</v>
      </c>
      <c r="C143">
        <f>'Visit&amp;Assessment Form'!$B$3</f>
        <v>0</v>
      </c>
      <c r="D143">
        <f>'Visit&amp;Assessment Form'!$B$4</f>
        <v>0</v>
      </c>
      <c r="E143">
        <f>'Visit&amp;Assessment Form'!$B$5</f>
        <v>0</v>
      </c>
      <c r="F143" t="e">
        <f>VLOOKUP(CountsForm!A144,LookupCount!$A:$D,4,FALSE)</f>
        <v>#N/A</v>
      </c>
      <c r="G143" t="e">
        <f>CountsForm!B144</f>
        <v>#N/A</v>
      </c>
      <c r="H143">
        <f>CountsForm!D144</f>
        <v>0</v>
      </c>
      <c r="I143" t="str">
        <f>VLOOKUP('Visit&amp;Assessment Form'!B$10,LookupVisit!AJ$2:AK$10,2,FALSE)</f>
        <v>W</v>
      </c>
      <c r="J143" t="e">
        <f>VLOOKUP('Visit&amp;Assessment Form'!B$9,LookupVisit!A$2:B$7,2,FALSE)</f>
        <v>#N/A</v>
      </c>
      <c r="K143" t="e">
        <f>VLOOKUP(CountsForm!E144,LookupCount!$F$2:$G$5,2,FALSE)</f>
        <v>#N/A</v>
      </c>
      <c r="L143" t="e">
        <f>VLOOKUP('Visit&amp;Assessment Form'!$B$8,LookupVisit!$C$2:$D$16,2,FALSE)</f>
        <v>#N/A</v>
      </c>
      <c r="M143" t="e">
        <f>VLOOKUP('Visit&amp;Assessment Form'!$B$13,LookupVisit!$E$3:$F$5,2,FALSE)</f>
        <v>#N/A</v>
      </c>
      <c r="N143" t="e">
        <f>VLOOKUP('Visit&amp;Assessment Form'!$B$14,LookupVisit!$G$3:$H$6,2,FALSE)</f>
        <v>#N/A</v>
      </c>
      <c r="O143" t="e">
        <f>VLOOKUP('Visit&amp;Assessment Form'!$B$15,LookupVisit!$I$3:$J$7,2,FALSE)</f>
        <v>#N/A</v>
      </c>
      <c r="P143" t="e">
        <f>VLOOKUP('Visit&amp;Assessment Form'!$B$16,LookupVisit!$K$3:$L$6,2,FALSE)</f>
        <v>#N/A</v>
      </c>
      <c r="Q143" t="e">
        <f>VLOOKUP('Visit&amp;Assessment Form'!$B$11,LookupVisit!$M$3:$N$7,2,FALSE)</f>
        <v>#N/A</v>
      </c>
      <c r="R143">
        <f>'Visit&amp;Assessment Form'!$B$27</f>
        <v>0</v>
      </c>
      <c r="S143">
        <f>'Visit&amp;Assessment Form'!$B$29</f>
        <v>0</v>
      </c>
      <c r="T143">
        <f>SiteForm!A$3</f>
        <v>0</v>
      </c>
      <c r="U143">
        <f>SiteForm!$A$4</f>
        <v>0</v>
      </c>
      <c r="V143">
        <f>SiteForm!$C$3</f>
        <v>0</v>
      </c>
      <c r="W143">
        <f>SiteForm!$C$5</f>
        <v>0</v>
      </c>
      <c r="X143">
        <f>SiteForm!$C$10</f>
        <v>0</v>
      </c>
      <c r="Y143">
        <f>SiteForm!$C$11</f>
        <v>0</v>
      </c>
      <c r="Z143" t="e">
        <f>CountsForm!C144</f>
        <v>#N/A</v>
      </c>
      <c r="AA143" s="16">
        <f>'Visit&amp;Assessment Form'!$B$6</f>
        <v>0</v>
      </c>
      <c r="AB143" s="16">
        <f>'Visit&amp;Assessment Form'!$B$7</f>
        <v>0</v>
      </c>
      <c r="AC143">
        <f>SiteForm!$C$6</f>
        <v>0</v>
      </c>
      <c r="AD143" s="17">
        <f>CountsForm!A144</f>
        <v>0</v>
      </c>
    </row>
    <row r="144" spans="1:30">
      <c r="A144" t="e">
        <f>SiteForm!$A$7&amp;SiteForm!$C$7</f>
        <v>#N/A</v>
      </c>
      <c r="B144">
        <f>IF(SiteForm!C$4="",SiteForm!A$4,SiteForm!C$4)</f>
        <v>0</v>
      </c>
      <c r="C144">
        <f>'Visit&amp;Assessment Form'!$B$3</f>
        <v>0</v>
      </c>
      <c r="D144">
        <f>'Visit&amp;Assessment Form'!$B$4</f>
        <v>0</v>
      </c>
      <c r="E144">
        <f>'Visit&amp;Assessment Form'!$B$5</f>
        <v>0</v>
      </c>
      <c r="F144" t="e">
        <f>VLOOKUP(CountsForm!A145,LookupCount!$A:$D,4,FALSE)</f>
        <v>#N/A</v>
      </c>
      <c r="G144" t="e">
        <f>CountsForm!B145</f>
        <v>#N/A</v>
      </c>
      <c r="H144">
        <f>CountsForm!D145</f>
        <v>0</v>
      </c>
      <c r="I144" t="str">
        <f>VLOOKUP('Visit&amp;Assessment Form'!B$10,LookupVisit!AJ$2:AK$10,2,FALSE)</f>
        <v>W</v>
      </c>
      <c r="J144" t="e">
        <f>VLOOKUP('Visit&amp;Assessment Form'!B$9,LookupVisit!A$2:B$7,2,FALSE)</f>
        <v>#N/A</v>
      </c>
      <c r="K144" t="e">
        <f>VLOOKUP(CountsForm!E145,LookupCount!$F$2:$G$5,2,FALSE)</f>
        <v>#N/A</v>
      </c>
      <c r="L144" t="e">
        <f>VLOOKUP('Visit&amp;Assessment Form'!$B$8,LookupVisit!$C$2:$D$16,2,FALSE)</f>
        <v>#N/A</v>
      </c>
      <c r="M144" t="e">
        <f>VLOOKUP('Visit&amp;Assessment Form'!$B$13,LookupVisit!$E$3:$F$5,2,FALSE)</f>
        <v>#N/A</v>
      </c>
      <c r="N144" t="e">
        <f>VLOOKUP('Visit&amp;Assessment Form'!$B$14,LookupVisit!$G$3:$H$6,2,FALSE)</f>
        <v>#N/A</v>
      </c>
      <c r="O144" t="e">
        <f>VLOOKUP('Visit&amp;Assessment Form'!$B$15,LookupVisit!$I$3:$J$7,2,FALSE)</f>
        <v>#N/A</v>
      </c>
      <c r="P144" t="e">
        <f>VLOOKUP('Visit&amp;Assessment Form'!$B$16,LookupVisit!$K$3:$L$6,2,FALSE)</f>
        <v>#N/A</v>
      </c>
      <c r="Q144" t="e">
        <f>VLOOKUP('Visit&amp;Assessment Form'!$B$11,LookupVisit!$M$3:$N$7,2,FALSE)</f>
        <v>#N/A</v>
      </c>
      <c r="R144">
        <f>'Visit&amp;Assessment Form'!$B$27</f>
        <v>0</v>
      </c>
      <c r="S144">
        <f>'Visit&amp;Assessment Form'!$B$29</f>
        <v>0</v>
      </c>
      <c r="T144">
        <f>SiteForm!A$3</f>
        <v>0</v>
      </c>
      <c r="U144">
        <f>SiteForm!$A$4</f>
        <v>0</v>
      </c>
      <c r="V144">
        <f>SiteForm!$C$3</f>
        <v>0</v>
      </c>
      <c r="W144">
        <f>SiteForm!$C$5</f>
        <v>0</v>
      </c>
      <c r="X144">
        <f>SiteForm!$C$10</f>
        <v>0</v>
      </c>
      <c r="Y144">
        <f>SiteForm!$C$11</f>
        <v>0</v>
      </c>
      <c r="Z144" t="e">
        <f>CountsForm!C145</f>
        <v>#N/A</v>
      </c>
      <c r="AA144" s="16">
        <f>'Visit&amp;Assessment Form'!$B$6</f>
        <v>0</v>
      </c>
      <c r="AB144" s="16">
        <f>'Visit&amp;Assessment Form'!$B$7</f>
        <v>0</v>
      </c>
      <c r="AC144">
        <f>SiteForm!$C$6</f>
        <v>0</v>
      </c>
      <c r="AD144" s="17">
        <f>CountsForm!A145</f>
        <v>0</v>
      </c>
    </row>
    <row r="145" spans="1:30">
      <c r="A145" t="e">
        <f>SiteForm!$A$7&amp;SiteForm!$C$7</f>
        <v>#N/A</v>
      </c>
      <c r="B145">
        <f>IF(SiteForm!C$4="",SiteForm!A$4,SiteForm!C$4)</f>
        <v>0</v>
      </c>
      <c r="C145">
        <f>'Visit&amp;Assessment Form'!$B$3</f>
        <v>0</v>
      </c>
      <c r="D145">
        <f>'Visit&amp;Assessment Form'!$B$4</f>
        <v>0</v>
      </c>
      <c r="E145">
        <f>'Visit&amp;Assessment Form'!$B$5</f>
        <v>0</v>
      </c>
      <c r="F145" t="e">
        <f>VLOOKUP(CountsForm!A146,LookupCount!$A:$D,4,FALSE)</f>
        <v>#N/A</v>
      </c>
      <c r="G145" t="e">
        <f>CountsForm!B146</f>
        <v>#N/A</v>
      </c>
      <c r="H145">
        <f>CountsForm!D146</f>
        <v>0</v>
      </c>
      <c r="I145" t="str">
        <f>VLOOKUP('Visit&amp;Assessment Form'!B$10,LookupVisit!AJ$2:AK$10,2,FALSE)</f>
        <v>W</v>
      </c>
      <c r="J145" t="e">
        <f>VLOOKUP('Visit&amp;Assessment Form'!B$9,LookupVisit!A$2:B$7,2,FALSE)</f>
        <v>#N/A</v>
      </c>
      <c r="K145" t="e">
        <f>VLOOKUP(CountsForm!E146,LookupCount!$F$2:$G$5,2,FALSE)</f>
        <v>#N/A</v>
      </c>
      <c r="L145" t="e">
        <f>VLOOKUP('Visit&amp;Assessment Form'!$B$8,LookupVisit!$C$2:$D$16,2,FALSE)</f>
        <v>#N/A</v>
      </c>
      <c r="M145" t="e">
        <f>VLOOKUP('Visit&amp;Assessment Form'!$B$13,LookupVisit!$E$3:$F$5,2,FALSE)</f>
        <v>#N/A</v>
      </c>
      <c r="N145" t="e">
        <f>VLOOKUP('Visit&amp;Assessment Form'!$B$14,LookupVisit!$G$3:$H$6,2,FALSE)</f>
        <v>#N/A</v>
      </c>
      <c r="O145" t="e">
        <f>VLOOKUP('Visit&amp;Assessment Form'!$B$15,LookupVisit!$I$3:$J$7,2,FALSE)</f>
        <v>#N/A</v>
      </c>
      <c r="P145" t="e">
        <f>VLOOKUP('Visit&amp;Assessment Form'!$B$16,LookupVisit!$K$3:$L$6,2,FALSE)</f>
        <v>#N/A</v>
      </c>
      <c r="Q145" t="e">
        <f>VLOOKUP('Visit&amp;Assessment Form'!$B$11,LookupVisit!$M$3:$N$7,2,FALSE)</f>
        <v>#N/A</v>
      </c>
      <c r="R145">
        <f>'Visit&amp;Assessment Form'!$B$27</f>
        <v>0</v>
      </c>
      <c r="S145">
        <f>'Visit&amp;Assessment Form'!$B$29</f>
        <v>0</v>
      </c>
      <c r="T145">
        <f>SiteForm!A$3</f>
        <v>0</v>
      </c>
      <c r="U145">
        <f>SiteForm!$A$4</f>
        <v>0</v>
      </c>
      <c r="V145">
        <f>SiteForm!$C$3</f>
        <v>0</v>
      </c>
      <c r="W145">
        <f>SiteForm!$C$5</f>
        <v>0</v>
      </c>
      <c r="X145">
        <f>SiteForm!$C$10</f>
        <v>0</v>
      </c>
      <c r="Y145">
        <f>SiteForm!$C$11</f>
        <v>0</v>
      </c>
      <c r="Z145" t="e">
        <f>CountsForm!C146</f>
        <v>#N/A</v>
      </c>
      <c r="AA145" s="16">
        <f>'Visit&amp;Assessment Form'!$B$6</f>
        <v>0</v>
      </c>
      <c r="AB145" s="16">
        <f>'Visit&amp;Assessment Form'!$B$7</f>
        <v>0</v>
      </c>
      <c r="AC145">
        <f>SiteForm!$C$6</f>
        <v>0</v>
      </c>
      <c r="AD145" s="17">
        <f>CountsForm!A146</f>
        <v>0</v>
      </c>
    </row>
    <row r="146" spans="1:30">
      <c r="A146" t="e">
        <f>SiteForm!$A$7&amp;SiteForm!$C$7</f>
        <v>#N/A</v>
      </c>
      <c r="B146">
        <f>IF(SiteForm!C$4="",SiteForm!A$4,SiteForm!C$4)</f>
        <v>0</v>
      </c>
      <c r="C146">
        <f>'Visit&amp;Assessment Form'!$B$3</f>
        <v>0</v>
      </c>
      <c r="D146">
        <f>'Visit&amp;Assessment Form'!$B$4</f>
        <v>0</v>
      </c>
      <c r="E146">
        <f>'Visit&amp;Assessment Form'!$B$5</f>
        <v>0</v>
      </c>
      <c r="F146" t="e">
        <f>VLOOKUP(CountsForm!A147,LookupCount!$A:$D,4,FALSE)</f>
        <v>#N/A</v>
      </c>
      <c r="G146" t="e">
        <f>CountsForm!B147</f>
        <v>#N/A</v>
      </c>
      <c r="H146">
        <f>CountsForm!D147</f>
        <v>0</v>
      </c>
      <c r="I146" t="str">
        <f>VLOOKUP('Visit&amp;Assessment Form'!B$10,LookupVisit!AJ$2:AK$10,2,FALSE)</f>
        <v>W</v>
      </c>
      <c r="J146" t="e">
        <f>VLOOKUP('Visit&amp;Assessment Form'!B$9,LookupVisit!A$2:B$7,2,FALSE)</f>
        <v>#N/A</v>
      </c>
      <c r="K146" t="e">
        <f>VLOOKUP(CountsForm!E147,LookupCount!$F$2:$G$5,2,FALSE)</f>
        <v>#N/A</v>
      </c>
      <c r="L146" t="e">
        <f>VLOOKUP('Visit&amp;Assessment Form'!$B$8,LookupVisit!$C$2:$D$16,2,FALSE)</f>
        <v>#N/A</v>
      </c>
      <c r="M146" t="e">
        <f>VLOOKUP('Visit&amp;Assessment Form'!$B$13,LookupVisit!$E$3:$F$5,2,FALSE)</f>
        <v>#N/A</v>
      </c>
      <c r="N146" t="e">
        <f>VLOOKUP('Visit&amp;Assessment Form'!$B$14,LookupVisit!$G$3:$H$6,2,FALSE)</f>
        <v>#N/A</v>
      </c>
      <c r="O146" t="e">
        <f>VLOOKUP('Visit&amp;Assessment Form'!$B$15,LookupVisit!$I$3:$J$7,2,FALSE)</f>
        <v>#N/A</v>
      </c>
      <c r="P146" t="e">
        <f>VLOOKUP('Visit&amp;Assessment Form'!$B$16,LookupVisit!$K$3:$L$6,2,FALSE)</f>
        <v>#N/A</v>
      </c>
      <c r="Q146" t="e">
        <f>VLOOKUP('Visit&amp;Assessment Form'!$B$11,LookupVisit!$M$3:$N$7,2,FALSE)</f>
        <v>#N/A</v>
      </c>
      <c r="R146">
        <f>'Visit&amp;Assessment Form'!$B$27</f>
        <v>0</v>
      </c>
      <c r="S146">
        <f>'Visit&amp;Assessment Form'!$B$29</f>
        <v>0</v>
      </c>
      <c r="T146">
        <f>SiteForm!A$3</f>
        <v>0</v>
      </c>
      <c r="U146">
        <f>SiteForm!$A$4</f>
        <v>0</v>
      </c>
      <c r="V146">
        <f>SiteForm!$C$3</f>
        <v>0</v>
      </c>
      <c r="W146">
        <f>SiteForm!$C$5</f>
        <v>0</v>
      </c>
      <c r="X146">
        <f>SiteForm!$C$10</f>
        <v>0</v>
      </c>
      <c r="Y146">
        <f>SiteForm!$C$11</f>
        <v>0</v>
      </c>
      <c r="Z146" t="e">
        <f>CountsForm!C147</f>
        <v>#N/A</v>
      </c>
      <c r="AA146" s="16">
        <f>'Visit&amp;Assessment Form'!$B$6</f>
        <v>0</v>
      </c>
      <c r="AB146" s="16">
        <f>'Visit&amp;Assessment Form'!$B$7</f>
        <v>0</v>
      </c>
      <c r="AC146">
        <f>SiteForm!$C$6</f>
        <v>0</v>
      </c>
      <c r="AD146" s="17">
        <f>CountsForm!A147</f>
        <v>0</v>
      </c>
    </row>
    <row r="147" spans="1:30">
      <c r="A147" t="e">
        <f>SiteForm!$A$7&amp;SiteForm!$C$7</f>
        <v>#N/A</v>
      </c>
      <c r="B147">
        <f>IF(SiteForm!C$4="",SiteForm!A$4,SiteForm!C$4)</f>
        <v>0</v>
      </c>
      <c r="C147">
        <f>'Visit&amp;Assessment Form'!$B$3</f>
        <v>0</v>
      </c>
      <c r="D147">
        <f>'Visit&amp;Assessment Form'!$B$4</f>
        <v>0</v>
      </c>
      <c r="E147">
        <f>'Visit&amp;Assessment Form'!$B$5</f>
        <v>0</v>
      </c>
      <c r="F147" t="e">
        <f>VLOOKUP(CountsForm!A148,LookupCount!$A:$D,4,FALSE)</f>
        <v>#N/A</v>
      </c>
      <c r="G147" t="e">
        <f>CountsForm!B148</f>
        <v>#N/A</v>
      </c>
      <c r="H147">
        <f>CountsForm!D148</f>
        <v>0</v>
      </c>
      <c r="I147" t="str">
        <f>VLOOKUP('Visit&amp;Assessment Form'!B$10,LookupVisit!AJ$2:AK$10,2,FALSE)</f>
        <v>W</v>
      </c>
      <c r="J147" t="e">
        <f>VLOOKUP('Visit&amp;Assessment Form'!B$9,LookupVisit!A$2:B$7,2,FALSE)</f>
        <v>#N/A</v>
      </c>
      <c r="K147" t="e">
        <f>VLOOKUP(CountsForm!E148,LookupCount!$F$2:$G$5,2,FALSE)</f>
        <v>#N/A</v>
      </c>
      <c r="L147" t="e">
        <f>VLOOKUP('Visit&amp;Assessment Form'!$B$8,LookupVisit!$C$2:$D$16,2,FALSE)</f>
        <v>#N/A</v>
      </c>
      <c r="M147" t="e">
        <f>VLOOKUP('Visit&amp;Assessment Form'!$B$13,LookupVisit!$E$3:$F$5,2,FALSE)</f>
        <v>#N/A</v>
      </c>
      <c r="N147" t="e">
        <f>VLOOKUP('Visit&amp;Assessment Form'!$B$14,LookupVisit!$G$3:$H$6,2,FALSE)</f>
        <v>#N/A</v>
      </c>
      <c r="O147" t="e">
        <f>VLOOKUP('Visit&amp;Assessment Form'!$B$15,LookupVisit!$I$3:$J$7,2,FALSE)</f>
        <v>#N/A</v>
      </c>
      <c r="P147" t="e">
        <f>VLOOKUP('Visit&amp;Assessment Form'!$B$16,LookupVisit!$K$3:$L$6,2,FALSE)</f>
        <v>#N/A</v>
      </c>
      <c r="Q147" t="e">
        <f>VLOOKUP('Visit&amp;Assessment Form'!$B$11,LookupVisit!$M$3:$N$7,2,FALSE)</f>
        <v>#N/A</v>
      </c>
      <c r="R147">
        <f>'Visit&amp;Assessment Form'!$B$27</f>
        <v>0</v>
      </c>
      <c r="S147">
        <f>'Visit&amp;Assessment Form'!$B$29</f>
        <v>0</v>
      </c>
      <c r="T147">
        <f>SiteForm!A$3</f>
        <v>0</v>
      </c>
      <c r="U147">
        <f>SiteForm!$A$4</f>
        <v>0</v>
      </c>
      <c r="V147">
        <f>SiteForm!$C$3</f>
        <v>0</v>
      </c>
      <c r="W147">
        <f>SiteForm!$C$5</f>
        <v>0</v>
      </c>
      <c r="X147">
        <f>SiteForm!$C$10</f>
        <v>0</v>
      </c>
      <c r="Y147">
        <f>SiteForm!$C$11</f>
        <v>0</v>
      </c>
      <c r="Z147" t="e">
        <f>CountsForm!C148</f>
        <v>#N/A</v>
      </c>
      <c r="AA147" s="16">
        <f>'Visit&amp;Assessment Form'!$B$6</f>
        <v>0</v>
      </c>
      <c r="AB147" s="16">
        <f>'Visit&amp;Assessment Form'!$B$7</f>
        <v>0</v>
      </c>
      <c r="AC147">
        <f>SiteForm!$C$6</f>
        <v>0</v>
      </c>
      <c r="AD147" s="17">
        <f>CountsForm!A148</f>
        <v>0</v>
      </c>
    </row>
    <row r="148" spans="1:30">
      <c r="A148" t="e">
        <f>SiteForm!$A$7&amp;SiteForm!$C$7</f>
        <v>#N/A</v>
      </c>
      <c r="B148">
        <f>IF(SiteForm!C$4="",SiteForm!A$4,SiteForm!C$4)</f>
        <v>0</v>
      </c>
      <c r="C148">
        <f>'Visit&amp;Assessment Form'!$B$3</f>
        <v>0</v>
      </c>
      <c r="D148">
        <f>'Visit&amp;Assessment Form'!$B$4</f>
        <v>0</v>
      </c>
      <c r="E148">
        <f>'Visit&amp;Assessment Form'!$B$5</f>
        <v>0</v>
      </c>
      <c r="F148" t="e">
        <f>VLOOKUP(CountsForm!A149,LookupCount!$A:$D,4,FALSE)</f>
        <v>#N/A</v>
      </c>
      <c r="G148" t="e">
        <f>CountsForm!B149</f>
        <v>#N/A</v>
      </c>
      <c r="H148">
        <f>CountsForm!D149</f>
        <v>0</v>
      </c>
      <c r="I148" t="str">
        <f>VLOOKUP('Visit&amp;Assessment Form'!B$10,LookupVisit!AJ$2:AK$10,2,FALSE)</f>
        <v>W</v>
      </c>
      <c r="J148" t="e">
        <f>VLOOKUP('Visit&amp;Assessment Form'!B$9,LookupVisit!A$2:B$7,2,FALSE)</f>
        <v>#N/A</v>
      </c>
      <c r="K148" t="e">
        <f>VLOOKUP(CountsForm!E149,LookupCount!$F$2:$G$5,2,FALSE)</f>
        <v>#N/A</v>
      </c>
      <c r="L148" t="e">
        <f>VLOOKUP('Visit&amp;Assessment Form'!$B$8,LookupVisit!$C$2:$D$16,2,FALSE)</f>
        <v>#N/A</v>
      </c>
      <c r="M148" t="e">
        <f>VLOOKUP('Visit&amp;Assessment Form'!$B$13,LookupVisit!$E$3:$F$5,2,FALSE)</f>
        <v>#N/A</v>
      </c>
      <c r="N148" t="e">
        <f>VLOOKUP('Visit&amp;Assessment Form'!$B$14,LookupVisit!$G$3:$H$6,2,FALSE)</f>
        <v>#N/A</v>
      </c>
      <c r="O148" t="e">
        <f>VLOOKUP('Visit&amp;Assessment Form'!$B$15,LookupVisit!$I$3:$J$7,2,FALSE)</f>
        <v>#N/A</v>
      </c>
      <c r="P148" t="e">
        <f>VLOOKUP('Visit&amp;Assessment Form'!$B$16,LookupVisit!$K$3:$L$6,2,FALSE)</f>
        <v>#N/A</v>
      </c>
      <c r="Q148" t="e">
        <f>VLOOKUP('Visit&amp;Assessment Form'!$B$11,LookupVisit!$M$3:$N$7,2,FALSE)</f>
        <v>#N/A</v>
      </c>
      <c r="R148">
        <f>'Visit&amp;Assessment Form'!$B$27</f>
        <v>0</v>
      </c>
      <c r="S148">
        <f>'Visit&amp;Assessment Form'!$B$29</f>
        <v>0</v>
      </c>
      <c r="T148">
        <f>SiteForm!A$3</f>
        <v>0</v>
      </c>
      <c r="U148">
        <f>SiteForm!$A$4</f>
        <v>0</v>
      </c>
      <c r="V148">
        <f>SiteForm!$C$3</f>
        <v>0</v>
      </c>
      <c r="W148">
        <f>SiteForm!$C$5</f>
        <v>0</v>
      </c>
      <c r="X148">
        <f>SiteForm!$C$10</f>
        <v>0</v>
      </c>
      <c r="Y148">
        <f>SiteForm!$C$11</f>
        <v>0</v>
      </c>
      <c r="Z148" t="e">
        <f>CountsForm!C149</f>
        <v>#N/A</v>
      </c>
      <c r="AA148" s="16">
        <f>'Visit&amp;Assessment Form'!$B$6</f>
        <v>0</v>
      </c>
      <c r="AB148" s="16">
        <f>'Visit&amp;Assessment Form'!$B$7</f>
        <v>0</v>
      </c>
      <c r="AC148">
        <f>SiteForm!$C$6</f>
        <v>0</v>
      </c>
      <c r="AD148" s="17">
        <f>CountsForm!A149</f>
        <v>0</v>
      </c>
    </row>
    <row r="149" spans="1:30">
      <c r="A149" t="e">
        <f>SiteForm!$A$7&amp;SiteForm!$C$7</f>
        <v>#N/A</v>
      </c>
      <c r="B149">
        <f>IF(SiteForm!C$4="",SiteForm!A$4,SiteForm!C$4)</f>
        <v>0</v>
      </c>
      <c r="C149">
        <f>'Visit&amp;Assessment Form'!$B$3</f>
        <v>0</v>
      </c>
      <c r="D149">
        <f>'Visit&amp;Assessment Form'!$B$4</f>
        <v>0</v>
      </c>
      <c r="E149">
        <f>'Visit&amp;Assessment Form'!$B$5</f>
        <v>0</v>
      </c>
      <c r="F149" t="e">
        <f>VLOOKUP(CountsForm!A150,LookupCount!$A:$D,4,FALSE)</f>
        <v>#N/A</v>
      </c>
      <c r="G149" t="e">
        <f>CountsForm!B150</f>
        <v>#N/A</v>
      </c>
      <c r="H149">
        <f>CountsForm!D150</f>
        <v>0</v>
      </c>
      <c r="I149" t="str">
        <f>VLOOKUP('Visit&amp;Assessment Form'!B$10,LookupVisit!AJ$2:AK$10,2,FALSE)</f>
        <v>W</v>
      </c>
      <c r="J149" t="e">
        <f>VLOOKUP('Visit&amp;Assessment Form'!B$9,LookupVisit!A$2:B$7,2,FALSE)</f>
        <v>#N/A</v>
      </c>
      <c r="K149" t="e">
        <f>VLOOKUP(CountsForm!E150,LookupCount!$F$2:$G$5,2,FALSE)</f>
        <v>#N/A</v>
      </c>
      <c r="L149" t="e">
        <f>VLOOKUP('Visit&amp;Assessment Form'!$B$8,LookupVisit!$C$2:$D$16,2,FALSE)</f>
        <v>#N/A</v>
      </c>
      <c r="M149" t="e">
        <f>VLOOKUP('Visit&amp;Assessment Form'!$B$13,LookupVisit!$E$3:$F$5,2,FALSE)</f>
        <v>#N/A</v>
      </c>
      <c r="N149" t="e">
        <f>VLOOKUP('Visit&amp;Assessment Form'!$B$14,LookupVisit!$G$3:$H$6,2,FALSE)</f>
        <v>#N/A</v>
      </c>
      <c r="O149" t="e">
        <f>VLOOKUP('Visit&amp;Assessment Form'!$B$15,LookupVisit!$I$3:$J$7,2,FALSE)</f>
        <v>#N/A</v>
      </c>
      <c r="P149" t="e">
        <f>VLOOKUP('Visit&amp;Assessment Form'!$B$16,LookupVisit!$K$3:$L$6,2,FALSE)</f>
        <v>#N/A</v>
      </c>
      <c r="Q149" t="e">
        <f>VLOOKUP('Visit&amp;Assessment Form'!$B$11,LookupVisit!$M$3:$N$7,2,FALSE)</f>
        <v>#N/A</v>
      </c>
      <c r="R149">
        <f>'Visit&amp;Assessment Form'!$B$27</f>
        <v>0</v>
      </c>
      <c r="S149">
        <f>'Visit&amp;Assessment Form'!$B$29</f>
        <v>0</v>
      </c>
      <c r="T149">
        <f>SiteForm!A$3</f>
        <v>0</v>
      </c>
      <c r="U149">
        <f>SiteForm!$A$4</f>
        <v>0</v>
      </c>
      <c r="V149">
        <f>SiteForm!$C$3</f>
        <v>0</v>
      </c>
      <c r="W149">
        <f>SiteForm!$C$5</f>
        <v>0</v>
      </c>
      <c r="X149">
        <f>SiteForm!$C$10</f>
        <v>0</v>
      </c>
      <c r="Y149">
        <f>SiteForm!$C$11</f>
        <v>0</v>
      </c>
      <c r="Z149" t="e">
        <f>CountsForm!C150</f>
        <v>#N/A</v>
      </c>
      <c r="AA149" s="16">
        <f>'Visit&amp;Assessment Form'!$B$6</f>
        <v>0</v>
      </c>
      <c r="AB149" s="16">
        <f>'Visit&amp;Assessment Form'!$B$7</f>
        <v>0</v>
      </c>
      <c r="AC149">
        <f>SiteForm!$C$6</f>
        <v>0</v>
      </c>
      <c r="AD149" s="17">
        <f>CountsForm!A150</f>
        <v>0</v>
      </c>
    </row>
    <row r="150" spans="1:30">
      <c r="A150" t="e">
        <f>SiteForm!$A$7&amp;SiteForm!$C$7</f>
        <v>#N/A</v>
      </c>
      <c r="B150">
        <f>IF(SiteForm!C$4="",SiteForm!A$4,SiteForm!C$4)</f>
        <v>0</v>
      </c>
      <c r="C150">
        <f>'Visit&amp;Assessment Form'!$B$3</f>
        <v>0</v>
      </c>
      <c r="D150">
        <f>'Visit&amp;Assessment Form'!$B$4</f>
        <v>0</v>
      </c>
      <c r="E150">
        <f>'Visit&amp;Assessment Form'!$B$5</f>
        <v>0</v>
      </c>
      <c r="F150" t="e">
        <f>VLOOKUP(CountsForm!A151,LookupCount!$A:$D,4,FALSE)</f>
        <v>#N/A</v>
      </c>
      <c r="G150" t="e">
        <f>CountsForm!B151</f>
        <v>#N/A</v>
      </c>
      <c r="H150">
        <f>CountsForm!D151</f>
        <v>0</v>
      </c>
      <c r="I150" t="str">
        <f>VLOOKUP('Visit&amp;Assessment Form'!B$10,LookupVisit!AJ$2:AK$10,2,FALSE)</f>
        <v>W</v>
      </c>
      <c r="J150" t="e">
        <f>VLOOKUP('Visit&amp;Assessment Form'!B$9,LookupVisit!A$2:B$7,2,FALSE)</f>
        <v>#N/A</v>
      </c>
      <c r="K150" t="e">
        <f>VLOOKUP(CountsForm!E151,LookupCount!$F$2:$G$5,2,FALSE)</f>
        <v>#N/A</v>
      </c>
      <c r="L150" t="e">
        <f>VLOOKUP('Visit&amp;Assessment Form'!$B$8,LookupVisit!$C$2:$D$16,2,FALSE)</f>
        <v>#N/A</v>
      </c>
      <c r="M150" t="e">
        <f>VLOOKUP('Visit&amp;Assessment Form'!$B$13,LookupVisit!$E$3:$F$5,2,FALSE)</f>
        <v>#N/A</v>
      </c>
      <c r="N150" t="e">
        <f>VLOOKUP('Visit&amp;Assessment Form'!$B$14,LookupVisit!$G$3:$H$6,2,FALSE)</f>
        <v>#N/A</v>
      </c>
      <c r="O150" t="e">
        <f>VLOOKUP('Visit&amp;Assessment Form'!$B$15,LookupVisit!$I$3:$J$7,2,FALSE)</f>
        <v>#N/A</v>
      </c>
      <c r="P150" t="e">
        <f>VLOOKUP('Visit&amp;Assessment Form'!$B$16,LookupVisit!$K$3:$L$6,2,FALSE)</f>
        <v>#N/A</v>
      </c>
      <c r="Q150" t="e">
        <f>VLOOKUP('Visit&amp;Assessment Form'!$B$11,LookupVisit!$M$3:$N$7,2,FALSE)</f>
        <v>#N/A</v>
      </c>
      <c r="R150">
        <f>'Visit&amp;Assessment Form'!$B$27</f>
        <v>0</v>
      </c>
      <c r="S150">
        <f>'Visit&amp;Assessment Form'!$B$29</f>
        <v>0</v>
      </c>
      <c r="T150">
        <f>SiteForm!A$3</f>
        <v>0</v>
      </c>
      <c r="U150">
        <f>SiteForm!$A$4</f>
        <v>0</v>
      </c>
      <c r="V150">
        <f>SiteForm!$C$3</f>
        <v>0</v>
      </c>
      <c r="W150">
        <f>SiteForm!$C$5</f>
        <v>0</v>
      </c>
      <c r="X150">
        <f>SiteForm!$C$10</f>
        <v>0</v>
      </c>
      <c r="Y150">
        <f>SiteForm!$C$11</f>
        <v>0</v>
      </c>
      <c r="Z150" t="e">
        <f>CountsForm!C151</f>
        <v>#N/A</v>
      </c>
      <c r="AA150" s="16">
        <f>'Visit&amp;Assessment Form'!$B$6</f>
        <v>0</v>
      </c>
      <c r="AB150" s="16">
        <f>'Visit&amp;Assessment Form'!$B$7</f>
        <v>0</v>
      </c>
      <c r="AC150">
        <f>SiteForm!$C$6</f>
        <v>0</v>
      </c>
      <c r="AD150" s="17">
        <f>CountsForm!A151</f>
        <v>0</v>
      </c>
    </row>
    <row r="151" spans="1:30">
      <c r="A151" t="e">
        <f>SiteForm!$A$7&amp;SiteForm!$C$7</f>
        <v>#N/A</v>
      </c>
      <c r="B151">
        <f>IF(SiteForm!C$4="",SiteForm!A$4,SiteForm!C$4)</f>
        <v>0</v>
      </c>
      <c r="C151">
        <f>'Visit&amp;Assessment Form'!$B$3</f>
        <v>0</v>
      </c>
      <c r="D151">
        <f>'Visit&amp;Assessment Form'!$B$4</f>
        <v>0</v>
      </c>
      <c r="E151">
        <f>'Visit&amp;Assessment Form'!$B$5</f>
        <v>0</v>
      </c>
      <c r="F151" t="e">
        <f>VLOOKUP(CountsForm!A152,LookupCount!$A:$D,4,FALSE)</f>
        <v>#N/A</v>
      </c>
      <c r="G151" t="e">
        <f>CountsForm!B152</f>
        <v>#N/A</v>
      </c>
      <c r="H151">
        <f>CountsForm!D152</f>
        <v>0</v>
      </c>
      <c r="I151" t="str">
        <f>VLOOKUP('Visit&amp;Assessment Form'!B$10,LookupVisit!AJ$2:AK$10,2,FALSE)</f>
        <v>W</v>
      </c>
      <c r="J151" t="e">
        <f>VLOOKUP('Visit&amp;Assessment Form'!B$9,LookupVisit!A$2:B$7,2,FALSE)</f>
        <v>#N/A</v>
      </c>
      <c r="K151" t="e">
        <f>VLOOKUP(CountsForm!E152,LookupCount!$F$2:$G$5,2,FALSE)</f>
        <v>#N/A</v>
      </c>
      <c r="L151" t="e">
        <f>VLOOKUP('Visit&amp;Assessment Form'!$B$8,LookupVisit!$C$2:$D$16,2,FALSE)</f>
        <v>#N/A</v>
      </c>
      <c r="M151" t="e">
        <f>VLOOKUP('Visit&amp;Assessment Form'!$B$13,LookupVisit!$E$3:$F$5,2,FALSE)</f>
        <v>#N/A</v>
      </c>
      <c r="N151" t="e">
        <f>VLOOKUP('Visit&amp;Assessment Form'!$B$14,LookupVisit!$G$3:$H$6,2,FALSE)</f>
        <v>#N/A</v>
      </c>
      <c r="O151" t="e">
        <f>VLOOKUP('Visit&amp;Assessment Form'!$B$15,LookupVisit!$I$3:$J$7,2,FALSE)</f>
        <v>#N/A</v>
      </c>
      <c r="P151" t="e">
        <f>VLOOKUP('Visit&amp;Assessment Form'!$B$16,LookupVisit!$K$3:$L$6,2,FALSE)</f>
        <v>#N/A</v>
      </c>
      <c r="Q151" t="e">
        <f>VLOOKUP('Visit&amp;Assessment Form'!$B$11,LookupVisit!$M$3:$N$7,2,FALSE)</f>
        <v>#N/A</v>
      </c>
      <c r="R151">
        <f>'Visit&amp;Assessment Form'!$B$27</f>
        <v>0</v>
      </c>
      <c r="S151">
        <f>'Visit&amp;Assessment Form'!$B$29</f>
        <v>0</v>
      </c>
      <c r="T151">
        <f>SiteForm!A$3</f>
        <v>0</v>
      </c>
      <c r="U151">
        <f>SiteForm!$A$4</f>
        <v>0</v>
      </c>
      <c r="V151">
        <f>SiteForm!$C$3</f>
        <v>0</v>
      </c>
      <c r="W151">
        <f>SiteForm!$C$5</f>
        <v>0</v>
      </c>
      <c r="X151">
        <f>SiteForm!$C$10</f>
        <v>0</v>
      </c>
      <c r="Y151">
        <f>SiteForm!$C$11</f>
        <v>0</v>
      </c>
      <c r="Z151" t="e">
        <f>CountsForm!C152</f>
        <v>#N/A</v>
      </c>
      <c r="AA151" s="16">
        <f>'Visit&amp;Assessment Form'!$B$6</f>
        <v>0</v>
      </c>
      <c r="AB151" s="16">
        <f>'Visit&amp;Assessment Form'!$B$7</f>
        <v>0</v>
      </c>
      <c r="AC151">
        <f>SiteForm!$C$6</f>
        <v>0</v>
      </c>
      <c r="AD151" s="17">
        <f>CountsForm!A152</f>
        <v>0</v>
      </c>
    </row>
    <row r="152" spans="1:30">
      <c r="A152" t="e">
        <f>SiteForm!$A$7&amp;SiteForm!$C$7</f>
        <v>#N/A</v>
      </c>
      <c r="B152">
        <f>IF(SiteForm!C$4="",SiteForm!A$4,SiteForm!C$4)</f>
        <v>0</v>
      </c>
      <c r="C152">
        <f>'Visit&amp;Assessment Form'!$B$3</f>
        <v>0</v>
      </c>
      <c r="D152">
        <f>'Visit&amp;Assessment Form'!$B$4</f>
        <v>0</v>
      </c>
      <c r="E152">
        <f>'Visit&amp;Assessment Form'!$B$5</f>
        <v>0</v>
      </c>
      <c r="F152" t="e">
        <f>VLOOKUP(CountsForm!A153,LookupCount!$A:$D,4,FALSE)</f>
        <v>#N/A</v>
      </c>
      <c r="G152" t="e">
        <f>CountsForm!B153</f>
        <v>#N/A</v>
      </c>
      <c r="H152">
        <f>CountsForm!D153</f>
        <v>0</v>
      </c>
      <c r="I152" t="str">
        <f>VLOOKUP('Visit&amp;Assessment Form'!B$10,LookupVisit!AJ$2:AK$10,2,FALSE)</f>
        <v>W</v>
      </c>
      <c r="J152" t="e">
        <f>VLOOKUP('Visit&amp;Assessment Form'!B$9,LookupVisit!A$2:B$7,2,FALSE)</f>
        <v>#N/A</v>
      </c>
      <c r="K152" t="e">
        <f>VLOOKUP(CountsForm!E153,LookupCount!$F$2:$G$5,2,FALSE)</f>
        <v>#N/A</v>
      </c>
      <c r="L152" t="e">
        <f>VLOOKUP('Visit&amp;Assessment Form'!$B$8,LookupVisit!$C$2:$D$16,2,FALSE)</f>
        <v>#N/A</v>
      </c>
      <c r="M152" t="e">
        <f>VLOOKUP('Visit&amp;Assessment Form'!$B$13,LookupVisit!$E$3:$F$5,2,FALSE)</f>
        <v>#N/A</v>
      </c>
      <c r="N152" t="e">
        <f>VLOOKUP('Visit&amp;Assessment Form'!$B$14,LookupVisit!$G$3:$H$6,2,FALSE)</f>
        <v>#N/A</v>
      </c>
      <c r="O152" t="e">
        <f>VLOOKUP('Visit&amp;Assessment Form'!$B$15,LookupVisit!$I$3:$J$7,2,FALSE)</f>
        <v>#N/A</v>
      </c>
      <c r="P152" t="e">
        <f>VLOOKUP('Visit&amp;Assessment Form'!$B$16,LookupVisit!$K$3:$L$6,2,FALSE)</f>
        <v>#N/A</v>
      </c>
      <c r="Q152" t="e">
        <f>VLOOKUP('Visit&amp;Assessment Form'!$B$11,LookupVisit!$M$3:$N$7,2,FALSE)</f>
        <v>#N/A</v>
      </c>
      <c r="R152">
        <f>'Visit&amp;Assessment Form'!$B$27</f>
        <v>0</v>
      </c>
      <c r="S152">
        <f>'Visit&amp;Assessment Form'!$B$29</f>
        <v>0</v>
      </c>
      <c r="T152">
        <f>SiteForm!A$3</f>
        <v>0</v>
      </c>
      <c r="U152">
        <f>SiteForm!$A$4</f>
        <v>0</v>
      </c>
      <c r="V152">
        <f>SiteForm!$C$3</f>
        <v>0</v>
      </c>
      <c r="W152">
        <f>SiteForm!$C$5</f>
        <v>0</v>
      </c>
      <c r="X152">
        <f>SiteForm!$C$10</f>
        <v>0</v>
      </c>
      <c r="Y152">
        <f>SiteForm!$C$11</f>
        <v>0</v>
      </c>
      <c r="Z152" t="e">
        <f>CountsForm!C153</f>
        <v>#N/A</v>
      </c>
      <c r="AA152" s="16">
        <f>'Visit&amp;Assessment Form'!$B$6</f>
        <v>0</v>
      </c>
      <c r="AB152" s="16">
        <f>'Visit&amp;Assessment Form'!$B$7</f>
        <v>0</v>
      </c>
      <c r="AC152">
        <f>SiteForm!$C$6</f>
        <v>0</v>
      </c>
      <c r="AD152" s="17">
        <f>CountsForm!A153</f>
        <v>0</v>
      </c>
    </row>
    <row r="153" spans="1:30">
      <c r="A153" t="e">
        <f>SiteForm!$A$7&amp;SiteForm!$C$7</f>
        <v>#N/A</v>
      </c>
      <c r="B153">
        <f>IF(SiteForm!C$4="",SiteForm!A$4,SiteForm!C$4)</f>
        <v>0</v>
      </c>
      <c r="C153">
        <f>'Visit&amp;Assessment Form'!$B$3</f>
        <v>0</v>
      </c>
      <c r="D153">
        <f>'Visit&amp;Assessment Form'!$B$4</f>
        <v>0</v>
      </c>
      <c r="E153">
        <f>'Visit&amp;Assessment Form'!$B$5</f>
        <v>0</v>
      </c>
      <c r="F153" t="e">
        <f>VLOOKUP(CountsForm!A154,LookupCount!$A:$D,4,FALSE)</f>
        <v>#N/A</v>
      </c>
      <c r="G153" t="e">
        <f>CountsForm!B154</f>
        <v>#N/A</v>
      </c>
      <c r="H153">
        <f>CountsForm!D154</f>
        <v>0</v>
      </c>
      <c r="I153" t="str">
        <f>VLOOKUP('Visit&amp;Assessment Form'!B$10,LookupVisit!AJ$2:AK$10,2,FALSE)</f>
        <v>W</v>
      </c>
      <c r="J153" t="e">
        <f>VLOOKUP('Visit&amp;Assessment Form'!B$9,LookupVisit!A$2:B$7,2,FALSE)</f>
        <v>#N/A</v>
      </c>
      <c r="K153" t="e">
        <f>VLOOKUP(CountsForm!E154,LookupCount!$F$2:$G$5,2,FALSE)</f>
        <v>#N/A</v>
      </c>
      <c r="L153" t="e">
        <f>VLOOKUP('Visit&amp;Assessment Form'!$B$8,LookupVisit!$C$2:$D$16,2,FALSE)</f>
        <v>#N/A</v>
      </c>
      <c r="M153" t="e">
        <f>VLOOKUP('Visit&amp;Assessment Form'!$B$13,LookupVisit!$E$3:$F$5,2,FALSE)</f>
        <v>#N/A</v>
      </c>
      <c r="N153" t="e">
        <f>VLOOKUP('Visit&amp;Assessment Form'!$B$14,LookupVisit!$G$3:$H$6,2,FALSE)</f>
        <v>#N/A</v>
      </c>
      <c r="O153" t="e">
        <f>VLOOKUP('Visit&amp;Assessment Form'!$B$15,LookupVisit!$I$3:$J$7,2,FALSE)</f>
        <v>#N/A</v>
      </c>
      <c r="P153" t="e">
        <f>VLOOKUP('Visit&amp;Assessment Form'!$B$16,LookupVisit!$K$3:$L$6,2,FALSE)</f>
        <v>#N/A</v>
      </c>
      <c r="Q153" t="e">
        <f>VLOOKUP('Visit&amp;Assessment Form'!$B$11,LookupVisit!$M$3:$N$7,2,FALSE)</f>
        <v>#N/A</v>
      </c>
      <c r="R153">
        <f>'Visit&amp;Assessment Form'!$B$27</f>
        <v>0</v>
      </c>
      <c r="S153">
        <f>'Visit&amp;Assessment Form'!$B$29</f>
        <v>0</v>
      </c>
      <c r="T153">
        <f>SiteForm!A$3</f>
        <v>0</v>
      </c>
      <c r="U153">
        <f>SiteForm!$A$4</f>
        <v>0</v>
      </c>
      <c r="V153">
        <f>SiteForm!$C$3</f>
        <v>0</v>
      </c>
      <c r="W153">
        <f>SiteForm!$C$5</f>
        <v>0</v>
      </c>
      <c r="X153">
        <f>SiteForm!$C$10</f>
        <v>0</v>
      </c>
      <c r="Y153">
        <f>SiteForm!$C$11</f>
        <v>0</v>
      </c>
      <c r="Z153" t="e">
        <f>CountsForm!C154</f>
        <v>#N/A</v>
      </c>
      <c r="AA153" s="16">
        <f>'Visit&amp;Assessment Form'!$B$6</f>
        <v>0</v>
      </c>
      <c r="AB153" s="16">
        <f>'Visit&amp;Assessment Form'!$B$7</f>
        <v>0</v>
      </c>
      <c r="AC153">
        <f>SiteForm!$C$6</f>
        <v>0</v>
      </c>
      <c r="AD153" s="17">
        <f>CountsForm!A154</f>
        <v>0</v>
      </c>
    </row>
    <row r="154" spans="1:30">
      <c r="A154" t="e">
        <f>SiteForm!$A$7&amp;SiteForm!$C$7</f>
        <v>#N/A</v>
      </c>
      <c r="B154">
        <f>IF(SiteForm!C$4="",SiteForm!A$4,SiteForm!C$4)</f>
        <v>0</v>
      </c>
      <c r="C154">
        <f>'Visit&amp;Assessment Form'!$B$3</f>
        <v>0</v>
      </c>
      <c r="D154">
        <f>'Visit&amp;Assessment Form'!$B$4</f>
        <v>0</v>
      </c>
      <c r="E154">
        <f>'Visit&amp;Assessment Form'!$B$5</f>
        <v>0</v>
      </c>
      <c r="F154" t="e">
        <f>VLOOKUP(CountsForm!A155,LookupCount!$A:$D,4,FALSE)</f>
        <v>#N/A</v>
      </c>
      <c r="G154" t="e">
        <f>CountsForm!B155</f>
        <v>#N/A</v>
      </c>
      <c r="H154">
        <f>CountsForm!D155</f>
        <v>0</v>
      </c>
      <c r="I154" t="str">
        <f>VLOOKUP('Visit&amp;Assessment Form'!B$10,LookupVisit!AJ$2:AK$10,2,FALSE)</f>
        <v>W</v>
      </c>
      <c r="J154" t="e">
        <f>VLOOKUP('Visit&amp;Assessment Form'!B$9,LookupVisit!A$2:B$7,2,FALSE)</f>
        <v>#N/A</v>
      </c>
      <c r="K154" t="e">
        <f>VLOOKUP(CountsForm!E155,LookupCount!$F$2:$G$5,2,FALSE)</f>
        <v>#N/A</v>
      </c>
      <c r="L154" t="e">
        <f>VLOOKUP('Visit&amp;Assessment Form'!$B$8,LookupVisit!$C$2:$D$16,2,FALSE)</f>
        <v>#N/A</v>
      </c>
      <c r="M154" t="e">
        <f>VLOOKUP('Visit&amp;Assessment Form'!$B$13,LookupVisit!$E$3:$F$5,2,FALSE)</f>
        <v>#N/A</v>
      </c>
      <c r="N154" t="e">
        <f>VLOOKUP('Visit&amp;Assessment Form'!$B$14,LookupVisit!$G$3:$H$6,2,FALSE)</f>
        <v>#N/A</v>
      </c>
      <c r="O154" t="e">
        <f>VLOOKUP('Visit&amp;Assessment Form'!$B$15,LookupVisit!$I$3:$J$7,2,FALSE)</f>
        <v>#N/A</v>
      </c>
      <c r="P154" t="e">
        <f>VLOOKUP('Visit&amp;Assessment Form'!$B$16,LookupVisit!$K$3:$L$6,2,FALSE)</f>
        <v>#N/A</v>
      </c>
      <c r="Q154" t="e">
        <f>VLOOKUP('Visit&amp;Assessment Form'!$B$11,LookupVisit!$M$3:$N$7,2,FALSE)</f>
        <v>#N/A</v>
      </c>
      <c r="R154">
        <f>'Visit&amp;Assessment Form'!$B$27</f>
        <v>0</v>
      </c>
      <c r="S154">
        <f>'Visit&amp;Assessment Form'!$B$29</f>
        <v>0</v>
      </c>
      <c r="T154">
        <f>SiteForm!A$3</f>
        <v>0</v>
      </c>
      <c r="U154">
        <f>SiteForm!$A$4</f>
        <v>0</v>
      </c>
      <c r="V154">
        <f>SiteForm!$C$3</f>
        <v>0</v>
      </c>
      <c r="W154">
        <f>SiteForm!$C$5</f>
        <v>0</v>
      </c>
      <c r="X154">
        <f>SiteForm!$C$10</f>
        <v>0</v>
      </c>
      <c r="Y154">
        <f>SiteForm!$C$11</f>
        <v>0</v>
      </c>
      <c r="Z154" t="e">
        <f>CountsForm!C155</f>
        <v>#N/A</v>
      </c>
      <c r="AA154" s="16">
        <f>'Visit&amp;Assessment Form'!$B$6</f>
        <v>0</v>
      </c>
      <c r="AB154" s="16">
        <f>'Visit&amp;Assessment Form'!$B$7</f>
        <v>0</v>
      </c>
      <c r="AC154">
        <f>SiteForm!$C$6</f>
        <v>0</v>
      </c>
      <c r="AD154" s="17">
        <f>CountsForm!A155</f>
        <v>0</v>
      </c>
    </row>
    <row r="155" spans="1:30">
      <c r="A155" t="e">
        <f>SiteForm!$A$7&amp;SiteForm!$C$7</f>
        <v>#N/A</v>
      </c>
      <c r="B155">
        <f>IF(SiteForm!C$4="",SiteForm!A$4,SiteForm!C$4)</f>
        <v>0</v>
      </c>
      <c r="C155">
        <f>'Visit&amp;Assessment Form'!$B$3</f>
        <v>0</v>
      </c>
      <c r="D155">
        <f>'Visit&amp;Assessment Form'!$B$4</f>
        <v>0</v>
      </c>
      <c r="E155">
        <f>'Visit&amp;Assessment Form'!$B$5</f>
        <v>0</v>
      </c>
      <c r="F155" t="e">
        <f>VLOOKUP(CountsForm!A156,LookupCount!$A:$D,4,FALSE)</f>
        <v>#N/A</v>
      </c>
      <c r="G155" t="e">
        <f>CountsForm!B156</f>
        <v>#N/A</v>
      </c>
      <c r="H155">
        <f>CountsForm!D156</f>
        <v>0</v>
      </c>
      <c r="I155" t="str">
        <f>VLOOKUP('Visit&amp;Assessment Form'!B$10,LookupVisit!AJ$2:AK$10,2,FALSE)</f>
        <v>W</v>
      </c>
      <c r="J155" t="e">
        <f>VLOOKUP('Visit&amp;Assessment Form'!B$9,LookupVisit!A$2:B$7,2,FALSE)</f>
        <v>#N/A</v>
      </c>
      <c r="K155" t="e">
        <f>VLOOKUP(CountsForm!E156,LookupCount!$F$2:$G$5,2,FALSE)</f>
        <v>#N/A</v>
      </c>
      <c r="L155" t="e">
        <f>VLOOKUP('Visit&amp;Assessment Form'!$B$8,LookupVisit!$C$2:$D$16,2,FALSE)</f>
        <v>#N/A</v>
      </c>
      <c r="M155" t="e">
        <f>VLOOKUP('Visit&amp;Assessment Form'!$B$13,LookupVisit!$E$3:$F$5,2,FALSE)</f>
        <v>#N/A</v>
      </c>
      <c r="N155" t="e">
        <f>VLOOKUP('Visit&amp;Assessment Form'!$B$14,LookupVisit!$G$3:$H$6,2,FALSE)</f>
        <v>#N/A</v>
      </c>
      <c r="O155" t="e">
        <f>VLOOKUP('Visit&amp;Assessment Form'!$B$15,LookupVisit!$I$3:$J$7,2,FALSE)</f>
        <v>#N/A</v>
      </c>
      <c r="P155" t="e">
        <f>VLOOKUP('Visit&amp;Assessment Form'!$B$16,LookupVisit!$K$3:$L$6,2,FALSE)</f>
        <v>#N/A</v>
      </c>
      <c r="Q155" t="e">
        <f>VLOOKUP('Visit&amp;Assessment Form'!$B$11,LookupVisit!$M$3:$N$7,2,FALSE)</f>
        <v>#N/A</v>
      </c>
      <c r="R155">
        <f>'Visit&amp;Assessment Form'!$B$27</f>
        <v>0</v>
      </c>
      <c r="S155">
        <f>'Visit&amp;Assessment Form'!$B$29</f>
        <v>0</v>
      </c>
      <c r="T155">
        <f>SiteForm!A$3</f>
        <v>0</v>
      </c>
      <c r="U155">
        <f>SiteForm!$A$4</f>
        <v>0</v>
      </c>
      <c r="V155">
        <f>SiteForm!$C$3</f>
        <v>0</v>
      </c>
      <c r="W155">
        <f>SiteForm!$C$5</f>
        <v>0</v>
      </c>
      <c r="X155">
        <f>SiteForm!$C$10</f>
        <v>0</v>
      </c>
      <c r="Y155">
        <f>SiteForm!$C$11</f>
        <v>0</v>
      </c>
      <c r="Z155" t="e">
        <f>CountsForm!C156</f>
        <v>#N/A</v>
      </c>
      <c r="AA155" s="16">
        <f>'Visit&amp;Assessment Form'!$B$6</f>
        <v>0</v>
      </c>
      <c r="AB155" s="16">
        <f>'Visit&amp;Assessment Form'!$B$7</f>
        <v>0</v>
      </c>
      <c r="AC155">
        <f>SiteForm!$C$6</f>
        <v>0</v>
      </c>
      <c r="AD155" s="17">
        <f>CountsForm!A156</f>
        <v>0</v>
      </c>
    </row>
    <row r="156" spans="1:30">
      <c r="A156" t="e">
        <f>SiteForm!$A$7&amp;SiteForm!$C$7</f>
        <v>#N/A</v>
      </c>
      <c r="B156">
        <f>IF(SiteForm!C$4="",SiteForm!A$4,SiteForm!C$4)</f>
        <v>0</v>
      </c>
      <c r="C156">
        <f>'Visit&amp;Assessment Form'!$B$3</f>
        <v>0</v>
      </c>
      <c r="D156">
        <f>'Visit&amp;Assessment Form'!$B$4</f>
        <v>0</v>
      </c>
      <c r="E156">
        <f>'Visit&amp;Assessment Form'!$B$5</f>
        <v>0</v>
      </c>
      <c r="F156" t="e">
        <f>VLOOKUP(CountsForm!A157,LookupCount!$A:$D,4,FALSE)</f>
        <v>#N/A</v>
      </c>
      <c r="G156" t="e">
        <f>CountsForm!B157</f>
        <v>#N/A</v>
      </c>
      <c r="H156">
        <f>CountsForm!D157</f>
        <v>0</v>
      </c>
      <c r="I156" t="str">
        <f>VLOOKUP('Visit&amp;Assessment Form'!B$10,LookupVisit!AJ$2:AK$10,2,FALSE)</f>
        <v>W</v>
      </c>
      <c r="J156" t="e">
        <f>VLOOKUP('Visit&amp;Assessment Form'!B$9,LookupVisit!A$2:B$7,2,FALSE)</f>
        <v>#N/A</v>
      </c>
      <c r="K156" t="e">
        <f>VLOOKUP(CountsForm!E157,LookupCount!$F$2:$G$5,2,FALSE)</f>
        <v>#N/A</v>
      </c>
      <c r="L156" t="e">
        <f>VLOOKUP('Visit&amp;Assessment Form'!$B$8,LookupVisit!$C$2:$D$16,2,FALSE)</f>
        <v>#N/A</v>
      </c>
      <c r="M156" t="e">
        <f>VLOOKUP('Visit&amp;Assessment Form'!$B$13,LookupVisit!$E$3:$F$5,2,FALSE)</f>
        <v>#N/A</v>
      </c>
      <c r="N156" t="e">
        <f>VLOOKUP('Visit&amp;Assessment Form'!$B$14,LookupVisit!$G$3:$H$6,2,FALSE)</f>
        <v>#N/A</v>
      </c>
      <c r="O156" t="e">
        <f>VLOOKUP('Visit&amp;Assessment Form'!$B$15,LookupVisit!$I$3:$J$7,2,FALSE)</f>
        <v>#N/A</v>
      </c>
      <c r="P156" t="e">
        <f>VLOOKUP('Visit&amp;Assessment Form'!$B$16,LookupVisit!$K$3:$L$6,2,FALSE)</f>
        <v>#N/A</v>
      </c>
      <c r="Q156" t="e">
        <f>VLOOKUP('Visit&amp;Assessment Form'!$B$11,LookupVisit!$M$3:$N$7,2,FALSE)</f>
        <v>#N/A</v>
      </c>
      <c r="R156">
        <f>'Visit&amp;Assessment Form'!$B$27</f>
        <v>0</v>
      </c>
      <c r="S156">
        <f>'Visit&amp;Assessment Form'!$B$29</f>
        <v>0</v>
      </c>
      <c r="T156">
        <f>SiteForm!A$3</f>
        <v>0</v>
      </c>
      <c r="U156">
        <f>SiteForm!$A$4</f>
        <v>0</v>
      </c>
      <c r="V156">
        <f>SiteForm!$C$3</f>
        <v>0</v>
      </c>
      <c r="W156">
        <f>SiteForm!$C$5</f>
        <v>0</v>
      </c>
      <c r="X156">
        <f>SiteForm!$C$10</f>
        <v>0</v>
      </c>
      <c r="Y156">
        <f>SiteForm!$C$11</f>
        <v>0</v>
      </c>
      <c r="Z156" t="e">
        <f>CountsForm!C157</f>
        <v>#N/A</v>
      </c>
      <c r="AA156" s="16">
        <f>'Visit&amp;Assessment Form'!$B$6</f>
        <v>0</v>
      </c>
      <c r="AB156" s="16">
        <f>'Visit&amp;Assessment Form'!$B$7</f>
        <v>0</v>
      </c>
      <c r="AC156">
        <f>SiteForm!$C$6</f>
        <v>0</v>
      </c>
      <c r="AD156" s="17">
        <f>CountsForm!A157</f>
        <v>0</v>
      </c>
    </row>
    <row r="157" spans="1:30">
      <c r="A157" t="e">
        <f>SiteForm!$A$7&amp;SiteForm!$C$7</f>
        <v>#N/A</v>
      </c>
      <c r="B157">
        <f>IF(SiteForm!C$4="",SiteForm!A$4,SiteForm!C$4)</f>
        <v>0</v>
      </c>
      <c r="C157">
        <f>'Visit&amp;Assessment Form'!$B$3</f>
        <v>0</v>
      </c>
      <c r="D157">
        <f>'Visit&amp;Assessment Form'!$B$4</f>
        <v>0</v>
      </c>
      <c r="E157">
        <f>'Visit&amp;Assessment Form'!$B$5</f>
        <v>0</v>
      </c>
      <c r="F157" t="e">
        <f>VLOOKUP(CountsForm!A158,LookupCount!$A:$D,4,FALSE)</f>
        <v>#N/A</v>
      </c>
      <c r="G157" t="e">
        <f>CountsForm!B158</f>
        <v>#N/A</v>
      </c>
      <c r="H157">
        <f>CountsForm!D158</f>
        <v>0</v>
      </c>
      <c r="I157" t="str">
        <f>VLOOKUP('Visit&amp;Assessment Form'!B$10,LookupVisit!AJ$2:AK$10,2,FALSE)</f>
        <v>W</v>
      </c>
      <c r="J157" t="e">
        <f>VLOOKUP('Visit&amp;Assessment Form'!B$9,LookupVisit!A$2:B$7,2,FALSE)</f>
        <v>#N/A</v>
      </c>
      <c r="K157" t="e">
        <f>VLOOKUP(CountsForm!E158,LookupCount!$F$2:$G$5,2,FALSE)</f>
        <v>#N/A</v>
      </c>
      <c r="L157" t="e">
        <f>VLOOKUP('Visit&amp;Assessment Form'!$B$8,LookupVisit!$C$2:$D$16,2,FALSE)</f>
        <v>#N/A</v>
      </c>
      <c r="M157" t="e">
        <f>VLOOKUP('Visit&amp;Assessment Form'!$B$13,LookupVisit!$E$3:$F$5,2,FALSE)</f>
        <v>#N/A</v>
      </c>
      <c r="N157" t="e">
        <f>VLOOKUP('Visit&amp;Assessment Form'!$B$14,LookupVisit!$G$3:$H$6,2,FALSE)</f>
        <v>#N/A</v>
      </c>
      <c r="O157" t="e">
        <f>VLOOKUP('Visit&amp;Assessment Form'!$B$15,LookupVisit!$I$3:$J$7,2,FALSE)</f>
        <v>#N/A</v>
      </c>
      <c r="P157" t="e">
        <f>VLOOKUP('Visit&amp;Assessment Form'!$B$16,LookupVisit!$K$3:$L$6,2,FALSE)</f>
        <v>#N/A</v>
      </c>
      <c r="Q157" t="e">
        <f>VLOOKUP('Visit&amp;Assessment Form'!$B$11,LookupVisit!$M$3:$N$7,2,FALSE)</f>
        <v>#N/A</v>
      </c>
      <c r="R157">
        <f>'Visit&amp;Assessment Form'!$B$27</f>
        <v>0</v>
      </c>
      <c r="S157">
        <f>'Visit&amp;Assessment Form'!$B$29</f>
        <v>0</v>
      </c>
      <c r="T157">
        <f>SiteForm!A$3</f>
        <v>0</v>
      </c>
      <c r="U157">
        <f>SiteForm!$A$4</f>
        <v>0</v>
      </c>
      <c r="V157">
        <f>SiteForm!$C$3</f>
        <v>0</v>
      </c>
      <c r="W157">
        <f>SiteForm!$C$5</f>
        <v>0</v>
      </c>
      <c r="X157">
        <f>SiteForm!$C$10</f>
        <v>0</v>
      </c>
      <c r="Y157">
        <f>SiteForm!$C$11</f>
        <v>0</v>
      </c>
      <c r="Z157" t="e">
        <f>CountsForm!C158</f>
        <v>#N/A</v>
      </c>
      <c r="AA157" s="16">
        <f>'Visit&amp;Assessment Form'!$B$6</f>
        <v>0</v>
      </c>
      <c r="AB157" s="16">
        <f>'Visit&amp;Assessment Form'!$B$7</f>
        <v>0</v>
      </c>
      <c r="AC157">
        <f>SiteForm!$C$6</f>
        <v>0</v>
      </c>
      <c r="AD157" s="17">
        <f>CountsForm!A158</f>
        <v>0</v>
      </c>
    </row>
    <row r="158" spans="1:30">
      <c r="A158" t="e">
        <f>SiteForm!$A$7&amp;SiteForm!$C$7</f>
        <v>#N/A</v>
      </c>
      <c r="B158">
        <f>IF(SiteForm!C$4="",SiteForm!A$4,SiteForm!C$4)</f>
        <v>0</v>
      </c>
      <c r="C158">
        <f>'Visit&amp;Assessment Form'!$B$3</f>
        <v>0</v>
      </c>
      <c r="D158">
        <f>'Visit&amp;Assessment Form'!$B$4</f>
        <v>0</v>
      </c>
      <c r="E158">
        <f>'Visit&amp;Assessment Form'!$B$5</f>
        <v>0</v>
      </c>
      <c r="F158" t="e">
        <f>VLOOKUP(CountsForm!A159,LookupCount!$A:$D,4,FALSE)</f>
        <v>#N/A</v>
      </c>
      <c r="G158" t="e">
        <f>CountsForm!B159</f>
        <v>#N/A</v>
      </c>
      <c r="H158">
        <f>CountsForm!D159</f>
        <v>0</v>
      </c>
      <c r="I158" t="str">
        <f>VLOOKUP('Visit&amp;Assessment Form'!B$10,LookupVisit!AJ$2:AK$10,2,FALSE)</f>
        <v>W</v>
      </c>
      <c r="J158" t="e">
        <f>VLOOKUP('Visit&amp;Assessment Form'!B$9,LookupVisit!A$2:B$7,2,FALSE)</f>
        <v>#N/A</v>
      </c>
      <c r="K158" t="e">
        <f>VLOOKUP(CountsForm!E159,LookupCount!$F$2:$G$5,2,FALSE)</f>
        <v>#N/A</v>
      </c>
      <c r="L158" t="e">
        <f>VLOOKUP('Visit&amp;Assessment Form'!$B$8,LookupVisit!$C$2:$D$16,2,FALSE)</f>
        <v>#N/A</v>
      </c>
      <c r="M158" t="e">
        <f>VLOOKUP('Visit&amp;Assessment Form'!$B$13,LookupVisit!$E$3:$F$5,2,FALSE)</f>
        <v>#N/A</v>
      </c>
      <c r="N158" t="e">
        <f>VLOOKUP('Visit&amp;Assessment Form'!$B$14,LookupVisit!$G$3:$H$6,2,FALSE)</f>
        <v>#N/A</v>
      </c>
      <c r="O158" t="e">
        <f>VLOOKUP('Visit&amp;Assessment Form'!$B$15,LookupVisit!$I$3:$J$7,2,FALSE)</f>
        <v>#N/A</v>
      </c>
      <c r="P158" t="e">
        <f>VLOOKUP('Visit&amp;Assessment Form'!$B$16,LookupVisit!$K$3:$L$6,2,FALSE)</f>
        <v>#N/A</v>
      </c>
      <c r="Q158" t="e">
        <f>VLOOKUP('Visit&amp;Assessment Form'!$B$11,LookupVisit!$M$3:$N$7,2,FALSE)</f>
        <v>#N/A</v>
      </c>
      <c r="R158">
        <f>'Visit&amp;Assessment Form'!$B$27</f>
        <v>0</v>
      </c>
      <c r="S158">
        <f>'Visit&amp;Assessment Form'!$B$29</f>
        <v>0</v>
      </c>
      <c r="T158">
        <f>SiteForm!A$3</f>
        <v>0</v>
      </c>
      <c r="U158">
        <f>SiteForm!$A$4</f>
        <v>0</v>
      </c>
      <c r="V158">
        <f>SiteForm!$C$3</f>
        <v>0</v>
      </c>
      <c r="W158">
        <f>SiteForm!$C$5</f>
        <v>0</v>
      </c>
      <c r="X158">
        <f>SiteForm!$C$10</f>
        <v>0</v>
      </c>
      <c r="Y158">
        <f>SiteForm!$C$11</f>
        <v>0</v>
      </c>
      <c r="Z158" t="e">
        <f>CountsForm!C159</f>
        <v>#N/A</v>
      </c>
      <c r="AA158" s="16">
        <f>'Visit&amp;Assessment Form'!$B$6</f>
        <v>0</v>
      </c>
      <c r="AB158" s="16">
        <f>'Visit&amp;Assessment Form'!$B$7</f>
        <v>0</v>
      </c>
      <c r="AC158">
        <f>SiteForm!$C$6</f>
        <v>0</v>
      </c>
      <c r="AD158" s="17">
        <f>CountsForm!A159</f>
        <v>0</v>
      </c>
    </row>
    <row r="159" spans="1:30">
      <c r="A159" t="e">
        <f>SiteForm!$A$7&amp;SiteForm!$C$7</f>
        <v>#N/A</v>
      </c>
      <c r="B159">
        <f>IF(SiteForm!C$4="",SiteForm!A$4,SiteForm!C$4)</f>
        <v>0</v>
      </c>
      <c r="C159">
        <f>'Visit&amp;Assessment Form'!$B$3</f>
        <v>0</v>
      </c>
      <c r="D159">
        <f>'Visit&amp;Assessment Form'!$B$4</f>
        <v>0</v>
      </c>
      <c r="E159">
        <f>'Visit&amp;Assessment Form'!$B$5</f>
        <v>0</v>
      </c>
      <c r="F159" t="e">
        <f>VLOOKUP(CountsForm!A160,LookupCount!$A:$D,4,FALSE)</f>
        <v>#N/A</v>
      </c>
      <c r="G159" t="e">
        <f>CountsForm!B160</f>
        <v>#N/A</v>
      </c>
      <c r="H159">
        <f>CountsForm!D160</f>
        <v>0</v>
      </c>
      <c r="I159" t="str">
        <f>VLOOKUP('Visit&amp;Assessment Form'!B$10,LookupVisit!AJ$2:AK$10,2,FALSE)</f>
        <v>W</v>
      </c>
      <c r="J159" t="e">
        <f>VLOOKUP('Visit&amp;Assessment Form'!B$9,LookupVisit!A$2:B$7,2,FALSE)</f>
        <v>#N/A</v>
      </c>
      <c r="K159" t="e">
        <f>VLOOKUP(CountsForm!E160,LookupCount!$F$2:$G$5,2,FALSE)</f>
        <v>#N/A</v>
      </c>
      <c r="L159" t="e">
        <f>VLOOKUP('Visit&amp;Assessment Form'!$B$8,LookupVisit!$C$2:$D$16,2,FALSE)</f>
        <v>#N/A</v>
      </c>
      <c r="M159" t="e">
        <f>VLOOKUP('Visit&amp;Assessment Form'!$B$13,LookupVisit!$E$3:$F$5,2,FALSE)</f>
        <v>#N/A</v>
      </c>
      <c r="N159" t="e">
        <f>VLOOKUP('Visit&amp;Assessment Form'!$B$14,LookupVisit!$G$3:$H$6,2,FALSE)</f>
        <v>#N/A</v>
      </c>
      <c r="O159" t="e">
        <f>VLOOKUP('Visit&amp;Assessment Form'!$B$15,LookupVisit!$I$3:$J$7,2,FALSE)</f>
        <v>#N/A</v>
      </c>
      <c r="P159" t="e">
        <f>VLOOKUP('Visit&amp;Assessment Form'!$B$16,LookupVisit!$K$3:$L$6,2,FALSE)</f>
        <v>#N/A</v>
      </c>
      <c r="Q159" t="e">
        <f>VLOOKUP('Visit&amp;Assessment Form'!$B$11,LookupVisit!$M$3:$N$7,2,FALSE)</f>
        <v>#N/A</v>
      </c>
      <c r="R159">
        <f>'Visit&amp;Assessment Form'!$B$27</f>
        <v>0</v>
      </c>
      <c r="S159">
        <f>'Visit&amp;Assessment Form'!$B$29</f>
        <v>0</v>
      </c>
      <c r="T159">
        <f>SiteForm!A$3</f>
        <v>0</v>
      </c>
      <c r="U159">
        <f>SiteForm!$A$4</f>
        <v>0</v>
      </c>
      <c r="V159">
        <f>SiteForm!$C$3</f>
        <v>0</v>
      </c>
      <c r="W159">
        <f>SiteForm!$C$5</f>
        <v>0</v>
      </c>
      <c r="X159">
        <f>SiteForm!$C$10</f>
        <v>0</v>
      </c>
      <c r="Y159">
        <f>SiteForm!$C$11</f>
        <v>0</v>
      </c>
      <c r="Z159" t="e">
        <f>CountsForm!C160</f>
        <v>#N/A</v>
      </c>
      <c r="AA159" s="16">
        <f>'Visit&amp;Assessment Form'!$B$6</f>
        <v>0</v>
      </c>
      <c r="AB159" s="16">
        <f>'Visit&amp;Assessment Form'!$B$7</f>
        <v>0</v>
      </c>
      <c r="AC159">
        <f>SiteForm!$C$6</f>
        <v>0</v>
      </c>
      <c r="AD159" s="17">
        <f>CountsForm!A160</f>
        <v>0</v>
      </c>
    </row>
    <row r="160" spans="1:30">
      <c r="A160" t="e">
        <f>SiteForm!$A$7&amp;SiteForm!$C$7</f>
        <v>#N/A</v>
      </c>
      <c r="B160">
        <f>IF(SiteForm!C$4="",SiteForm!A$4,SiteForm!C$4)</f>
        <v>0</v>
      </c>
      <c r="C160">
        <f>'Visit&amp;Assessment Form'!$B$3</f>
        <v>0</v>
      </c>
      <c r="D160">
        <f>'Visit&amp;Assessment Form'!$B$4</f>
        <v>0</v>
      </c>
      <c r="E160">
        <f>'Visit&amp;Assessment Form'!$B$5</f>
        <v>0</v>
      </c>
      <c r="F160" t="e">
        <f>VLOOKUP(CountsForm!A161,LookupCount!$A:$D,4,FALSE)</f>
        <v>#N/A</v>
      </c>
      <c r="G160" t="e">
        <f>CountsForm!B161</f>
        <v>#N/A</v>
      </c>
      <c r="H160">
        <f>CountsForm!D161</f>
        <v>0</v>
      </c>
      <c r="I160" t="str">
        <f>VLOOKUP('Visit&amp;Assessment Form'!B$10,LookupVisit!AJ$2:AK$10,2,FALSE)</f>
        <v>W</v>
      </c>
      <c r="J160" t="e">
        <f>VLOOKUP('Visit&amp;Assessment Form'!B$9,LookupVisit!A$2:B$7,2,FALSE)</f>
        <v>#N/A</v>
      </c>
      <c r="K160" t="e">
        <f>VLOOKUP(CountsForm!E161,LookupCount!$F$2:$G$5,2,FALSE)</f>
        <v>#N/A</v>
      </c>
      <c r="L160" t="e">
        <f>VLOOKUP('Visit&amp;Assessment Form'!$B$8,LookupVisit!$C$2:$D$16,2,FALSE)</f>
        <v>#N/A</v>
      </c>
      <c r="M160" t="e">
        <f>VLOOKUP('Visit&amp;Assessment Form'!$B$13,LookupVisit!$E$3:$F$5,2,FALSE)</f>
        <v>#N/A</v>
      </c>
      <c r="N160" t="e">
        <f>VLOOKUP('Visit&amp;Assessment Form'!$B$14,LookupVisit!$G$3:$H$6,2,FALSE)</f>
        <v>#N/A</v>
      </c>
      <c r="O160" t="e">
        <f>VLOOKUP('Visit&amp;Assessment Form'!$B$15,LookupVisit!$I$3:$J$7,2,FALSE)</f>
        <v>#N/A</v>
      </c>
      <c r="P160" t="e">
        <f>VLOOKUP('Visit&amp;Assessment Form'!$B$16,LookupVisit!$K$3:$L$6,2,FALSE)</f>
        <v>#N/A</v>
      </c>
      <c r="Q160" t="e">
        <f>VLOOKUP('Visit&amp;Assessment Form'!$B$11,LookupVisit!$M$3:$N$7,2,FALSE)</f>
        <v>#N/A</v>
      </c>
      <c r="R160">
        <f>'Visit&amp;Assessment Form'!$B$27</f>
        <v>0</v>
      </c>
      <c r="S160">
        <f>'Visit&amp;Assessment Form'!$B$29</f>
        <v>0</v>
      </c>
      <c r="T160">
        <f>SiteForm!A$3</f>
        <v>0</v>
      </c>
      <c r="U160">
        <f>SiteForm!$A$4</f>
        <v>0</v>
      </c>
      <c r="V160">
        <f>SiteForm!$C$3</f>
        <v>0</v>
      </c>
      <c r="W160">
        <f>SiteForm!$C$5</f>
        <v>0</v>
      </c>
      <c r="X160">
        <f>SiteForm!$C$10</f>
        <v>0</v>
      </c>
      <c r="Y160">
        <f>SiteForm!$C$11</f>
        <v>0</v>
      </c>
      <c r="Z160" t="e">
        <f>CountsForm!C161</f>
        <v>#N/A</v>
      </c>
      <c r="AA160" s="16">
        <f>'Visit&amp;Assessment Form'!$B$6</f>
        <v>0</v>
      </c>
      <c r="AB160" s="16">
        <f>'Visit&amp;Assessment Form'!$B$7</f>
        <v>0</v>
      </c>
      <c r="AC160">
        <f>SiteForm!$C$6</f>
        <v>0</v>
      </c>
      <c r="AD160" s="17">
        <f>CountsForm!A161</f>
        <v>0</v>
      </c>
    </row>
    <row r="161" spans="1:30">
      <c r="A161" t="e">
        <f>SiteForm!$A$7&amp;SiteForm!$C$7</f>
        <v>#N/A</v>
      </c>
      <c r="B161">
        <f>IF(SiteForm!C$4="",SiteForm!A$4,SiteForm!C$4)</f>
        <v>0</v>
      </c>
      <c r="C161">
        <f>'Visit&amp;Assessment Form'!$B$3</f>
        <v>0</v>
      </c>
      <c r="D161">
        <f>'Visit&amp;Assessment Form'!$B$4</f>
        <v>0</v>
      </c>
      <c r="E161">
        <f>'Visit&amp;Assessment Form'!$B$5</f>
        <v>0</v>
      </c>
      <c r="F161" t="e">
        <f>VLOOKUP(CountsForm!A162,LookupCount!$A:$D,4,FALSE)</f>
        <v>#N/A</v>
      </c>
      <c r="G161" t="e">
        <f>CountsForm!B162</f>
        <v>#N/A</v>
      </c>
      <c r="H161">
        <f>CountsForm!D162</f>
        <v>0</v>
      </c>
      <c r="I161" t="str">
        <f>VLOOKUP('Visit&amp;Assessment Form'!B$10,LookupVisit!AJ$2:AK$10,2,FALSE)</f>
        <v>W</v>
      </c>
      <c r="J161" t="e">
        <f>VLOOKUP('Visit&amp;Assessment Form'!B$9,LookupVisit!A$2:B$7,2,FALSE)</f>
        <v>#N/A</v>
      </c>
      <c r="K161" t="e">
        <f>VLOOKUP(CountsForm!E162,LookupCount!$F$2:$G$5,2,FALSE)</f>
        <v>#N/A</v>
      </c>
      <c r="L161" t="e">
        <f>VLOOKUP('Visit&amp;Assessment Form'!$B$8,LookupVisit!$C$2:$D$16,2,FALSE)</f>
        <v>#N/A</v>
      </c>
      <c r="M161" t="e">
        <f>VLOOKUP('Visit&amp;Assessment Form'!$B$13,LookupVisit!$E$3:$F$5,2,FALSE)</f>
        <v>#N/A</v>
      </c>
      <c r="N161" t="e">
        <f>VLOOKUP('Visit&amp;Assessment Form'!$B$14,LookupVisit!$G$3:$H$6,2,FALSE)</f>
        <v>#N/A</v>
      </c>
      <c r="O161" t="e">
        <f>VLOOKUP('Visit&amp;Assessment Form'!$B$15,LookupVisit!$I$3:$J$7,2,FALSE)</f>
        <v>#N/A</v>
      </c>
      <c r="P161" t="e">
        <f>VLOOKUP('Visit&amp;Assessment Form'!$B$16,LookupVisit!$K$3:$L$6,2,FALSE)</f>
        <v>#N/A</v>
      </c>
      <c r="Q161" t="e">
        <f>VLOOKUP('Visit&amp;Assessment Form'!$B$11,LookupVisit!$M$3:$N$7,2,FALSE)</f>
        <v>#N/A</v>
      </c>
      <c r="R161">
        <f>'Visit&amp;Assessment Form'!$B$27</f>
        <v>0</v>
      </c>
      <c r="S161">
        <f>'Visit&amp;Assessment Form'!$B$29</f>
        <v>0</v>
      </c>
      <c r="T161">
        <f>SiteForm!A$3</f>
        <v>0</v>
      </c>
      <c r="U161">
        <f>SiteForm!$A$4</f>
        <v>0</v>
      </c>
      <c r="V161">
        <f>SiteForm!$C$3</f>
        <v>0</v>
      </c>
      <c r="W161">
        <f>SiteForm!$C$5</f>
        <v>0</v>
      </c>
      <c r="X161">
        <f>SiteForm!$C$10</f>
        <v>0</v>
      </c>
      <c r="Y161">
        <f>SiteForm!$C$11</f>
        <v>0</v>
      </c>
      <c r="Z161" t="e">
        <f>CountsForm!C162</f>
        <v>#N/A</v>
      </c>
      <c r="AA161" s="16">
        <f>'Visit&amp;Assessment Form'!$B$6</f>
        <v>0</v>
      </c>
      <c r="AB161" s="16">
        <f>'Visit&amp;Assessment Form'!$B$7</f>
        <v>0</v>
      </c>
      <c r="AC161">
        <f>SiteForm!$C$6</f>
        <v>0</v>
      </c>
      <c r="AD161" s="17">
        <f>CountsForm!A162</f>
        <v>0</v>
      </c>
    </row>
    <row r="162" spans="1:30">
      <c r="A162" t="e">
        <f>SiteForm!$A$7&amp;SiteForm!$C$7</f>
        <v>#N/A</v>
      </c>
      <c r="B162">
        <f>IF(SiteForm!C$4="",SiteForm!A$4,SiteForm!C$4)</f>
        <v>0</v>
      </c>
      <c r="C162">
        <f>'Visit&amp;Assessment Form'!$B$3</f>
        <v>0</v>
      </c>
      <c r="D162">
        <f>'Visit&amp;Assessment Form'!$B$4</f>
        <v>0</v>
      </c>
      <c r="E162">
        <f>'Visit&amp;Assessment Form'!$B$5</f>
        <v>0</v>
      </c>
      <c r="F162" t="e">
        <f>VLOOKUP(CountsForm!A163,LookupCount!$A:$D,4,FALSE)</f>
        <v>#N/A</v>
      </c>
      <c r="G162" t="e">
        <f>CountsForm!B163</f>
        <v>#N/A</v>
      </c>
      <c r="H162">
        <f>CountsForm!D163</f>
        <v>0</v>
      </c>
      <c r="I162" t="str">
        <f>VLOOKUP('Visit&amp;Assessment Form'!B$10,LookupVisit!AJ$2:AK$10,2,FALSE)</f>
        <v>W</v>
      </c>
      <c r="J162" t="e">
        <f>VLOOKUP('Visit&amp;Assessment Form'!B$9,LookupVisit!A$2:B$7,2,FALSE)</f>
        <v>#N/A</v>
      </c>
      <c r="K162" t="e">
        <f>VLOOKUP(CountsForm!E163,LookupCount!$F$2:$G$5,2,FALSE)</f>
        <v>#N/A</v>
      </c>
      <c r="L162" t="e">
        <f>VLOOKUP('Visit&amp;Assessment Form'!$B$8,LookupVisit!$C$2:$D$16,2,FALSE)</f>
        <v>#N/A</v>
      </c>
      <c r="M162" t="e">
        <f>VLOOKUP('Visit&amp;Assessment Form'!$B$13,LookupVisit!$E$3:$F$5,2,FALSE)</f>
        <v>#N/A</v>
      </c>
      <c r="N162" t="e">
        <f>VLOOKUP('Visit&amp;Assessment Form'!$B$14,LookupVisit!$G$3:$H$6,2,FALSE)</f>
        <v>#N/A</v>
      </c>
      <c r="O162" t="e">
        <f>VLOOKUP('Visit&amp;Assessment Form'!$B$15,LookupVisit!$I$3:$J$7,2,FALSE)</f>
        <v>#N/A</v>
      </c>
      <c r="P162" t="e">
        <f>VLOOKUP('Visit&amp;Assessment Form'!$B$16,LookupVisit!$K$3:$L$6,2,FALSE)</f>
        <v>#N/A</v>
      </c>
      <c r="Q162" t="e">
        <f>VLOOKUP('Visit&amp;Assessment Form'!$B$11,LookupVisit!$M$3:$N$7,2,FALSE)</f>
        <v>#N/A</v>
      </c>
      <c r="R162">
        <f>'Visit&amp;Assessment Form'!$B$27</f>
        <v>0</v>
      </c>
      <c r="S162">
        <f>'Visit&amp;Assessment Form'!$B$29</f>
        <v>0</v>
      </c>
      <c r="T162">
        <f>SiteForm!A$3</f>
        <v>0</v>
      </c>
      <c r="U162">
        <f>SiteForm!$A$4</f>
        <v>0</v>
      </c>
      <c r="V162">
        <f>SiteForm!$C$3</f>
        <v>0</v>
      </c>
      <c r="W162">
        <f>SiteForm!$C$5</f>
        <v>0</v>
      </c>
      <c r="X162">
        <f>SiteForm!$C$10</f>
        <v>0</v>
      </c>
      <c r="Y162">
        <f>SiteForm!$C$11</f>
        <v>0</v>
      </c>
      <c r="Z162" t="e">
        <f>CountsForm!C163</f>
        <v>#N/A</v>
      </c>
      <c r="AA162" s="16">
        <f>'Visit&amp;Assessment Form'!$B$6</f>
        <v>0</v>
      </c>
      <c r="AB162" s="16">
        <f>'Visit&amp;Assessment Form'!$B$7</f>
        <v>0</v>
      </c>
      <c r="AC162">
        <f>SiteForm!$C$6</f>
        <v>0</v>
      </c>
      <c r="AD162" s="17">
        <f>CountsForm!A163</f>
        <v>0</v>
      </c>
    </row>
    <row r="163" spans="1:30">
      <c r="A163" t="e">
        <f>SiteForm!$A$7&amp;SiteForm!$C$7</f>
        <v>#N/A</v>
      </c>
      <c r="B163">
        <f>IF(SiteForm!C$4="",SiteForm!A$4,SiteForm!C$4)</f>
        <v>0</v>
      </c>
      <c r="C163">
        <f>'Visit&amp;Assessment Form'!$B$3</f>
        <v>0</v>
      </c>
      <c r="D163">
        <f>'Visit&amp;Assessment Form'!$B$4</f>
        <v>0</v>
      </c>
      <c r="E163">
        <f>'Visit&amp;Assessment Form'!$B$5</f>
        <v>0</v>
      </c>
      <c r="F163" t="e">
        <f>VLOOKUP(CountsForm!A164,LookupCount!$A:$D,4,FALSE)</f>
        <v>#N/A</v>
      </c>
      <c r="G163" t="e">
        <f>CountsForm!B164</f>
        <v>#N/A</v>
      </c>
      <c r="H163">
        <f>CountsForm!D164</f>
        <v>0</v>
      </c>
      <c r="I163" t="str">
        <f>VLOOKUP('Visit&amp;Assessment Form'!B$10,LookupVisit!AJ$2:AK$10,2,FALSE)</f>
        <v>W</v>
      </c>
      <c r="J163" t="e">
        <f>VLOOKUP('Visit&amp;Assessment Form'!B$9,LookupVisit!A$2:B$7,2,FALSE)</f>
        <v>#N/A</v>
      </c>
      <c r="K163" t="e">
        <f>VLOOKUP(CountsForm!E164,LookupCount!$F$2:$G$5,2,FALSE)</f>
        <v>#N/A</v>
      </c>
      <c r="L163" t="e">
        <f>VLOOKUP('Visit&amp;Assessment Form'!$B$8,LookupVisit!$C$2:$D$16,2,FALSE)</f>
        <v>#N/A</v>
      </c>
      <c r="M163" t="e">
        <f>VLOOKUP('Visit&amp;Assessment Form'!$B$13,LookupVisit!$E$3:$F$5,2,FALSE)</f>
        <v>#N/A</v>
      </c>
      <c r="N163" t="e">
        <f>VLOOKUP('Visit&amp;Assessment Form'!$B$14,LookupVisit!$G$3:$H$6,2,FALSE)</f>
        <v>#N/A</v>
      </c>
      <c r="O163" t="e">
        <f>VLOOKUP('Visit&amp;Assessment Form'!$B$15,LookupVisit!$I$3:$J$7,2,FALSE)</f>
        <v>#N/A</v>
      </c>
      <c r="P163" t="e">
        <f>VLOOKUP('Visit&amp;Assessment Form'!$B$16,LookupVisit!$K$3:$L$6,2,FALSE)</f>
        <v>#N/A</v>
      </c>
      <c r="Q163" t="e">
        <f>VLOOKUP('Visit&amp;Assessment Form'!$B$11,LookupVisit!$M$3:$N$7,2,FALSE)</f>
        <v>#N/A</v>
      </c>
      <c r="R163">
        <f>'Visit&amp;Assessment Form'!$B$27</f>
        <v>0</v>
      </c>
      <c r="S163">
        <f>'Visit&amp;Assessment Form'!$B$29</f>
        <v>0</v>
      </c>
      <c r="T163">
        <f>SiteForm!A$3</f>
        <v>0</v>
      </c>
      <c r="U163">
        <f>SiteForm!$A$4</f>
        <v>0</v>
      </c>
      <c r="V163">
        <f>SiteForm!$C$3</f>
        <v>0</v>
      </c>
      <c r="W163">
        <f>SiteForm!$C$5</f>
        <v>0</v>
      </c>
      <c r="X163">
        <f>SiteForm!$C$10</f>
        <v>0</v>
      </c>
      <c r="Y163">
        <f>SiteForm!$C$11</f>
        <v>0</v>
      </c>
      <c r="Z163" t="e">
        <f>CountsForm!C164</f>
        <v>#N/A</v>
      </c>
      <c r="AA163" s="16">
        <f>'Visit&amp;Assessment Form'!$B$6</f>
        <v>0</v>
      </c>
      <c r="AB163" s="16">
        <f>'Visit&amp;Assessment Form'!$B$7</f>
        <v>0</v>
      </c>
      <c r="AC163">
        <f>SiteForm!$C$6</f>
        <v>0</v>
      </c>
      <c r="AD163" s="17">
        <f>CountsForm!A164</f>
        <v>0</v>
      </c>
    </row>
    <row r="164" spans="1:30">
      <c r="A164" t="e">
        <f>SiteForm!$A$7&amp;SiteForm!$C$7</f>
        <v>#N/A</v>
      </c>
      <c r="B164">
        <f>IF(SiteForm!C$4="",SiteForm!A$4,SiteForm!C$4)</f>
        <v>0</v>
      </c>
      <c r="C164">
        <f>'Visit&amp;Assessment Form'!$B$3</f>
        <v>0</v>
      </c>
      <c r="D164">
        <f>'Visit&amp;Assessment Form'!$B$4</f>
        <v>0</v>
      </c>
      <c r="E164">
        <f>'Visit&amp;Assessment Form'!$B$5</f>
        <v>0</v>
      </c>
      <c r="F164" t="e">
        <f>VLOOKUP(CountsForm!A165,LookupCount!$A:$D,4,FALSE)</f>
        <v>#N/A</v>
      </c>
      <c r="G164" t="e">
        <f>CountsForm!B165</f>
        <v>#N/A</v>
      </c>
      <c r="H164">
        <f>CountsForm!D165</f>
        <v>0</v>
      </c>
      <c r="I164" t="str">
        <f>VLOOKUP('Visit&amp;Assessment Form'!B$10,LookupVisit!AJ$2:AK$10,2,FALSE)</f>
        <v>W</v>
      </c>
      <c r="J164" t="e">
        <f>VLOOKUP('Visit&amp;Assessment Form'!B$9,LookupVisit!A$2:B$7,2,FALSE)</f>
        <v>#N/A</v>
      </c>
      <c r="K164" t="e">
        <f>VLOOKUP(CountsForm!E165,LookupCount!$F$2:$G$5,2,FALSE)</f>
        <v>#N/A</v>
      </c>
      <c r="L164" t="e">
        <f>VLOOKUP('Visit&amp;Assessment Form'!$B$8,LookupVisit!$C$2:$D$16,2,FALSE)</f>
        <v>#N/A</v>
      </c>
      <c r="M164" t="e">
        <f>VLOOKUP('Visit&amp;Assessment Form'!$B$13,LookupVisit!$E$3:$F$5,2,FALSE)</f>
        <v>#N/A</v>
      </c>
      <c r="N164" t="e">
        <f>VLOOKUP('Visit&amp;Assessment Form'!$B$14,LookupVisit!$G$3:$H$6,2,FALSE)</f>
        <v>#N/A</v>
      </c>
      <c r="O164" t="e">
        <f>VLOOKUP('Visit&amp;Assessment Form'!$B$15,LookupVisit!$I$3:$J$7,2,FALSE)</f>
        <v>#N/A</v>
      </c>
      <c r="P164" t="e">
        <f>VLOOKUP('Visit&amp;Assessment Form'!$B$16,LookupVisit!$K$3:$L$6,2,FALSE)</f>
        <v>#N/A</v>
      </c>
      <c r="Q164" t="e">
        <f>VLOOKUP('Visit&amp;Assessment Form'!$B$11,LookupVisit!$M$3:$N$7,2,FALSE)</f>
        <v>#N/A</v>
      </c>
      <c r="R164">
        <f>'Visit&amp;Assessment Form'!$B$27</f>
        <v>0</v>
      </c>
      <c r="S164">
        <f>'Visit&amp;Assessment Form'!$B$29</f>
        <v>0</v>
      </c>
      <c r="T164">
        <f>SiteForm!A$3</f>
        <v>0</v>
      </c>
      <c r="U164">
        <f>SiteForm!$A$4</f>
        <v>0</v>
      </c>
      <c r="V164">
        <f>SiteForm!$C$3</f>
        <v>0</v>
      </c>
      <c r="W164">
        <f>SiteForm!$C$5</f>
        <v>0</v>
      </c>
      <c r="X164">
        <f>SiteForm!$C$10</f>
        <v>0</v>
      </c>
      <c r="Y164">
        <f>SiteForm!$C$11</f>
        <v>0</v>
      </c>
      <c r="Z164" t="e">
        <f>CountsForm!C165</f>
        <v>#N/A</v>
      </c>
      <c r="AA164" s="16">
        <f>'Visit&amp;Assessment Form'!$B$6</f>
        <v>0</v>
      </c>
      <c r="AB164" s="16">
        <f>'Visit&amp;Assessment Form'!$B$7</f>
        <v>0</v>
      </c>
      <c r="AC164">
        <f>SiteForm!$C$6</f>
        <v>0</v>
      </c>
      <c r="AD164" s="17">
        <f>CountsForm!A165</f>
        <v>0</v>
      </c>
    </row>
    <row r="165" spans="1:30">
      <c r="A165" t="e">
        <f>SiteForm!$A$7&amp;SiteForm!$C$7</f>
        <v>#N/A</v>
      </c>
      <c r="B165">
        <f>IF(SiteForm!C$4="",SiteForm!A$4,SiteForm!C$4)</f>
        <v>0</v>
      </c>
      <c r="C165">
        <f>'Visit&amp;Assessment Form'!$B$3</f>
        <v>0</v>
      </c>
      <c r="D165">
        <f>'Visit&amp;Assessment Form'!$B$4</f>
        <v>0</v>
      </c>
      <c r="E165">
        <f>'Visit&amp;Assessment Form'!$B$5</f>
        <v>0</v>
      </c>
      <c r="F165" t="e">
        <f>VLOOKUP(CountsForm!A166,LookupCount!$A:$D,4,FALSE)</f>
        <v>#N/A</v>
      </c>
      <c r="G165" t="e">
        <f>CountsForm!B166</f>
        <v>#N/A</v>
      </c>
      <c r="H165">
        <f>CountsForm!D166</f>
        <v>0</v>
      </c>
      <c r="I165" t="str">
        <f>VLOOKUP('Visit&amp;Assessment Form'!B$10,LookupVisit!AJ$2:AK$10,2,FALSE)</f>
        <v>W</v>
      </c>
      <c r="J165" t="e">
        <f>VLOOKUP('Visit&amp;Assessment Form'!B$9,LookupVisit!A$2:B$7,2,FALSE)</f>
        <v>#N/A</v>
      </c>
      <c r="K165" t="e">
        <f>VLOOKUP(CountsForm!E166,LookupCount!$F$2:$G$5,2,FALSE)</f>
        <v>#N/A</v>
      </c>
      <c r="L165" t="e">
        <f>VLOOKUP('Visit&amp;Assessment Form'!$B$8,LookupVisit!$C$2:$D$16,2,FALSE)</f>
        <v>#N/A</v>
      </c>
      <c r="M165" t="e">
        <f>VLOOKUP('Visit&amp;Assessment Form'!$B$13,LookupVisit!$E$3:$F$5,2,FALSE)</f>
        <v>#N/A</v>
      </c>
      <c r="N165" t="e">
        <f>VLOOKUP('Visit&amp;Assessment Form'!$B$14,LookupVisit!$G$3:$H$6,2,FALSE)</f>
        <v>#N/A</v>
      </c>
      <c r="O165" t="e">
        <f>VLOOKUP('Visit&amp;Assessment Form'!$B$15,LookupVisit!$I$3:$J$7,2,FALSE)</f>
        <v>#N/A</v>
      </c>
      <c r="P165" t="e">
        <f>VLOOKUP('Visit&amp;Assessment Form'!$B$16,LookupVisit!$K$3:$L$6,2,FALSE)</f>
        <v>#N/A</v>
      </c>
      <c r="Q165" t="e">
        <f>VLOOKUP('Visit&amp;Assessment Form'!$B$11,LookupVisit!$M$3:$N$7,2,FALSE)</f>
        <v>#N/A</v>
      </c>
      <c r="R165">
        <f>'Visit&amp;Assessment Form'!$B$27</f>
        <v>0</v>
      </c>
      <c r="S165">
        <f>'Visit&amp;Assessment Form'!$B$29</f>
        <v>0</v>
      </c>
      <c r="T165">
        <f>SiteForm!A$3</f>
        <v>0</v>
      </c>
      <c r="U165">
        <f>SiteForm!$A$4</f>
        <v>0</v>
      </c>
      <c r="V165">
        <f>SiteForm!$C$3</f>
        <v>0</v>
      </c>
      <c r="W165">
        <f>SiteForm!$C$5</f>
        <v>0</v>
      </c>
      <c r="X165">
        <f>SiteForm!$C$10</f>
        <v>0</v>
      </c>
      <c r="Y165">
        <f>SiteForm!$C$11</f>
        <v>0</v>
      </c>
      <c r="Z165" t="e">
        <f>CountsForm!C166</f>
        <v>#N/A</v>
      </c>
      <c r="AA165" s="16">
        <f>'Visit&amp;Assessment Form'!$B$6</f>
        <v>0</v>
      </c>
      <c r="AB165" s="16">
        <f>'Visit&amp;Assessment Form'!$B$7</f>
        <v>0</v>
      </c>
      <c r="AC165">
        <f>SiteForm!$C$6</f>
        <v>0</v>
      </c>
      <c r="AD165" s="17">
        <f>CountsForm!A166</f>
        <v>0</v>
      </c>
    </row>
    <row r="166" spans="1:30">
      <c r="A166" t="e">
        <f>SiteForm!$A$7&amp;SiteForm!$C$7</f>
        <v>#N/A</v>
      </c>
      <c r="B166">
        <f>IF(SiteForm!C$4="",SiteForm!A$4,SiteForm!C$4)</f>
        <v>0</v>
      </c>
      <c r="C166">
        <f>'Visit&amp;Assessment Form'!$B$3</f>
        <v>0</v>
      </c>
      <c r="D166">
        <f>'Visit&amp;Assessment Form'!$B$4</f>
        <v>0</v>
      </c>
      <c r="E166">
        <f>'Visit&amp;Assessment Form'!$B$5</f>
        <v>0</v>
      </c>
      <c r="F166" t="e">
        <f>VLOOKUP(CountsForm!A167,LookupCount!$A:$D,4,FALSE)</f>
        <v>#N/A</v>
      </c>
      <c r="G166" t="e">
        <f>CountsForm!B167</f>
        <v>#N/A</v>
      </c>
      <c r="H166">
        <f>CountsForm!D167</f>
        <v>0</v>
      </c>
      <c r="I166" t="str">
        <f>VLOOKUP('Visit&amp;Assessment Form'!B$10,LookupVisit!AJ$2:AK$10,2,FALSE)</f>
        <v>W</v>
      </c>
      <c r="J166" t="e">
        <f>VLOOKUP('Visit&amp;Assessment Form'!B$9,LookupVisit!A$2:B$7,2,FALSE)</f>
        <v>#N/A</v>
      </c>
      <c r="K166" t="e">
        <f>VLOOKUP(CountsForm!E167,LookupCount!$F$2:$G$5,2,FALSE)</f>
        <v>#N/A</v>
      </c>
      <c r="L166" t="e">
        <f>VLOOKUP('Visit&amp;Assessment Form'!$B$8,LookupVisit!$C$2:$D$16,2,FALSE)</f>
        <v>#N/A</v>
      </c>
      <c r="M166" t="e">
        <f>VLOOKUP('Visit&amp;Assessment Form'!$B$13,LookupVisit!$E$3:$F$5,2,FALSE)</f>
        <v>#N/A</v>
      </c>
      <c r="N166" t="e">
        <f>VLOOKUP('Visit&amp;Assessment Form'!$B$14,LookupVisit!$G$3:$H$6,2,FALSE)</f>
        <v>#N/A</v>
      </c>
      <c r="O166" t="e">
        <f>VLOOKUP('Visit&amp;Assessment Form'!$B$15,LookupVisit!$I$3:$J$7,2,FALSE)</f>
        <v>#N/A</v>
      </c>
      <c r="P166" t="e">
        <f>VLOOKUP('Visit&amp;Assessment Form'!$B$16,LookupVisit!$K$3:$L$6,2,FALSE)</f>
        <v>#N/A</v>
      </c>
      <c r="Q166" t="e">
        <f>VLOOKUP('Visit&amp;Assessment Form'!$B$11,LookupVisit!$M$3:$N$7,2,FALSE)</f>
        <v>#N/A</v>
      </c>
      <c r="R166">
        <f>'Visit&amp;Assessment Form'!$B$27</f>
        <v>0</v>
      </c>
      <c r="S166">
        <f>'Visit&amp;Assessment Form'!$B$29</f>
        <v>0</v>
      </c>
      <c r="T166">
        <f>SiteForm!A$3</f>
        <v>0</v>
      </c>
      <c r="U166">
        <f>SiteForm!$A$4</f>
        <v>0</v>
      </c>
      <c r="V166">
        <f>SiteForm!$C$3</f>
        <v>0</v>
      </c>
      <c r="W166">
        <f>SiteForm!$C$5</f>
        <v>0</v>
      </c>
      <c r="X166">
        <f>SiteForm!$C$10</f>
        <v>0</v>
      </c>
      <c r="Y166">
        <f>SiteForm!$C$11</f>
        <v>0</v>
      </c>
      <c r="Z166" t="e">
        <f>CountsForm!C167</f>
        <v>#N/A</v>
      </c>
      <c r="AA166" s="16">
        <f>'Visit&amp;Assessment Form'!$B$6</f>
        <v>0</v>
      </c>
      <c r="AB166" s="16">
        <f>'Visit&amp;Assessment Form'!$B$7</f>
        <v>0</v>
      </c>
      <c r="AC166">
        <f>SiteForm!$C$6</f>
        <v>0</v>
      </c>
      <c r="AD166" s="17">
        <f>CountsForm!A167</f>
        <v>0</v>
      </c>
    </row>
    <row r="167" spans="1:30">
      <c r="A167" t="e">
        <f>SiteForm!$A$7&amp;SiteForm!$C$7</f>
        <v>#N/A</v>
      </c>
      <c r="B167">
        <f>IF(SiteForm!C$4="",SiteForm!A$4,SiteForm!C$4)</f>
        <v>0</v>
      </c>
      <c r="C167">
        <f>'Visit&amp;Assessment Form'!$B$3</f>
        <v>0</v>
      </c>
      <c r="D167">
        <f>'Visit&amp;Assessment Form'!$B$4</f>
        <v>0</v>
      </c>
      <c r="E167">
        <f>'Visit&amp;Assessment Form'!$B$5</f>
        <v>0</v>
      </c>
      <c r="F167" t="e">
        <f>VLOOKUP(CountsForm!A168,LookupCount!$A:$D,4,FALSE)</f>
        <v>#N/A</v>
      </c>
      <c r="G167" t="e">
        <f>CountsForm!B168</f>
        <v>#N/A</v>
      </c>
      <c r="H167">
        <f>CountsForm!D168</f>
        <v>0</v>
      </c>
      <c r="I167" t="str">
        <f>VLOOKUP('Visit&amp;Assessment Form'!B$10,LookupVisit!AJ$2:AK$10,2,FALSE)</f>
        <v>W</v>
      </c>
      <c r="J167" t="e">
        <f>VLOOKUP('Visit&amp;Assessment Form'!B$9,LookupVisit!A$2:B$7,2,FALSE)</f>
        <v>#N/A</v>
      </c>
      <c r="K167" t="e">
        <f>VLOOKUP(CountsForm!E168,LookupCount!$F$2:$G$5,2,FALSE)</f>
        <v>#N/A</v>
      </c>
      <c r="L167" t="e">
        <f>VLOOKUP('Visit&amp;Assessment Form'!$B$8,LookupVisit!$C$2:$D$16,2,FALSE)</f>
        <v>#N/A</v>
      </c>
      <c r="M167" t="e">
        <f>VLOOKUP('Visit&amp;Assessment Form'!$B$13,LookupVisit!$E$3:$F$5,2,FALSE)</f>
        <v>#N/A</v>
      </c>
      <c r="N167" t="e">
        <f>VLOOKUP('Visit&amp;Assessment Form'!$B$14,LookupVisit!$G$3:$H$6,2,FALSE)</f>
        <v>#N/A</v>
      </c>
      <c r="O167" t="e">
        <f>VLOOKUP('Visit&amp;Assessment Form'!$B$15,LookupVisit!$I$3:$J$7,2,FALSE)</f>
        <v>#N/A</v>
      </c>
      <c r="P167" t="e">
        <f>VLOOKUP('Visit&amp;Assessment Form'!$B$16,LookupVisit!$K$3:$L$6,2,FALSE)</f>
        <v>#N/A</v>
      </c>
      <c r="Q167" t="e">
        <f>VLOOKUP('Visit&amp;Assessment Form'!$B$11,LookupVisit!$M$3:$N$7,2,FALSE)</f>
        <v>#N/A</v>
      </c>
      <c r="R167">
        <f>'Visit&amp;Assessment Form'!$B$27</f>
        <v>0</v>
      </c>
      <c r="S167">
        <f>'Visit&amp;Assessment Form'!$B$29</f>
        <v>0</v>
      </c>
      <c r="T167">
        <f>SiteForm!A$3</f>
        <v>0</v>
      </c>
      <c r="U167">
        <f>SiteForm!$A$4</f>
        <v>0</v>
      </c>
      <c r="V167">
        <f>SiteForm!$C$3</f>
        <v>0</v>
      </c>
      <c r="W167">
        <f>SiteForm!$C$5</f>
        <v>0</v>
      </c>
      <c r="X167">
        <f>SiteForm!$C$10</f>
        <v>0</v>
      </c>
      <c r="Y167">
        <f>SiteForm!$C$11</f>
        <v>0</v>
      </c>
      <c r="Z167" t="e">
        <f>CountsForm!C168</f>
        <v>#N/A</v>
      </c>
      <c r="AA167" s="16">
        <f>'Visit&amp;Assessment Form'!$B$6</f>
        <v>0</v>
      </c>
      <c r="AB167" s="16">
        <f>'Visit&amp;Assessment Form'!$B$7</f>
        <v>0</v>
      </c>
      <c r="AC167">
        <f>SiteForm!$C$6</f>
        <v>0</v>
      </c>
      <c r="AD167" s="17">
        <f>CountsForm!A168</f>
        <v>0</v>
      </c>
    </row>
    <row r="168" spans="1:30">
      <c r="A168" t="e">
        <f>SiteForm!$A$7&amp;SiteForm!$C$7</f>
        <v>#N/A</v>
      </c>
      <c r="B168">
        <f>IF(SiteForm!C$4="",SiteForm!A$4,SiteForm!C$4)</f>
        <v>0</v>
      </c>
      <c r="C168">
        <f>'Visit&amp;Assessment Form'!$B$3</f>
        <v>0</v>
      </c>
      <c r="D168">
        <f>'Visit&amp;Assessment Form'!$B$4</f>
        <v>0</v>
      </c>
      <c r="E168">
        <f>'Visit&amp;Assessment Form'!$B$5</f>
        <v>0</v>
      </c>
      <c r="F168" t="e">
        <f>VLOOKUP(CountsForm!A169,LookupCount!$A:$D,4,FALSE)</f>
        <v>#N/A</v>
      </c>
      <c r="G168" t="e">
        <f>CountsForm!B169</f>
        <v>#N/A</v>
      </c>
      <c r="H168">
        <f>CountsForm!D169</f>
        <v>0</v>
      </c>
      <c r="I168" t="str">
        <f>VLOOKUP('Visit&amp;Assessment Form'!B$10,LookupVisit!AJ$2:AK$10,2,FALSE)</f>
        <v>W</v>
      </c>
      <c r="J168" t="e">
        <f>VLOOKUP('Visit&amp;Assessment Form'!B$9,LookupVisit!A$2:B$7,2,FALSE)</f>
        <v>#N/A</v>
      </c>
      <c r="K168" t="e">
        <f>VLOOKUP(CountsForm!E169,LookupCount!$F$2:$G$5,2,FALSE)</f>
        <v>#N/A</v>
      </c>
      <c r="L168" t="e">
        <f>VLOOKUP('Visit&amp;Assessment Form'!$B$8,LookupVisit!$C$2:$D$16,2,FALSE)</f>
        <v>#N/A</v>
      </c>
      <c r="M168" t="e">
        <f>VLOOKUP('Visit&amp;Assessment Form'!$B$13,LookupVisit!$E$3:$F$5,2,FALSE)</f>
        <v>#N/A</v>
      </c>
      <c r="N168" t="e">
        <f>VLOOKUP('Visit&amp;Assessment Form'!$B$14,LookupVisit!$G$3:$H$6,2,FALSE)</f>
        <v>#N/A</v>
      </c>
      <c r="O168" t="e">
        <f>VLOOKUP('Visit&amp;Assessment Form'!$B$15,LookupVisit!$I$3:$J$7,2,FALSE)</f>
        <v>#N/A</v>
      </c>
      <c r="P168" t="e">
        <f>VLOOKUP('Visit&amp;Assessment Form'!$B$16,LookupVisit!$K$3:$L$6,2,FALSE)</f>
        <v>#N/A</v>
      </c>
      <c r="Q168" t="e">
        <f>VLOOKUP('Visit&amp;Assessment Form'!$B$11,LookupVisit!$M$3:$N$7,2,FALSE)</f>
        <v>#N/A</v>
      </c>
      <c r="R168">
        <f>'Visit&amp;Assessment Form'!$B$27</f>
        <v>0</v>
      </c>
      <c r="S168">
        <f>'Visit&amp;Assessment Form'!$B$29</f>
        <v>0</v>
      </c>
      <c r="T168">
        <f>SiteForm!A$3</f>
        <v>0</v>
      </c>
      <c r="U168">
        <f>SiteForm!$A$4</f>
        <v>0</v>
      </c>
      <c r="V168">
        <f>SiteForm!$C$3</f>
        <v>0</v>
      </c>
      <c r="W168">
        <f>SiteForm!$C$5</f>
        <v>0</v>
      </c>
      <c r="X168">
        <f>SiteForm!$C$10</f>
        <v>0</v>
      </c>
      <c r="Y168">
        <f>SiteForm!$C$11</f>
        <v>0</v>
      </c>
      <c r="Z168" t="e">
        <f>CountsForm!C169</f>
        <v>#N/A</v>
      </c>
      <c r="AA168" s="16">
        <f>'Visit&amp;Assessment Form'!$B$6</f>
        <v>0</v>
      </c>
      <c r="AB168" s="16">
        <f>'Visit&amp;Assessment Form'!$B$7</f>
        <v>0</v>
      </c>
      <c r="AC168">
        <f>SiteForm!$C$6</f>
        <v>0</v>
      </c>
      <c r="AD168" s="17">
        <f>CountsForm!A169</f>
        <v>0</v>
      </c>
    </row>
    <row r="169" spans="1:30">
      <c r="A169" t="e">
        <f>SiteForm!$A$7&amp;SiteForm!$C$7</f>
        <v>#N/A</v>
      </c>
      <c r="B169">
        <f>IF(SiteForm!C$4="",SiteForm!A$4,SiteForm!C$4)</f>
        <v>0</v>
      </c>
      <c r="C169">
        <f>'Visit&amp;Assessment Form'!$B$3</f>
        <v>0</v>
      </c>
      <c r="D169">
        <f>'Visit&amp;Assessment Form'!$B$4</f>
        <v>0</v>
      </c>
      <c r="E169">
        <f>'Visit&amp;Assessment Form'!$B$5</f>
        <v>0</v>
      </c>
      <c r="F169" t="e">
        <f>VLOOKUP(CountsForm!A170,LookupCount!$A:$D,4,FALSE)</f>
        <v>#N/A</v>
      </c>
      <c r="G169" t="e">
        <f>CountsForm!B170</f>
        <v>#N/A</v>
      </c>
      <c r="H169">
        <f>CountsForm!D170</f>
        <v>0</v>
      </c>
      <c r="I169" t="str">
        <f>VLOOKUP('Visit&amp;Assessment Form'!B$10,LookupVisit!AJ$2:AK$10,2,FALSE)</f>
        <v>W</v>
      </c>
      <c r="J169" t="e">
        <f>VLOOKUP('Visit&amp;Assessment Form'!B$9,LookupVisit!A$2:B$7,2,FALSE)</f>
        <v>#N/A</v>
      </c>
      <c r="K169" t="e">
        <f>VLOOKUP(CountsForm!E170,LookupCount!$F$2:$G$5,2,FALSE)</f>
        <v>#N/A</v>
      </c>
      <c r="L169" t="e">
        <f>VLOOKUP('Visit&amp;Assessment Form'!$B$8,LookupVisit!$C$2:$D$16,2,FALSE)</f>
        <v>#N/A</v>
      </c>
      <c r="M169" t="e">
        <f>VLOOKUP('Visit&amp;Assessment Form'!$B$13,LookupVisit!$E$3:$F$5,2,FALSE)</f>
        <v>#N/A</v>
      </c>
      <c r="N169" t="e">
        <f>VLOOKUP('Visit&amp;Assessment Form'!$B$14,LookupVisit!$G$3:$H$6,2,FALSE)</f>
        <v>#N/A</v>
      </c>
      <c r="O169" t="e">
        <f>VLOOKUP('Visit&amp;Assessment Form'!$B$15,LookupVisit!$I$3:$J$7,2,FALSE)</f>
        <v>#N/A</v>
      </c>
      <c r="P169" t="e">
        <f>VLOOKUP('Visit&amp;Assessment Form'!$B$16,LookupVisit!$K$3:$L$6,2,FALSE)</f>
        <v>#N/A</v>
      </c>
      <c r="Q169" t="e">
        <f>VLOOKUP('Visit&amp;Assessment Form'!$B$11,LookupVisit!$M$3:$N$7,2,FALSE)</f>
        <v>#N/A</v>
      </c>
      <c r="R169">
        <f>'Visit&amp;Assessment Form'!$B$27</f>
        <v>0</v>
      </c>
      <c r="S169">
        <f>'Visit&amp;Assessment Form'!$B$29</f>
        <v>0</v>
      </c>
      <c r="T169">
        <f>SiteForm!A$3</f>
        <v>0</v>
      </c>
      <c r="U169">
        <f>SiteForm!$A$4</f>
        <v>0</v>
      </c>
      <c r="V169">
        <f>SiteForm!$C$3</f>
        <v>0</v>
      </c>
      <c r="W169">
        <f>SiteForm!$C$5</f>
        <v>0</v>
      </c>
      <c r="X169">
        <f>SiteForm!$C$10</f>
        <v>0</v>
      </c>
      <c r="Y169">
        <f>SiteForm!$C$11</f>
        <v>0</v>
      </c>
      <c r="Z169" t="e">
        <f>CountsForm!C170</f>
        <v>#N/A</v>
      </c>
      <c r="AA169" s="16">
        <f>'Visit&amp;Assessment Form'!$B$6</f>
        <v>0</v>
      </c>
      <c r="AB169" s="16">
        <f>'Visit&amp;Assessment Form'!$B$7</f>
        <v>0</v>
      </c>
      <c r="AC169">
        <f>SiteForm!$C$6</f>
        <v>0</v>
      </c>
      <c r="AD169" s="17">
        <f>CountsForm!A170</f>
        <v>0</v>
      </c>
    </row>
    <row r="170" spans="1:30">
      <c r="A170" t="e">
        <f>SiteForm!$A$7&amp;SiteForm!$C$7</f>
        <v>#N/A</v>
      </c>
      <c r="B170">
        <f>IF(SiteForm!C$4="",SiteForm!A$4,SiteForm!C$4)</f>
        <v>0</v>
      </c>
      <c r="C170">
        <f>'Visit&amp;Assessment Form'!$B$3</f>
        <v>0</v>
      </c>
      <c r="D170">
        <f>'Visit&amp;Assessment Form'!$B$4</f>
        <v>0</v>
      </c>
      <c r="E170">
        <f>'Visit&amp;Assessment Form'!$B$5</f>
        <v>0</v>
      </c>
      <c r="F170" t="e">
        <f>VLOOKUP(CountsForm!A171,LookupCount!$A:$D,4,FALSE)</f>
        <v>#N/A</v>
      </c>
      <c r="G170" t="e">
        <f>CountsForm!B171</f>
        <v>#N/A</v>
      </c>
      <c r="H170">
        <f>CountsForm!D171</f>
        <v>0</v>
      </c>
      <c r="I170" t="str">
        <f>VLOOKUP('Visit&amp;Assessment Form'!B$10,LookupVisit!AJ$2:AK$10,2,FALSE)</f>
        <v>W</v>
      </c>
      <c r="J170" t="e">
        <f>VLOOKUP('Visit&amp;Assessment Form'!B$9,LookupVisit!A$2:B$7,2,FALSE)</f>
        <v>#N/A</v>
      </c>
      <c r="K170" t="e">
        <f>VLOOKUP(CountsForm!E171,LookupCount!$F$2:$G$5,2,FALSE)</f>
        <v>#N/A</v>
      </c>
      <c r="L170" t="e">
        <f>VLOOKUP('Visit&amp;Assessment Form'!$B$8,LookupVisit!$C$2:$D$16,2,FALSE)</f>
        <v>#N/A</v>
      </c>
      <c r="M170" t="e">
        <f>VLOOKUP('Visit&amp;Assessment Form'!$B$13,LookupVisit!$E$3:$F$5,2,FALSE)</f>
        <v>#N/A</v>
      </c>
      <c r="N170" t="e">
        <f>VLOOKUP('Visit&amp;Assessment Form'!$B$14,LookupVisit!$G$3:$H$6,2,FALSE)</f>
        <v>#N/A</v>
      </c>
      <c r="O170" t="e">
        <f>VLOOKUP('Visit&amp;Assessment Form'!$B$15,LookupVisit!$I$3:$J$7,2,FALSE)</f>
        <v>#N/A</v>
      </c>
      <c r="P170" t="e">
        <f>VLOOKUP('Visit&amp;Assessment Form'!$B$16,LookupVisit!$K$3:$L$6,2,FALSE)</f>
        <v>#N/A</v>
      </c>
      <c r="Q170" t="e">
        <f>VLOOKUP('Visit&amp;Assessment Form'!$B$11,LookupVisit!$M$3:$N$7,2,FALSE)</f>
        <v>#N/A</v>
      </c>
      <c r="R170">
        <f>'Visit&amp;Assessment Form'!$B$27</f>
        <v>0</v>
      </c>
      <c r="S170">
        <f>'Visit&amp;Assessment Form'!$B$29</f>
        <v>0</v>
      </c>
      <c r="T170">
        <f>SiteForm!A$3</f>
        <v>0</v>
      </c>
      <c r="U170">
        <f>SiteForm!$A$4</f>
        <v>0</v>
      </c>
      <c r="V170">
        <f>SiteForm!$C$3</f>
        <v>0</v>
      </c>
      <c r="W170">
        <f>SiteForm!$C$5</f>
        <v>0</v>
      </c>
      <c r="X170">
        <f>SiteForm!$C$10</f>
        <v>0</v>
      </c>
      <c r="Y170">
        <f>SiteForm!$C$11</f>
        <v>0</v>
      </c>
      <c r="Z170" t="e">
        <f>CountsForm!C171</f>
        <v>#N/A</v>
      </c>
      <c r="AA170" s="16">
        <f>'Visit&amp;Assessment Form'!$B$6</f>
        <v>0</v>
      </c>
      <c r="AB170" s="16">
        <f>'Visit&amp;Assessment Form'!$B$7</f>
        <v>0</v>
      </c>
      <c r="AC170">
        <f>SiteForm!$C$6</f>
        <v>0</v>
      </c>
      <c r="AD170" s="17">
        <f>CountsForm!A171</f>
        <v>0</v>
      </c>
    </row>
    <row r="171" spans="1:30">
      <c r="A171" t="e">
        <f>SiteForm!$A$7&amp;SiteForm!$C$7</f>
        <v>#N/A</v>
      </c>
      <c r="B171">
        <f>IF(SiteForm!C$4="",SiteForm!A$4,SiteForm!C$4)</f>
        <v>0</v>
      </c>
      <c r="C171">
        <f>'Visit&amp;Assessment Form'!$B$3</f>
        <v>0</v>
      </c>
      <c r="D171">
        <f>'Visit&amp;Assessment Form'!$B$4</f>
        <v>0</v>
      </c>
      <c r="E171">
        <f>'Visit&amp;Assessment Form'!$B$5</f>
        <v>0</v>
      </c>
      <c r="F171" t="e">
        <f>VLOOKUP(CountsForm!A172,LookupCount!$A:$D,4,FALSE)</f>
        <v>#N/A</v>
      </c>
      <c r="G171" t="e">
        <f>CountsForm!B172</f>
        <v>#N/A</v>
      </c>
      <c r="H171">
        <f>CountsForm!D172</f>
        <v>0</v>
      </c>
      <c r="I171" t="str">
        <f>VLOOKUP('Visit&amp;Assessment Form'!B$10,LookupVisit!AJ$2:AK$10,2,FALSE)</f>
        <v>W</v>
      </c>
      <c r="J171" t="e">
        <f>VLOOKUP('Visit&amp;Assessment Form'!B$9,LookupVisit!A$2:B$7,2,FALSE)</f>
        <v>#N/A</v>
      </c>
      <c r="K171" t="e">
        <f>VLOOKUP(CountsForm!E172,LookupCount!$F$2:$G$5,2,FALSE)</f>
        <v>#N/A</v>
      </c>
      <c r="L171" t="e">
        <f>VLOOKUP('Visit&amp;Assessment Form'!$B$8,LookupVisit!$C$2:$D$16,2,FALSE)</f>
        <v>#N/A</v>
      </c>
      <c r="M171" t="e">
        <f>VLOOKUP('Visit&amp;Assessment Form'!$B$13,LookupVisit!$E$3:$F$5,2,FALSE)</f>
        <v>#N/A</v>
      </c>
      <c r="N171" t="e">
        <f>VLOOKUP('Visit&amp;Assessment Form'!$B$14,LookupVisit!$G$3:$H$6,2,FALSE)</f>
        <v>#N/A</v>
      </c>
      <c r="O171" t="e">
        <f>VLOOKUP('Visit&amp;Assessment Form'!$B$15,LookupVisit!$I$3:$J$7,2,FALSE)</f>
        <v>#N/A</v>
      </c>
      <c r="P171" t="e">
        <f>VLOOKUP('Visit&amp;Assessment Form'!$B$16,LookupVisit!$K$3:$L$6,2,FALSE)</f>
        <v>#N/A</v>
      </c>
      <c r="Q171" t="e">
        <f>VLOOKUP('Visit&amp;Assessment Form'!$B$11,LookupVisit!$M$3:$N$7,2,FALSE)</f>
        <v>#N/A</v>
      </c>
      <c r="R171">
        <f>'Visit&amp;Assessment Form'!$B$27</f>
        <v>0</v>
      </c>
      <c r="S171">
        <f>'Visit&amp;Assessment Form'!$B$29</f>
        <v>0</v>
      </c>
      <c r="T171">
        <f>SiteForm!A$3</f>
        <v>0</v>
      </c>
      <c r="U171">
        <f>SiteForm!$A$4</f>
        <v>0</v>
      </c>
      <c r="V171">
        <f>SiteForm!$C$3</f>
        <v>0</v>
      </c>
      <c r="W171">
        <f>SiteForm!$C$5</f>
        <v>0</v>
      </c>
      <c r="X171">
        <f>SiteForm!$C$10</f>
        <v>0</v>
      </c>
      <c r="Y171">
        <f>SiteForm!$C$11</f>
        <v>0</v>
      </c>
      <c r="Z171" t="e">
        <f>CountsForm!C172</f>
        <v>#N/A</v>
      </c>
      <c r="AA171" s="16">
        <f>'Visit&amp;Assessment Form'!$B$6</f>
        <v>0</v>
      </c>
      <c r="AB171" s="16">
        <f>'Visit&amp;Assessment Form'!$B$7</f>
        <v>0</v>
      </c>
      <c r="AC171">
        <f>SiteForm!$C$6</f>
        <v>0</v>
      </c>
      <c r="AD171" s="17">
        <f>CountsForm!A172</f>
        <v>0</v>
      </c>
    </row>
    <row r="172" spans="1:30">
      <c r="A172" t="e">
        <f>SiteForm!$A$7&amp;SiteForm!$C$7</f>
        <v>#N/A</v>
      </c>
      <c r="B172">
        <f>IF(SiteForm!C$4="",SiteForm!A$4,SiteForm!C$4)</f>
        <v>0</v>
      </c>
      <c r="C172">
        <f>'Visit&amp;Assessment Form'!$B$3</f>
        <v>0</v>
      </c>
      <c r="D172">
        <f>'Visit&amp;Assessment Form'!$B$4</f>
        <v>0</v>
      </c>
      <c r="E172">
        <f>'Visit&amp;Assessment Form'!$B$5</f>
        <v>0</v>
      </c>
      <c r="F172" t="e">
        <f>VLOOKUP(CountsForm!A173,LookupCount!$A:$D,4,FALSE)</f>
        <v>#N/A</v>
      </c>
      <c r="G172" t="e">
        <f>CountsForm!B173</f>
        <v>#N/A</v>
      </c>
      <c r="H172">
        <f>CountsForm!D173</f>
        <v>0</v>
      </c>
      <c r="I172" t="str">
        <f>VLOOKUP('Visit&amp;Assessment Form'!B$10,LookupVisit!AJ$2:AK$10,2,FALSE)</f>
        <v>W</v>
      </c>
      <c r="J172" t="e">
        <f>VLOOKUP('Visit&amp;Assessment Form'!B$9,LookupVisit!A$2:B$7,2,FALSE)</f>
        <v>#N/A</v>
      </c>
      <c r="K172" t="e">
        <f>VLOOKUP(CountsForm!E173,LookupCount!$F$2:$G$5,2,FALSE)</f>
        <v>#N/A</v>
      </c>
      <c r="L172" t="e">
        <f>VLOOKUP('Visit&amp;Assessment Form'!$B$8,LookupVisit!$C$2:$D$16,2,FALSE)</f>
        <v>#N/A</v>
      </c>
      <c r="M172" t="e">
        <f>VLOOKUP('Visit&amp;Assessment Form'!$B$13,LookupVisit!$E$3:$F$5,2,FALSE)</f>
        <v>#N/A</v>
      </c>
      <c r="N172" t="e">
        <f>VLOOKUP('Visit&amp;Assessment Form'!$B$14,LookupVisit!$G$3:$H$6,2,FALSE)</f>
        <v>#N/A</v>
      </c>
      <c r="O172" t="e">
        <f>VLOOKUP('Visit&amp;Assessment Form'!$B$15,LookupVisit!$I$3:$J$7,2,FALSE)</f>
        <v>#N/A</v>
      </c>
      <c r="P172" t="e">
        <f>VLOOKUP('Visit&amp;Assessment Form'!$B$16,LookupVisit!$K$3:$L$6,2,FALSE)</f>
        <v>#N/A</v>
      </c>
      <c r="Q172" t="e">
        <f>VLOOKUP('Visit&amp;Assessment Form'!$B$11,LookupVisit!$M$3:$N$7,2,FALSE)</f>
        <v>#N/A</v>
      </c>
      <c r="R172">
        <f>'Visit&amp;Assessment Form'!$B$27</f>
        <v>0</v>
      </c>
      <c r="S172">
        <f>'Visit&amp;Assessment Form'!$B$29</f>
        <v>0</v>
      </c>
      <c r="T172">
        <f>SiteForm!A$3</f>
        <v>0</v>
      </c>
      <c r="U172">
        <f>SiteForm!$A$4</f>
        <v>0</v>
      </c>
      <c r="V172">
        <f>SiteForm!$C$3</f>
        <v>0</v>
      </c>
      <c r="W172">
        <f>SiteForm!$C$5</f>
        <v>0</v>
      </c>
      <c r="X172">
        <f>SiteForm!$C$10</f>
        <v>0</v>
      </c>
      <c r="Y172">
        <f>SiteForm!$C$11</f>
        <v>0</v>
      </c>
      <c r="Z172" t="e">
        <f>CountsForm!C173</f>
        <v>#N/A</v>
      </c>
      <c r="AA172" s="16">
        <f>'Visit&amp;Assessment Form'!$B$6</f>
        <v>0</v>
      </c>
      <c r="AB172" s="16">
        <f>'Visit&amp;Assessment Form'!$B$7</f>
        <v>0</v>
      </c>
      <c r="AC172">
        <f>SiteForm!$C$6</f>
        <v>0</v>
      </c>
      <c r="AD172" s="17">
        <f>CountsForm!A173</f>
        <v>0</v>
      </c>
    </row>
    <row r="173" spans="1:30">
      <c r="A173" t="e">
        <f>SiteForm!$A$7&amp;SiteForm!$C$7</f>
        <v>#N/A</v>
      </c>
      <c r="B173">
        <f>IF(SiteForm!C$4="",SiteForm!A$4,SiteForm!C$4)</f>
        <v>0</v>
      </c>
      <c r="C173">
        <f>'Visit&amp;Assessment Form'!$B$3</f>
        <v>0</v>
      </c>
      <c r="D173">
        <f>'Visit&amp;Assessment Form'!$B$4</f>
        <v>0</v>
      </c>
      <c r="E173">
        <f>'Visit&amp;Assessment Form'!$B$5</f>
        <v>0</v>
      </c>
      <c r="F173" t="e">
        <f>VLOOKUP(CountsForm!A174,LookupCount!$A:$D,4,FALSE)</f>
        <v>#N/A</v>
      </c>
      <c r="G173" t="e">
        <f>CountsForm!B174</f>
        <v>#N/A</v>
      </c>
      <c r="H173">
        <f>CountsForm!D174</f>
        <v>0</v>
      </c>
      <c r="I173" t="str">
        <f>VLOOKUP('Visit&amp;Assessment Form'!B$10,LookupVisit!AJ$2:AK$10,2,FALSE)</f>
        <v>W</v>
      </c>
      <c r="J173" t="e">
        <f>VLOOKUP('Visit&amp;Assessment Form'!B$9,LookupVisit!A$2:B$7,2,FALSE)</f>
        <v>#N/A</v>
      </c>
      <c r="K173" t="e">
        <f>VLOOKUP(CountsForm!E174,LookupCount!$F$2:$G$5,2,FALSE)</f>
        <v>#N/A</v>
      </c>
      <c r="L173" t="e">
        <f>VLOOKUP('Visit&amp;Assessment Form'!$B$8,LookupVisit!$C$2:$D$16,2,FALSE)</f>
        <v>#N/A</v>
      </c>
      <c r="M173" t="e">
        <f>VLOOKUP('Visit&amp;Assessment Form'!$B$13,LookupVisit!$E$3:$F$5,2,FALSE)</f>
        <v>#N/A</v>
      </c>
      <c r="N173" t="e">
        <f>VLOOKUP('Visit&amp;Assessment Form'!$B$14,LookupVisit!$G$3:$H$6,2,FALSE)</f>
        <v>#N/A</v>
      </c>
      <c r="O173" t="e">
        <f>VLOOKUP('Visit&amp;Assessment Form'!$B$15,LookupVisit!$I$3:$J$7,2,FALSE)</f>
        <v>#N/A</v>
      </c>
      <c r="P173" t="e">
        <f>VLOOKUP('Visit&amp;Assessment Form'!$B$16,LookupVisit!$K$3:$L$6,2,FALSE)</f>
        <v>#N/A</v>
      </c>
      <c r="Q173" t="e">
        <f>VLOOKUP('Visit&amp;Assessment Form'!$B$11,LookupVisit!$M$3:$N$7,2,FALSE)</f>
        <v>#N/A</v>
      </c>
      <c r="R173">
        <f>'Visit&amp;Assessment Form'!$B$27</f>
        <v>0</v>
      </c>
      <c r="S173">
        <f>'Visit&amp;Assessment Form'!$B$29</f>
        <v>0</v>
      </c>
      <c r="T173">
        <f>SiteForm!A$3</f>
        <v>0</v>
      </c>
      <c r="U173">
        <f>SiteForm!$A$4</f>
        <v>0</v>
      </c>
      <c r="V173">
        <f>SiteForm!$C$3</f>
        <v>0</v>
      </c>
      <c r="W173">
        <f>SiteForm!$C$5</f>
        <v>0</v>
      </c>
      <c r="X173">
        <f>SiteForm!$C$10</f>
        <v>0</v>
      </c>
      <c r="Y173">
        <f>SiteForm!$C$11</f>
        <v>0</v>
      </c>
      <c r="Z173" t="e">
        <f>CountsForm!C174</f>
        <v>#N/A</v>
      </c>
      <c r="AA173" s="16">
        <f>'Visit&amp;Assessment Form'!$B$6</f>
        <v>0</v>
      </c>
      <c r="AB173" s="16">
        <f>'Visit&amp;Assessment Form'!$B$7</f>
        <v>0</v>
      </c>
      <c r="AC173">
        <f>SiteForm!$C$6</f>
        <v>0</v>
      </c>
      <c r="AD173" s="17">
        <f>CountsForm!A174</f>
        <v>0</v>
      </c>
    </row>
    <row r="174" spans="1:30">
      <c r="A174" t="e">
        <f>SiteForm!$A$7&amp;SiteForm!$C$7</f>
        <v>#N/A</v>
      </c>
      <c r="B174">
        <f>IF(SiteForm!C$4="",SiteForm!A$4,SiteForm!C$4)</f>
        <v>0</v>
      </c>
      <c r="C174">
        <f>'Visit&amp;Assessment Form'!$B$3</f>
        <v>0</v>
      </c>
      <c r="D174">
        <f>'Visit&amp;Assessment Form'!$B$4</f>
        <v>0</v>
      </c>
      <c r="E174">
        <f>'Visit&amp;Assessment Form'!$B$5</f>
        <v>0</v>
      </c>
      <c r="F174" t="e">
        <f>VLOOKUP(CountsForm!A175,LookupCount!$A:$D,4,FALSE)</f>
        <v>#N/A</v>
      </c>
      <c r="G174" t="e">
        <f>CountsForm!B175</f>
        <v>#N/A</v>
      </c>
      <c r="H174">
        <f>CountsForm!D175</f>
        <v>0</v>
      </c>
      <c r="I174" t="str">
        <f>VLOOKUP('Visit&amp;Assessment Form'!B$10,LookupVisit!AJ$2:AK$10,2,FALSE)</f>
        <v>W</v>
      </c>
      <c r="J174" t="e">
        <f>VLOOKUP('Visit&amp;Assessment Form'!B$9,LookupVisit!A$2:B$7,2,FALSE)</f>
        <v>#N/A</v>
      </c>
      <c r="K174" t="e">
        <f>VLOOKUP(CountsForm!E175,LookupCount!$F$2:$G$5,2,FALSE)</f>
        <v>#N/A</v>
      </c>
      <c r="L174" t="e">
        <f>VLOOKUP('Visit&amp;Assessment Form'!$B$8,LookupVisit!$C$2:$D$16,2,FALSE)</f>
        <v>#N/A</v>
      </c>
      <c r="M174" t="e">
        <f>VLOOKUP('Visit&amp;Assessment Form'!$B$13,LookupVisit!$E$3:$F$5,2,FALSE)</f>
        <v>#N/A</v>
      </c>
      <c r="N174" t="e">
        <f>VLOOKUP('Visit&amp;Assessment Form'!$B$14,LookupVisit!$G$3:$H$6,2,FALSE)</f>
        <v>#N/A</v>
      </c>
      <c r="O174" t="e">
        <f>VLOOKUP('Visit&amp;Assessment Form'!$B$15,LookupVisit!$I$3:$J$7,2,FALSE)</f>
        <v>#N/A</v>
      </c>
      <c r="P174" t="e">
        <f>VLOOKUP('Visit&amp;Assessment Form'!$B$16,LookupVisit!$K$3:$L$6,2,FALSE)</f>
        <v>#N/A</v>
      </c>
      <c r="Q174" t="e">
        <f>VLOOKUP('Visit&amp;Assessment Form'!$B$11,LookupVisit!$M$3:$N$7,2,FALSE)</f>
        <v>#N/A</v>
      </c>
      <c r="R174">
        <f>'Visit&amp;Assessment Form'!$B$27</f>
        <v>0</v>
      </c>
      <c r="S174">
        <f>'Visit&amp;Assessment Form'!$B$29</f>
        <v>0</v>
      </c>
      <c r="T174">
        <f>SiteForm!A$3</f>
        <v>0</v>
      </c>
      <c r="U174">
        <f>SiteForm!$A$4</f>
        <v>0</v>
      </c>
      <c r="V174">
        <f>SiteForm!$C$3</f>
        <v>0</v>
      </c>
      <c r="W174">
        <f>SiteForm!$C$5</f>
        <v>0</v>
      </c>
      <c r="X174">
        <f>SiteForm!$C$10</f>
        <v>0</v>
      </c>
      <c r="Y174">
        <f>SiteForm!$C$11</f>
        <v>0</v>
      </c>
      <c r="Z174" t="e">
        <f>CountsForm!C175</f>
        <v>#N/A</v>
      </c>
      <c r="AA174" s="16">
        <f>'Visit&amp;Assessment Form'!$B$6</f>
        <v>0</v>
      </c>
      <c r="AB174" s="16">
        <f>'Visit&amp;Assessment Form'!$B$7</f>
        <v>0</v>
      </c>
      <c r="AC174">
        <f>SiteForm!$C$6</f>
        <v>0</v>
      </c>
      <c r="AD174" s="17">
        <f>CountsForm!A175</f>
        <v>0</v>
      </c>
    </row>
    <row r="175" spans="1:30">
      <c r="A175" t="e">
        <f>SiteForm!$A$7&amp;SiteForm!$C$7</f>
        <v>#N/A</v>
      </c>
      <c r="B175">
        <f>IF(SiteForm!C$4="",SiteForm!A$4,SiteForm!C$4)</f>
        <v>0</v>
      </c>
      <c r="C175">
        <f>'Visit&amp;Assessment Form'!$B$3</f>
        <v>0</v>
      </c>
      <c r="D175">
        <f>'Visit&amp;Assessment Form'!$B$4</f>
        <v>0</v>
      </c>
      <c r="E175">
        <f>'Visit&amp;Assessment Form'!$B$5</f>
        <v>0</v>
      </c>
      <c r="F175" t="e">
        <f>VLOOKUP(CountsForm!A176,LookupCount!$A:$D,4,FALSE)</f>
        <v>#N/A</v>
      </c>
      <c r="G175" t="e">
        <f>CountsForm!B176</f>
        <v>#N/A</v>
      </c>
      <c r="H175">
        <f>CountsForm!D176</f>
        <v>0</v>
      </c>
      <c r="I175" t="str">
        <f>VLOOKUP('Visit&amp;Assessment Form'!B$10,LookupVisit!AJ$2:AK$10,2,FALSE)</f>
        <v>W</v>
      </c>
      <c r="J175" t="e">
        <f>VLOOKUP('Visit&amp;Assessment Form'!B$9,LookupVisit!A$2:B$7,2,FALSE)</f>
        <v>#N/A</v>
      </c>
      <c r="K175" t="e">
        <f>VLOOKUP(CountsForm!E176,LookupCount!$F$2:$G$5,2,FALSE)</f>
        <v>#N/A</v>
      </c>
      <c r="L175" t="e">
        <f>VLOOKUP('Visit&amp;Assessment Form'!$B$8,LookupVisit!$C$2:$D$16,2,FALSE)</f>
        <v>#N/A</v>
      </c>
      <c r="M175" t="e">
        <f>VLOOKUP('Visit&amp;Assessment Form'!$B$13,LookupVisit!$E$3:$F$5,2,FALSE)</f>
        <v>#N/A</v>
      </c>
      <c r="N175" t="e">
        <f>VLOOKUP('Visit&amp;Assessment Form'!$B$14,LookupVisit!$G$3:$H$6,2,FALSE)</f>
        <v>#N/A</v>
      </c>
      <c r="O175" t="e">
        <f>VLOOKUP('Visit&amp;Assessment Form'!$B$15,LookupVisit!$I$3:$J$7,2,FALSE)</f>
        <v>#N/A</v>
      </c>
      <c r="P175" t="e">
        <f>VLOOKUP('Visit&amp;Assessment Form'!$B$16,LookupVisit!$K$3:$L$6,2,FALSE)</f>
        <v>#N/A</v>
      </c>
      <c r="Q175" t="e">
        <f>VLOOKUP('Visit&amp;Assessment Form'!$B$11,LookupVisit!$M$3:$N$7,2,FALSE)</f>
        <v>#N/A</v>
      </c>
      <c r="R175">
        <f>'Visit&amp;Assessment Form'!$B$27</f>
        <v>0</v>
      </c>
      <c r="S175">
        <f>'Visit&amp;Assessment Form'!$B$29</f>
        <v>0</v>
      </c>
      <c r="T175">
        <f>SiteForm!A$3</f>
        <v>0</v>
      </c>
      <c r="U175">
        <f>SiteForm!$A$4</f>
        <v>0</v>
      </c>
      <c r="V175">
        <f>SiteForm!$C$3</f>
        <v>0</v>
      </c>
      <c r="W175">
        <f>SiteForm!$C$5</f>
        <v>0</v>
      </c>
      <c r="X175">
        <f>SiteForm!$C$10</f>
        <v>0</v>
      </c>
      <c r="Y175">
        <f>SiteForm!$C$11</f>
        <v>0</v>
      </c>
      <c r="Z175" t="e">
        <f>CountsForm!C176</f>
        <v>#N/A</v>
      </c>
      <c r="AA175" s="16">
        <f>'Visit&amp;Assessment Form'!$B$6</f>
        <v>0</v>
      </c>
      <c r="AB175" s="16">
        <f>'Visit&amp;Assessment Form'!$B$7</f>
        <v>0</v>
      </c>
      <c r="AC175">
        <f>SiteForm!$C$6</f>
        <v>0</v>
      </c>
      <c r="AD175" s="17">
        <f>CountsForm!A176</f>
        <v>0</v>
      </c>
    </row>
    <row r="176" spans="1:30">
      <c r="A176" t="e">
        <f>SiteForm!$A$7&amp;SiteForm!$C$7</f>
        <v>#N/A</v>
      </c>
      <c r="B176">
        <f>IF(SiteForm!C$4="",SiteForm!A$4,SiteForm!C$4)</f>
        <v>0</v>
      </c>
      <c r="C176">
        <f>'Visit&amp;Assessment Form'!$B$3</f>
        <v>0</v>
      </c>
      <c r="D176">
        <f>'Visit&amp;Assessment Form'!$B$4</f>
        <v>0</v>
      </c>
      <c r="E176">
        <f>'Visit&amp;Assessment Form'!$B$5</f>
        <v>0</v>
      </c>
      <c r="F176" t="e">
        <f>VLOOKUP(CountsForm!A177,LookupCount!$A:$D,4,FALSE)</f>
        <v>#N/A</v>
      </c>
      <c r="G176" t="e">
        <f>CountsForm!B177</f>
        <v>#N/A</v>
      </c>
      <c r="H176">
        <f>CountsForm!D177</f>
        <v>0</v>
      </c>
      <c r="I176" t="str">
        <f>VLOOKUP('Visit&amp;Assessment Form'!B$10,LookupVisit!AJ$2:AK$10,2,FALSE)</f>
        <v>W</v>
      </c>
      <c r="J176" t="e">
        <f>VLOOKUP('Visit&amp;Assessment Form'!B$9,LookupVisit!A$2:B$7,2,FALSE)</f>
        <v>#N/A</v>
      </c>
      <c r="K176" t="e">
        <f>VLOOKUP(CountsForm!E177,LookupCount!$F$2:$G$5,2,FALSE)</f>
        <v>#N/A</v>
      </c>
      <c r="L176" t="e">
        <f>VLOOKUP('Visit&amp;Assessment Form'!$B$8,LookupVisit!$C$2:$D$16,2,FALSE)</f>
        <v>#N/A</v>
      </c>
      <c r="M176" t="e">
        <f>VLOOKUP('Visit&amp;Assessment Form'!$B$13,LookupVisit!$E$3:$F$5,2,FALSE)</f>
        <v>#N/A</v>
      </c>
      <c r="N176" t="e">
        <f>VLOOKUP('Visit&amp;Assessment Form'!$B$14,LookupVisit!$G$3:$H$6,2,FALSE)</f>
        <v>#N/A</v>
      </c>
      <c r="O176" t="e">
        <f>VLOOKUP('Visit&amp;Assessment Form'!$B$15,LookupVisit!$I$3:$J$7,2,FALSE)</f>
        <v>#N/A</v>
      </c>
      <c r="P176" t="e">
        <f>VLOOKUP('Visit&amp;Assessment Form'!$B$16,LookupVisit!$K$3:$L$6,2,FALSE)</f>
        <v>#N/A</v>
      </c>
      <c r="Q176" t="e">
        <f>VLOOKUP('Visit&amp;Assessment Form'!$B$11,LookupVisit!$M$3:$N$7,2,FALSE)</f>
        <v>#N/A</v>
      </c>
      <c r="R176">
        <f>'Visit&amp;Assessment Form'!$B$27</f>
        <v>0</v>
      </c>
      <c r="S176">
        <f>'Visit&amp;Assessment Form'!$B$29</f>
        <v>0</v>
      </c>
      <c r="T176">
        <f>SiteForm!A$3</f>
        <v>0</v>
      </c>
      <c r="U176">
        <f>SiteForm!$A$4</f>
        <v>0</v>
      </c>
      <c r="V176">
        <f>SiteForm!$C$3</f>
        <v>0</v>
      </c>
      <c r="W176">
        <f>SiteForm!$C$5</f>
        <v>0</v>
      </c>
      <c r="X176">
        <f>SiteForm!$C$10</f>
        <v>0</v>
      </c>
      <c r="Y176">
        <f>SiteForm!$C$11</f>
        <v>0</v>
      </c>
      <c r="Z176" t="e">
        <f>CountsForm!C177</f>
        <v>#N/A</v>
      </c>
      <c r="AA176" s="16">
        <f>'Visit&amp;Assessment Form'!$B$6</f>
        <v>0</v>
      </c>
      <c r="AB176" s="16">
        <f>'Visit&amp;Assessment Form'!$B$7</f>
        <v>0</v>
      </c>
      <c r="AC176">
        <f>SiteForm!$C$6</f>
        <v>0</v>
      </c>
      <c r="AD176" s="17">
        <f>CountsForm!A177</f>
        <v>0</v>
      </c>
    </row>
    <row r="177" spans="1:30">
      <c r="A177" t="e">
        <f>SiteForm!$A$7&amp;SiteForm!$C$7</f>
        <v>#N/A</v>
      </c>
      <c r="B177">
        <f>IF(SiteForm!C$4="",SiteForm!A$4,SiteForm!C$4)</f>
        <v>0</v>
      </c>
      <c r="C177">
        <f>'Visit&amp;Assessment Form'!$B$3</f>
        <v>0</v>
      </c>
      <c r="D177">
        <f>'Visit&amp;Assessment Form'!$B$4</f>
        <v>0</v>
      </c>
      <c r="E177">
        <f>'Visit&amp;Assessment Form'!$B$5</f>
        <v>0</v>
      </c>
      <c r="F177" t="e">
        <f>VLOOKUP(CountsForm!A178,LookupCount!$A:$D,4,FALSE)</f>
        <v>#N/A</v>
      </c>
      <c r="G177" t="e">
        <f>CountsForm!B178</f>
        <v>#N/A</v>
      </c>
      <c r="H177">
        <f>CountsForm!D178</f>
        <v>0</v>
      </c>
      <c r="I177" t="str">
        <f>VLOOKUP('Visit&amp;Assessment Form'!B$10,LookupVisit!AJ$2:AK$10,2,FALSE)</f>
        <v>W</v>
      </c>
      <c r="J177" t="e">
        <f>VLOOKUP('Visit&amp;Assessment Form'!B$9,LookupVisit!A$2:B$7,2,FALSE)</f>
        <v>#N/A</v>
      </c>
      <c r="K177" t="e">
        <f>VLOOKUP(CountsForm!E178,LookupCount!$F$2:$G$5,2,FALSE)</f>
        <v>#N/A</v>
      </c>
      <c r="L177" t="e">
        <f>VLOOKUP('Visit&amp;Assessment Form'!$B$8,LookupVisit!$C$2:$D$16,2,FALSE)</f>
        <v>#N/A</v>
      </c>
      <c r="M177" t="e">
        <f>VLOOKUP('Visit&amp;Assessment Form'!$B$13,LookupVisit!$E$3:$F$5,2,FALSE)</f>
        <v>#N/A</v>
      </c>
      <c r="N177" t="e">
        <f>VLOOKUP('Visit&amp;Assessment Form'!$B$14,LookupVisit!$G$3:$H$6,2,FALSE)</f>
        <v>#N/A</v>
      </c>
      <c r="O177" t="e">
        <f>VLOOKUP('Visit&amp;Assessment Form'!$B$15,LookupVisit!$I$3:$J$7,2,FALSE)</f>
        <v>#N/A</v>
      </c>
      <c r="P177" t="e">
        <f>VLOOKUP('Visit&amp;Assessment Form'!$B$16,LookupVisit!$K$3:$L$6,2,FALSE)</f>
        <v>#N/A</v>
      </c>
      <c r="Q177" t="e">
        <f>VLOOKUP('Visit&amp;Assessment Form'!$B$11,LookupVisit!$M$3:$N$7,2,FALSE)</f>
        <v>#N/A</v>
      </c>
      <c r="R177">
        <f>'Visit&amp;Assessment Form'!$B$27</f>
        <v>0</v>
      </c>
      <c r="S177">
        <f>'Visit&amp;Assessment Form'!$B$29</f>
        <v>0</v>
      </c>
      <c r="T177">
        <f>SiteForm!A$3</f>
        <v>0</v>
      </c>
      <c r="U177">
        <f>SiteForm!$A$4</f>
        <v>0</v>
      </c>
      <c r="V177">
        <f>SiteForm!$C$3</f>
        <v>0</v>
      </c>
      <c r="W177">
        <f>SiteForm!$C$5</f>
        <v>0</v>
      </c>
      <c r="X177">
        <f>SiteForm!$C$10</f>
        <v>0</v>
      </c>
      <c r="Y177">
        <f>SiteForm!$C$11</f>
        <v>0</v>
      </c>
      <c r="Z177" t="e">
        <f>CountsForm!C178</f>
        <v>#N/A</v>
      </c>
      <c r="AA177" s="16">
        <f>'Visit&amp;Assessment Form'!$B$6</f>
        <v>0</v>
      </c>
      <c r="AB177" s="16">
        <f>'Visit&amp;Assessment Form'!$B$7</f>
        <v>0</v>
      </c>
      <c r="AC177">
        <f>SiteForm!$C$6</f>
        <v>0</v>
      </c>
      <c r="AD177" s="17">
        <f>CountsForm!A178</f>
        <v>0</v>
      </c>
    </row>
    <row r="178" spans="1:30">
      <c r="A178" t="e">
        <f>SiteForm!$A$7&amp;SiteForm!$C$7</f>
        <v>#N/A</v>
      </c>
      <c r="B178">
        <f>IF(SiteForm!C$4="",SiteForm!A$4,SiteForm!C$4)</f>
        <v>0</v>
      </c>
      <c r="C178">
        <f>'Visit&amp;Assessment Form'!$B$3</f>
        <v>0</v>
      </c>
      <c r="D178">
        <f>'Visit&amp;Assessment Form'!$B$4</f>
        <v>0</v>
      </c>
      <c r="E178">
        <f>'Visit&amp;Assessment Form'!$B$5</f>
        <v>0</v>
      </c>
      <c r="F178" t="e">
        <f>VLOOKUP(CountsForm!A179,LookupCount!$A:$D,4,FALSE)</f>
        <v>#N/A</v>
      </c>
      <c r="G178" t="e">
        <f>CountsForm!B179</f>
        <v>#N/A</v>
      </c>
      <c r="H178">
        <f>CountsForm!D179</f>
        <v>0</v>
      </c>
      <c r="I178" t="str">
        <f>VLOOKUP('Visit&amp;Assessment Form'!B$10,LookupVisit!AJ$2:AK$10,2,FALSE)</f>
        <v>W</v>
      </c>
      <c r="J178" t="e">
        <f>VLOOKUP('Visit&amp;Assessment Form'!B$9,LookupVisit!A$2:B$7,2,FALSE)</f>
        <v>#N/A</v>
      </c>
      <c r="K178" t="e">
        <f>VLOOKUP(CountsForm!E179,LookupCount!$F$2:$G$5,2,FALSE)</f>
        <v>#N/A</v>
      </c>
      <c r="L178" t="e">
        <f>VLOOKUP('Visit&amp;Assessment Form'!$B$8,LookupVisit!$C$2:$D$16,2,FALSE)</f>
        <v>#N/A</v>
      </c>
      <c r="M178" t="e">
        <f>VLOOKUP('Visit&amp;Assessment Form'!$B$13,LookupVisit!$E$3:$F$5,2,FALSE)</f>
        <v>#N/A</v>
      </c>
      <c r="N178" t="e">
        <f>VLOOKUP('Visit&amp;Assessment Form'!$B$14,LookupVisit!$G$3:$H$6,2,FALSE)</f>
        <v>#N/A</v>
      </c>
      <c r="O178" t="e">
        <f>VLOOKUP('Visit&amp;Assessment Form'!$B$15,LookupVisit!$I$3:$J$7,2,FALSE)</f>
        <v>#N/A</v>
      </c>
      <c r="P178" t="e">
        <f>VLOOKUP('Visit&amp;Assessment Form'!$B$16,LookupVisit!$K$3:$L$6,2,FALSE)</f>
        <v>#N/A</v>
      </c>
      <c r="Q178" t="e">
        <f>VLOOKUP('Visit&amp;Assessment Form'!$B$11,LookupVisit!$M$3:$N$7,2,FALSE)</f>
        <v>#N/A</v>
      </c>
      <c r="R178">
        <f>'Visit&amp;Assessment Form'!$B$27</f>
        <v>0</v>
      </c>
      <c r="S178">
        <f>'Visit&amp;Assessment Form'!$B$29</f>
        <v>0</v>
      </c>
      <c r="T178">
        <f>SiteForm!A$3</f>
        <v>0</v>
      </c>
      <c r="U178">
        <f>SiteForm!$A$4</f>
        <v>0</v>
      </c>
      <c r="V178">
        <f>SiteForm!$C$3</f>
        <v>0</v>
      </c>
      <c r="W178">
        <f>SiteForm!$C$5</f>
        <v>0</v>
      </c>
      <c r="X178">
        <f>SiteForm!$C$10</f>
        <v>0</v>
      </c>
      <c r="Y178">
        <f>SiteForm!$C$11</f>
        <v>0</v>
      </c>
      <c r="Z178" t="e">
        <f>CountsForm!C179</f>
        <v>#N/A</v>
      </c>
      <c r="AA178" s="16">
        <f>'Visit&amp;Assessment Form'!$B$6</f>
        <v>0</v>
      </c>
      <c r="AB178" s="16">
        <f>'Visit&amp;Assessment Form'!$B$7</f>
        <v>0</v>
      </c>
      <c r="AC178">
        <f>SiteForm!$C$6</f>
        <v>0</v>
      </c>
      <c r="AD178" s="17">
        <f>CountsForm!A179</f>
        <v>0</v>
      </c>
    </row>
    <row r="179" spans="1:30">
      <c r="A179" t="e">
        <f>SiteForm!$A$7&amp;SiteForm!$C$7</f>
        <v>#N/A</v>
      </c>
      <c r="B179">
        <f>IF(SiteForm!C$4="",SiteForm!A$4,SiteForm!C$4)</f>
        <v>0</v>
      </c>
      <c r="C179">
        <f>'Visit&amp;Assessment Form'!$B$3</f>
        <v>0</v>
      </c>
      <c r="D179">
        <f>'Visit&amp;Assessment Form'!$B$4</f>
        <v>0</v>
      </c>
      <c r="E179">
        <f>'Visit&amp;Assessment Form'!$B$5</f>
        <v>0</v>
      </c>
      <c r="F179" t="e">
        <f>VLOOKUP(CountsForm!A180,LookupCount!$A:$D,4,FALSE)</f>
        <v>#N/A</v>
      </c>
      <c r="G179" t="e">
        <f>CountsForm!B180</f>
        <v>#N/A</v>
      </c>
      <c r="H179">
        <f>CountsForm!D180</f>
        <v>0</v>
      </c>
      <c r="I179" t="str">
        <f>VLOOKUP('Visit&amp;Assessment Form'!B$10,LookupVisit!AJ$2:AK$10,2,FALSE)</f>
        <v>W</v>
      </c>
      <c r="J179" t="e">
        <f>VLOOKUP('Visit&amp;Assessment Form'!B$9,LookupVisit!A$2:B$7,2,FALSE)</f>
        <v>#N/A</v>
      </c>
      <c r="K179" t="e">
        <f>VLOOKUP(CountsForm!E180,LookupCount!$F$2:$G$5,2,FALSE)</f>
        <v>#N/A</v>
      </c>
      <c r="L179" t="e">
        <f>VLOOKUP('Visit&amp;Assessment Form'!$B$8,LookupVisit!$C$2:$D$16,2,FALSE)</f>
        <v>#N/A</v>
      </c>
      <c r="M179" t="e">
        <f>VLOOKUP('Visit&amp;Assessment Form'!$B$13,LookupVisit!$E$3:$F$5,2,FALSE)</f>
        <v>#N/A</v>
      </c>
      <c r="N179" t="e">
        <f>VLOOKUP('Visit&amp;Assessment Form'!$B$14,LookupVisit!$G$3:$H$6,2,FALSE)</f>
        <v>#N/A</v>
      </c>
      <c r="O179" t="e">
        <f>VLOOKUP('Visit&amp;Assessment Form'!$B$15,LookupVisit!$I$3:$J$7,2,FALSE)</f>
        <v>#N/A</v>
      </c>
      <c r="P179" t="e">
        <f>VLOOKUP('Visit&amp;Assessment Form'!$B$16,LookupVisit!$K$3:$L$6,2,FALSE)</f>
        <v>#N/A</v>
      </c>
      <c r="Q179" t="e">
        <f>VLOOKUP('Visit&amp;Assessment Form'!$B$11,LookupVisit!$M$3:$N$7,2,FALSE)</f>
        <v>#N/A</v>
      </c>
      <c r="R179">
        <f>'Visit&amp;Assessment Form'!$B$27</f>
        <v>0</v>
      </c>
      <c r="S179">
        <f>'Visit&amp;Assessment Form'!$B$29</f>
        <v>0</v>
      </c>
      <c r="T179">
        <f>SiteForm!A$3</f>
        <v>0</v>
      </c>
      <c r="U179">
        <f>SiteForm!$A$4</f>
        <v>0</v>
      </c>
      <c r="V179">
        <f>SiteForm!$C$3</f>
        <v>0</v>
      </c>
      <c r="W179">
        <f>SiteForm!$C$5</f>
        <v>0</v>
      </c>
      <c r="X179">
        <f>SiteForm!$C$10</f>
        <v>0</v>
      </c>
      <c r="Y179">
        <f>SiteForm!$C$11</f>
        <v>0</v>
      </c>
      <c r="Z179" t="e">
        <f>CountsForm!C180</f>
        <v>#N/A</v>
      </c>
      <c r="AA179" s="16">
        <f>'Visit&amp;Assessment Form'!$B$6</f>
        <v>0</v>
      </c>
      <c r="AB179" s="16">
        <f>'Visit&amp;Assessment Form'!$B$7</f>
        <v>0</v>
      </c>
      <c r="AC179">
        <f>SiteForm!$C$6</f>
        <v>0</v>
      </c>
      <c r="AD179" s="17">
        <f>CountsForm!A180</f>
        <v>0</v>
      </c>
    </row>
    <row r="180" spans="1:30">
      <c r="A180" t="e">
        <f>SiteForm!$A$7&amp;SiteForm!$C$7</f>
        <v>#N/A</v>
      </c>
      <c r="B180">
        <f>IF(SiteForm!C$4="",SiteForm!A$4,SiteForm!C$4)</f>
        <v>0</v>
      </c>
      <c r="C180">
        <f>'Visit&amp;Assessment Form'!$B$3</f>
        <v>0</v>
      </c>
      <c r="D180">
        <f>'Visit&amp;Assessment Form'!$B$4</f>
        <v>0</v>
      </c>
      <c r="E180">
        <f>'Visit&amp;Assessment Form'!$B$5</f>
        <v>0</v>
      </c>
      <c r="F180" t="e">
        <f>VLOOKUP(CountsForm!A181,LookupCount!$A:$D,4,FALSE)</f>
        <v>#N/A</v>
      </c>
      <c r="G180" t="e">
        <f>CountsForm!B181</f>
        <v>#N/A</v>
      </c>
      <c r="H180">
        <f>CountsForm!D181</f>
        <v>0</v>
      </c>
      <c r="I180" t="str">
        <f>VLOOKUP('Visit&amp;Assessment Form'!B$10,LookupVisit!AJ$2:AK$10,2,FALSE)</f>
        <v>W</v>
      </c>
      <c r="J180" t="e">
        <f>VLOOKUP('Visit&amp;Assessment Form'!B$9,LookupVisit!A$2:B$7,2,FALSE)</f>
        <v>#N/A</v>
      </c>
      <c r="K180" t="e">
        <f>VLOOKUP(CountsForm!E181,LookupCount!$F$2:$G$5,2,FALSE)</f>
        <v>#N/A</v>
      </c>
      <c r="L180" t="e">
        <f>VLOOKUP('Visit&amp;Assessment Form'!$B$8,LookupVisit!$C$2:$D$16,2,FALSE)</f>
        <v>#N/A</v>
      </c>
      <c r="M180" t="e">
        <f>VLOOKUP('Visit&amp;Assessment Form'!$B$13,LookupVisit!$E$3:$F$5,2,FALSE)</f>
        <v>#N/A</v>
      </c>
      <c r="N180" t="e">
        <f>VLOOKUP('Visit&amp;Assessment Form'!$B$14,LookupVisit!$G$3:$H$6,2,FALSE)</f>
        <v>#N/A</v>
      </c>
      <c r="O180" t="e">
        <f>VLOOKUP('Visit&amp;Assessment Form'!$B$15,LookupVisit!$I$3:$J$7,2,FALSE)</f>
        <v>#N/A</v>
      </c>
      <c r="P180" t="e">
        <f>VLOOKUP('Visit&amp;Assessment Form'!$B$16,LookupVisit!$K$3:$L$6,2,FALSE)</f>
        <v>#N/A</v>
      </c>
      <c r="Q180" t="e">
        <f>VLOOKUP('Visit&amp;Assessment Form'!$B$11,LookupVisit!$M$3:$N$7,2,FALSE)</f>
        <v>#N/A</v>
      </c>
      <c r="R180">
        <f>'Visit&amp;Assessment Form'!$B$27</f>
        <v>0</v>
      </c>
      <c r="S180">
        <f>'Visit&amp;Assessment Form'!$B$29</f>
        <v>0</v>
      </c>
      <c r="T180">
        <f>SiteForm!A$3</f>
        <v>0</v>
      </c>
      <c r="U180">
        <f>SiteForm!$A$4</f>
        <v>0</v>
      </c>
      <c r="V180">
        <f>SiteForm!$C$3</f>
        <v>0</v>
      </c>
      <c r="W180">
        <f>SiteForm!$C$5</f>
        <v>0</v>
      </c>
      <c r="X180">
        <f>SiteForm!$C$10</f>
        <v>0</v>
      </c>
      <c r="Y180">
        <f>SiteForm!$C$11</f>
        <v>0</v>
      </c>
      <c r="Z180" t="e">
        <f>CountsForm!C181</f>
        <v>#N/A</v>
      </c>
      <c r="AA180" s="16">
        <f>'Visit&amp;Assessment Form'!$B$6</f>
        <v>0</v>
      </c>
      <c r="AB180" s="16">
        <f>'Visit&amp;Assessment Form'!$B$7</f>
        <v>0</v>
      </c>
      <c r="AC180">
        <f>SiteForm!$C$6</f>
        <v>0</v>
      </c>
      <c r="AD180" s="17">
        <f>CountsForm!A181</f>
        <v>0</v>
      </c>
    </row>
    <row r="181" spans="1:30">
      <c r="A181" t="e">
        <f>SiteForm!$A$7&amp;SiteForm!$C$7</f>
        <v>#N/A</v>
      </c>
      <c r="B181">
        <f>IF(SiteForm!C$4="",SiteForm!A$4,SiteForm!C$4)</f>
        <v>0</v>
      </c>
      <c r="C181">
        <f>'Visit&amp;Assessment Form'!$B$3</f>
        <v>0</v>
      </c>
      <c r="D181">
        <f>'Visit&amp;Assessment Form'!$B$4</f>
        <v>0</v>
      </c>
      <c r="E181">
        <f>'Visit&amp;Assessment Form'!$B$5</f>
        <v>0</v>
      </c>
      <c r="F181" t="e">
        <f>VLOOKUP(CountsForm!A182,LookupCount!$A:$D,4,FALSE)</f>
        <v>#N/A</v>
      </c>
      <c r="G181" t="e">
        <f>CountsForm!B182</f>
        <v>#N/A</v>
      </c>
      <c r="H181">
        <f>CountsForm!D182</f>
        <v>0</v>
      </c>
      <c r="I181" t="str">
        <f>VLOOKUP('Visit&amp;Assessment Form'!B$10,LookupVisit!AJ$2:AK$10,2,FALSE)</f>
        <v>W</v>
      </c>
      <c r="J181" t="e">
        <f>VLOOKUP('Visit&amp;Assessment Form'!B$9,LookupVisit!A$2:B$7,2,FALSE)</f>
        <v>#N/A</v>
      </c>
      <c r="K181" t="e">
        <f>VLOOKUP(CountsForm!E182,LookupCount!$F$2:$G$5,2,FALSE)</f>
        <v>#N/A</v>
      </c>
      <c r="L181" t="e">
        <f>VLOOKUP('Visit&amp;Assessment Form'!$B$8,LookupVisit!$C$2:$D$16,2,FALSE)</f>
        <v>#N/A</v>
      </c>
      <c r="M181" t="e">
        <f>VLOOKUP('Visit&amp;Assessment Form'!$B$13,LookupVisit!$E$3:$F$5,2,FALSE)</f>
        <v>#N/A</v>
      </c>
      <c r="N181" t="e">
        <f>VLOOKUP('Visit&amp;Assessment Form'!$B$14,LookupVisit!$G$3:$H$6,2,FALSE)</f>
        <v>#N/A</v>
      </c>
      <c r="O181" t="e">
        <f>VLOOKUP('Visit&amp;Assessment Form'!$B$15,LookupVisit!$I$3:$J$7,2,FALSE)</f>
        <v>#N/A</v>
      </c>
      <c r="P181" t="e">
        <f>VLOOKUP('Visit&amp;Assessment Form'!$B$16,LookupVisit!$K$3:$L$6,2,FALSE)</f>
        <v>#N/A</v>
      </c>
      <c r="Q181" t="e">
        <f>VLOOKUP('Visit&amp;Assessment Form'!$B$11,LookupVisit!$M$3:$N$7,2,FALSE)</f>
        <v>#N/A</v>
      </c>
      <c r="R181">
        <f>'Visit&amp;Assessment Form'!$B$27</f>
        <v>0</v>
      </c>
      <c r="S181">
        <f>'Visit&amp;Assessment Form'!$B$29</f>
        <v>0</v>
      </c>
      <c r="T181">
        <f>SiteForm!A$3</f>
        <v>0</v>
      </c>
      <c r="U181">
        <f>SiteForm!$A$4</f>
        <v>0</v>
      </c>
      <c r="V181">
        <f>SiteForm!$C$3</f>
        <v>0</v>
      </c>
      <c r="W181">
        <f>SiteForm!$C$5</f>
        <v>0</v>
      </c>
      <c r="X181">
        <f>SiteForm!$C$10</f>
        <v>0</v>
      </c>
      <c r="Y181">
        <f>SiteForm!$C$11</f>
        <v>0</v>
      </c>
      <c r="Z181" t="e">
        <f>CountsForm!C182</f>
        <v>#N/A</v>
      </c>
      <c r="AA181" s="16">
        <f>'Visit&amp;Assessment Form'!$B$6</f>
        <v>0</v>
      </c>
      <c r="AB181" s="16">
        <f>'Visit&amp;Assessment Form'!$B$7</f>
        <v>0</v>
      </c>
      <c r="AC181">
        <f>SiteForm!$C$6</f>
        <v>0</v>
      </c>
      <c r="AD181" s="17">
        <f>CountsForm!A182</f>
        <v>0</v>
      </c>
    </row>
    <row r="182" spans="1:30">
      <c r="A182" t="e">
        <f>SiteForm!$A$7&amp;SiteForm!$C$7</f>
        <v>#N/A</v>
      </c>
      <c r="B182">
        <f>IF(SiteForm!C$4="",SiteForm!A$4,SiteForm!C$4)</f>
        <v>0</v>
      </c>
      <c r="C182">
        <f>'Visit&amp;Assessment Form'!$B$3</f>
        <v>0</v>
      </c>
      <c r="D182">
        <f>'Visit&amp;Assessment Form'!$B$4</f>
        <v>0</v>
      </c>
      <c r="E182">
        <f>'Visit&amp;Assessment Form'!$B$5</f>
        <v>0</v>
      </c>
      <c r="F182" t="e">
        <f>VLOOKUP(CountsForm!A183,LookupCount!$A:$D,4,FALSE)</f>
        <v>#N/A</v>
      </c>
      <c r="G182" t="e">
        <f>CountsForm!B183</f>
        <v>#N/A</v>
      </c>
      <c r="H182">
        <f>CountsForm!D183</f>
        <v>0</v>
      </c>
      <c r="I182" t="str">
        <f>VLOOKUP('Visit&amp;Assessment Form'!B$10,LookupVisit!AJ$2:AK$10,2,FALSE)</f>
        <v>W</v>
      </c>
      <c r="J182" t="e">
        <f>VLOOKUP('Visit&amp;Assessment Form'!B$9,LookupVisit!A$2:B$7,2,FALSE)</f>
        <v>#N/A</v>
      </c>
      <c r="K182" t="e">
        <f>VLOOKUP(CountsForm!E183,LookupCount!$F$2:$G$5,2,FALSE)</f>
        <v>#N/A</v>
      </c>
      <c r="L182" t="e">
        <f>VLOOKUP('Visit&amp;Assessment Form'!$B$8,LookupVisit!$C$2:$D$16,2,FALSE)</f>
        <v>#N/A</v>
      </c>
      <c r="M182" t="e">
        <f>VLOOKUP('Visit&amp;Assessment Form'!$B$13,LookupVisit!$E$3:$F$5,2,FALSE)</f>
        <v>#N/A</v>
      </c>
      <c r="N182" t="e">
        <f>VLOOKUP('Visit&amp;Assessment Form'!$B$14,LookupVisit!$G$3:$H$6,2,FALSE)</f>
        <v>#N/A</v>
      </c>
      <c r="O182" t="e">
        <f>VLOOKUP('Visit&amp;Assessment Form'!$B$15,LookupVisit!$I$3:$J$7,2,FALSE)</f>
        <v>#N/A</v>
      </c>
      <c r="P182" t="e">
        <f>VLOOKUP('Visit&amp;Assessment Form'!$B$16,LookupVisit!$K$3:$L$6,2,FALSE)</f>
        <v>#N/A</v>
      </c>
      <c r="Q182" t="e">
        <f>VLOOKUP('Visit&amp;Assessment Form'!$B$11,LookupVisit!$M$3:$N$7,2,FALSE)</f>
        <v>#N/A</v>
      </c>
      <c r="R182">
        <f>'Visit&amp;Assessment Form'!$B$27</f>
        <v>0</v>
      </c>
      <c r="S182">
        <f>'Visit&amp;Assessment Form'!$B$29</f>
        <v>0</v>
      </c>
      <c r="T182">
        <f>SiteForm!A$3</f>
        <v>0</v>
      </c>
      <c r="U182">
        <f>SiteForm!$A$4</f>
        <v>0</v>
      </c>
      <c r="V182">
        <f>SiteForm!$C$3</f>
        <v>0</v>
      </c>
      <c r="W182">
        <f>SiteForm!$C$5</f>
        <v>0</v>
      </c>
      <c r="X182">
        <f>SiteForm!$C$10</f>
        <v>0</v>
      </c>
      <c r="Y182">
        <f>SiteForm!$C$11</f>
        <v>0</v>
      </c>
      <c r="Z182" t="e">
        <f>CountsForm!C183</f>
        <v>#N/A</v>
      </c>
      <c r="AA182" s="16">
        <f>'Visit&amp;Assessment Form'!$B$6</f>
        <v>0</v>
      </c>
      <c r="AB182" s="16">
        <f>'Visit&amp;Assessment Form'!$B$7</f>
        <v>0</v>
      </c>
      <c r="AC182">
        <f>SiteForm!$C$6</f>
        <v>0</v>
      </c>
      <c r="AD182" s="17">
        <f>CountsForm!A183</f>
        <v>0</v>
      </c>
    </row>
    <row r="183" spans="1:30">
      <c r="A183" t="e">
        <f>SiteForm!$A$7&amp;SiteForm!$C$7</f>
        <v>#N/A</v>
      </c>
      <c r="B183">
        <f>IF(SiteForm!C$4="",SiteForm!A$4,SiteForm!C$4)</f>
        <v>0</v>
      </c>
      <c r="C183">
        <f>'Visit&amp;Assessment Form'!$B$3</f>
        <v>0</v>
      </c>
      <c r="D183">
        <f>'Visit&amp;Assessment Form'!$B$4</f>
        <v>0</v>
      </c>
      <c r="E183">
        <f>'Visit&amp;Assessment Form'!$B$5</f>
        <v>0</v>
      </c>
      <c r="F183" t="e">
        <f>VLOOKUP(CountsForm!A184,LookupCount!$A:$D,4,FALSE)</f>
        <v>#N/A</v>
      </c>
      <c r="G183" t="e">
        <f>CountsForm!B184</f>
        <v>#N/A</v>
      </c>
      <c r="H183">
        <f>CountsForm!D184</f>
        <v>0</v>
      </c>
      <c r="I183" t="str">
        <f>VLOOKUP('Visit&amp;Assessment Form'!B$10,LookupVisit!AJ$2:AK$10,2,FALSE)</f>
        <v>W</v>
      </c>
      <c r="J183" t="e">
        <f>VLOOKUP('Visit&amp;Assessment Form'!B$9,LookupVisit!A$2:B$7,2,FALSE)</f>
        <v>#N/A</v>
      </c>
      <c r="K183" t="e">
        <f>VLOOKUP(CountsForm!E184,LookupCount!$F$2:$G$5,2,FALSE)</f>
        <v>#N/A</v>
      </c>
      <c r="L183" t="e">
        <f>VLOOKUP('Visit&amp;Assessment Form'!$B$8,LookupVisit!$C$2:$D$16,2,FALSE)</f>
        <v>#N/A</v>
      </c>
      <c r="M183" t="e">
        <f>VLOOKUP('Visit&amp;Assessment Form'!$B$13,LookupVisit!$E$3:$F$5,2,FALSE)</f>
        <v>#N/A</v>
      </c>
      <c r="N183" t="e">
        <f>VLOOKUP('Visit&amp;Assessment Form'!$B$14,LookupVisit!$G$3:$H$6,2,FALSE)</f>
        <v>#N/A</v>
      </c>
      <c r="O183" t="e">
        <f>VLOOKUP('Visit&amp;Assessment Form'!$B$15,LookupVisit!$I$3:$J$7,2,FALSE)</f>
        <v>#N/A</v>
      </c>
      <c r="P183" t="e">
        <f>VLOOKUP('Visit&amp;Assessment Form'!$B$16,LookupVisit!$K$3:$L$6,2,FALSE)</f>
        <v>#N/A</v>
      </c>
      <c r="Q183" t="e">
        <f>VLOOKUP('Visit&amp;Assessment Form'!$B$11,LookupVisit!$M$3:$N$7,2,FALSE)</f>
        <v>#N/A</v>
      </c>
      <c r="R183">
        <f>'Visit&amp;Assessment Form'!$B$27</f>
        <v>0</v>
      </c>
      <c r="S183">
        <f>'Visit&amp;Assessment Form'!$B$29</f>
        <v>0</v>
      </c>
      <c r="T183">
        <f>SiteForm!A$3</f>
        <v>0</v>
      </c>
      <c r="U183">
        <f>SiteForm!$A$4</f>
        <v>0</v>
      </c>
      <c r="V183">
        <f>SiteForm!$C$3</f>
        <v>0</v>
      </c>
      <c r="W183">
        <f>SiteForm!$C$5</f>
        <v>0</v>
      </c>
      <c r="X183">
        <f>SiteForm!$C$10</f>
        <v>0</v>
      </c>
      <c r="Y183">
        <f>SiteForm!$C$11</f>
        <v>0</v>
      </c>
      <c r="Z183" t="e">
        <f>CountsForm!C184</f>
        <v>#N/A</v>
      </c>
      <c r="AA183" s="16">
        <f>'Visit&amp;Assessment Form'!$B$6</f>
        <v>0</v>
      </c>
      <c r="AB183" s="16">
        <f>'Visit&amp;Assessment Form'!$B$7</f>
        <v>0</v>
      </c>
      <c r="AC183">
        <f>SiteForm!$C$6</f>
        <v>0</v>
      </c>
      <c r="AD183" s="17">
        <f>CountsForm!A184</f>
        <v>0</v>
      </c>
    </row>
    <row r="184" spans="1:30">
      <c r="A184" t="e">
        <f>SiteForm!$A$7&amp;SiteForm!$C$7</f>
        <v>#N/A</v>
      </c>
      <c r="B184">
        <f>IF(SiteForm!C$4="",SiteForm!A$4,SiteForm!C$4)</f>
        <v>0</v>
      </c>
      <c r="C184">
        <f>'Visit&amp;Assessment Form'!$B$3</f>
        <v>0</v>
      </c>
      <c r="D184">
        <f>'Visit&amp;Assessment Form'!$B$4</f>
        <v>0</v>
      </c>
      <c r="E184">
        <f>'Visit&amp;Assessment Form'!$B$5</f>
        <v>0</v>
      </c>
      <c r="F184" t="e">
        <f>VLOOKUP(CountsForm!A185,LookupCount!$A:$D,4,FALSE)</f>
        <v>#N/A</v>
      </c>
      <c r="G184" t="e">
        <f>CountsForm!B185</f>
        <v>#N/A</v>
      </c>
      <c r="H184">
        <f>CountsForm!D185</f>
        <v>0</v>
      </c>
      <c r="I184" t="str">
        <f>VLOOKUP('Visit&amp;Assessment Form'!B$10,LookupVisit!AJ$2:AK$10,2,FALSE)</f>
        <v>W</v>
      </c>
      <c r="J184" t="e">
        <f>VLOOKUP('Visit&amp;Assessment Form'!B$9,LookupVisit!A$2:B$7,2,FALSE)</f>
        <v>#N/A</v>
      </c>
      <c r="K184" t="e">
        <f>VLOOKUP(CountsForm!E185,LookupCount!$F$2:$G$5,2,FALSE)</f>
        <v>#N/A</v>
      </c>
      <c r="L184" t="e">
        <f>VLOOKUP('Visit&amp;Assessment Form'!$B$8,LookupVisit!$C$2:$D$16,2,FALSE)</f>
        <v>#N/A</v>
      </c>
      <c r="M184" t="e">
        <f>VLOOKUP('Visit&amp;Assessment Form'!$B$13,LookupVisit!$E$3:$F$5,2,FALSE)</f>
        <v>#N/A</v>
      </c>
      <c r="N184" t="e">
        <f>VLOOKUP('Visit&amp;Assessment Form'!$B$14,LookupVisit!$G$3:$H$6,2,FALSE)</f>
        <v>#N/A</v>
      </c>
      <c r="O184" t="e">
        <f>VLOOKUP('Visit&amp;Assessment Form'!$B$15,LookupVisit!$I$3:$J$7,2,FALSE)</f>
        <v>#N/A</v>
      </c>
      <c r="P184" t="e">
        <f>VLOOKUP('Visit&amp;Assessment Form'!$B$16,LookupVisit!$K$3:$L$6,2,FALSE)</f>
        <v>#N/A</v>
      </c>
      <c r="Q184" t="e">
        <f>VLOOKUP('Visit&amp;Assessment Form'!$B$11,LookupVisit!$M$3:$N$7,2,FALSE)</f>
        <v>#N/A</v>
      </c>
      <c r="R184">
        <f>'Visit&amp;Assessment Form'!$B$27</f>
        <v>0</v>
      </c>
      <c r="S184">
        <f>'Visit&amp;Assessment Form'!$B$29</f>
        <v>0</v>
      </c>
      <c r="T184">
        <f>SiteForm!A$3</f>
        <v>0</v>
      </c>
      <c r="U184">
        <f>SiteForm!$A$4</f>
        <v>0</v>
      </c>
      <c r="V184">
        <f>SiteForm!$C$3</f>
        <v>0</v>
      </c>
      <c r="W184">
        <f>SiteForm!$C$5</f>
        <v>0</v>
      </c>
      <c r="X184">
        <f>SiteForm!$C$10</f>
        <v>0</v>
      </c>
      <c r="Y184">
        <f>SiteForm!$C$11</f>
        <v>0</v>
      </c>
      <c r="Z184" t="e">
        <f>CountsForm!C185</f>
        <v>#N/A</v>
      </c>
      <c r="AA184" s="16">
        <f>'Visit&amp;Assessment Form'!$B$6</f>
        <v>0</v>
      </c>
      <c r="AB184" s="16">
        <f>'Visit&amp;Assessment Form'!$B$7</f>
        <v>0</v>
      </c>
      <c r="AC184">
        <f>SiteForm!$C$6</f>
        <v>0</v>
      </c>
      <c r="AD184" s="17">
        <f>CountsForm!A185</f>
        <v>0</v>
      </c>
    </row>
    <row r="185" spans="1:30">
      <c r="A185" t="e">
        <f>SiteForm!$A$7&amp;SiteForm!$C$7</f>
        <v>#N/A</v>
      </c>
      <c r="B185">
        <f>IF(SiteForm!C$4="",SiteForm!A$4,SiteForm!C$4)</f>
        <v>0</v>
      </c>
      <c r="C185">
        <f>'Visit&amp;Assessment Form'!$B$3</f>
        <v>0</v>
      </c>
      <c r="D185">
        <f>'Visit&amp;Assessment Form'!$B$4</f>
        <v>0</v>
      </c>
      <c r="E185">
        <f>'Visit&amp;Assessment Form'!$B$5</f>
        <v>0</v>
      </c>
      <c r="F185" t="e">
        <f>VLOOKUP(CountsForm!A186,LookupCount!$A:$D,4,FALSE)</f>
        <v>#N/A</v>
      </c>
      <c r="G185" t="e">
        <f>CountsForm!B186</f>
        <v>#N/A</v>
      </c>
      <c r="H185">
        <f>CountsForm!D186</f>
        <v>0</v>
      </c>
      <c r="I185" t="str">
        <f>VLOOKUP('Visit&amp;Assessment Form'!B$10,LookupVisit!AJ$2:AK$10,2,FALSE)</f>
        <v>W</v>
      </c>
      <c r="J185" t="e">
        <f>VLOOKUP('Visit&amp;Assessment Form'!B$9,LookupVisit!A$2:B$7,2,FALSE)</f>
        <v>#N/A</v>
      </c>
      <c r="K185" t="e">
        <f>VLOOKUP(CountsForm!E186,LookupCount!$F$2:$G$5,2,FALSE)</f>
        <v>#N/A</v>
      </c>
      <c r="L185" t="e">
        <f>VLOOKUP('Visit&amp;Assessment Form'!$B$8,LookupVisit!$C$2:$D$16,2,FALSE)</f>
        <v>#N/A</v>
      </c>
      <c r="M185" t="e">
        <f>VLOOKUP('Visit&amp;Assessment Form'!$B$13,LookupVisit!$E$3:$F$5,2,FALSE)</f>
        <v>#N/A</v>
      </c>
      <c r="N185" t="e">
        <f>VLOOKUP('Visit&amp;Assessment Form'!$B$14,LookupVisit!$G$3:$H$6,2,FALSE)</f>
        <v>#N/A</v>
      </c>
      <c r="O185" t="e">
        <f>VLOOKUP('Visit&amp;Assessment Form'!$B$15,LookupVisit!$I$3:$J$7,2,FALSE)</f>
        <v>#N/A</v>
      </c>
      <c r="P185" t="e">
        <f>VLOOKUP('Visit&amp;Assessment Form'!$B$16,LookupVisit!$K$3:$L$6,2,FALSE)</f>
        <v>#N/A</v>
      </c>
      <c r="Q185" t="e">
        <f>VLOOKUP('Visit&amp;Assessment Form'!$B$11,LookupVisit!$M$3:$N$7,2,FALSE)</f>
        <v>#N/A</v>
      </c>
      <c r="R185">
        <f>'Visit&amp;Assessment Form'!$B$27</f>
        <v>0</v>
      </c>
      <c r="S185">
        <f>'Visit&amp;Assessment Form'!$B$29</f>
        <v>0</v>
      </c>
      <c r="T185">
        <f>SiteForm!A$3</f>
        <v>0</v>
      </c>
      <c r="U185">
        <f>SiteForm!$A$4</f>
        <v>0</v>
      </c>
      <c r="V185">
        <f>SiteForm!$C$3</f>
        <v>0</v>
      </c>
      <c r="W185">
        <f>SiteForm!$C$5</f>
        <v>0</v>
      </c>
      <c r="X185">
        <f>SiteForm!$C$10</f>
        <v>0</v>
      </c>
      <c r="Y185">
        <f>SiteForm!$C$11</f>
        <v>0</v>
      </c>
      <c r="Z185" t="e">
        <f>CountsForm!C186</f>
        <v>#N/A</v>
      </c>
      <c r="AA185" s="16">
        <f>'Visit&amp;Assessment Form'!$B$6</f>
        <v>0</v>
      </c>
      <c r="AB185" s="16">
        <f>'Visit&amp;Assessment Form'!$B$7</f>
        <v>0</v>
      </c>
      <c r="AC185">
        <f>SiteForm!$C$6</f>
        <v>0</v>
      </c>
      <c r="AD185" s="17">
        <f>CountsForm!A186</f>
        <v>0</v>
      </c>
    </row>
    <row r="186" spans="1:30">
      <c r="A186" t="e">
        <f>SiteForm!$A$7&amp;SiteForm!$C$7</f>
        <v>#N/A</v>
      </c>
      <c r="B186">
        <f>IF(SiteForm!C$4="",SiteForm!A$4,SiteForm!C$4)</f>
        <v>0</v>
      </c>
      <c r="C186">
        <f>'Visit&amp;Assessment Form'!$B$3</f>
        <v>0</v>
      </c>
      <c r="D186">
        <f>'Visit&amp;Assessment Form'!$B$4</f>
        <v>0</v>
      </c>
      <c r="E186">
        <f>'Visit&amp;Assessment Form'!$B$5</f>
        <v>0</v>
      </c>
      <c r="F186" t="e">
        <f>VLOOKUP(CountsForm!A187,LookupCount!$A:$D,4,FALSE)</f>
        <v>#N/A</v>
      </c>
      <c r="G186" t="e">
        <f>CountsForm!B187</f>
        <v>#N/A</v>
      </c>
      <c r="H186">
        <f>CountsForm!D187</f>
        <v>0</v>
      </c>
      <c r="I186" t="str">
        <f>VLOOKUP('Visit&amp;Assessment Form'!B$10,LookupVisit!AJ$2:AK$10,2,FALSE)</f>
        <v>W</v>
      </c>
      <c r="J186" t="e">
        <f>VLOOKUP('Visit&amp;Assessment Form'!B$9,LookupVisit!A$2:B$7,2,FALSE)</f>
        <v>#N/A</v>
      </c>
      <c r="K186" t="e">
        <f>VLOOKUP(CountsForm!E187,LookupCount!$F$2:$G$5,2,FALSE)</f>
        <v>#N/A</v>
      </c>
      <c r="L186" t="e">
        <f>VLOOKUP('Visit&amp;Assessment Form'!$B$8,LookupVisit!$C$2:$D$16,2,FALSE)</f>
        <v>#N/A</v>
      </c>
      <c r="M186" t="e">
        <f>VLOOKUP('Visit&amp;Assessment Form'!$B$13,LookupVisit!$E$3:$F$5,2,FALSE)</f>
        <v>#N/A</v>
      </c>
      <c r="N186" t="e">
        <f>VLOOKUP('Visit&amp;Assessment Form'!$B$14,LookupVisit!$G$3:$H$6,2,FALSE)</f>
        <v>#N/A</v>
      </c>
      <c r="O186" t="e">
        <f>VLOOKUP('Visit&amp;Assessment Form'!$B$15,LookupVisit!$I$3:$J$7,2,FALSE)</f>
        <v>#N/A</v>
      </c>
      <c r="P186" t="e">
        <f>VLOOKUP('Visit&amp;Assessment Form'!$B$16,LookupVisit!$K$3:$L$6,2,FALSE)</f>
        <v>#N/A</v>
      </c>
      <c r="Q186" t="e">
        <f>VLOOKUP('Visit&amp;Assessment Form'!$B$11,LookupVisit!$M$3:$N$7,2,FALSE)</f>
        <v>#N/A</v>
      </c>
      <c r="R186">
        <f>'Visit&amp;Assessment Form'!$B$27</f>
        <v>0</v>
      </c>
      <c r="S186">
        <f>'Visit&amp;Assessment Form'!$B$29</f>
        <v>0</v>
      </c>
      <c r="T186">
        <f>SiteForm!A$3</f>
        <v>0</v>
      </c>
      <c r="U186">
        <f>SiteForm!$A$4</f>
        <v>0</v>
      </c>
      <c r="V186">
        <f>SiteForm!$C$3</f>
        <v>0</v>
      </c>
      <c r="W186">
        <f>SiteForm!$C$5</f>
        <v>0</v>
      </c>
      <c r="X186">
        <f>SiteForm!$C$10</f>
        <v>0</v>
      </c>
      <c r="Y186">
        <f>SiteForm!$C$11</f>
        <v>0</v>
      </c>
      <c r="Z186" t="e">
        <f>CountsForm!C187</f>
        <v>#N/A</v>
      </c>
      <c r="AA186" s="16">
        <f>'Visit&amp;Assessment Form'!$B$6</f>
        <v>0</v>
      </c>
      <c r="AB186" s="16">
        <f>'Visit&amp;Assessment Form'!$B$7</f>
        <v>0</v>
      </c>
      <c r="AC186">
        <f>SiteForm!$C$6</f>
        <v>0</v>
      </c>
      <c r="AD186" s="17">
        <f>CountsForm!A187</f>
        <v>0</v>
      </c>
    </row>
    <row r="187" spans="1:30">
      <c r="A187" t="e">
        <f>SiteForm!$A$7&amp;SiteForm!$C$7</f>
        <v>#N/A</v>
      </c>
      <c r="B187">
        <f>IF(SiteForm!C$4="",SiteForm!A$4,SiteForm!C$4)</f>
        <v>0</v>
      </c>
      <c r="C187">
        <f>'Visit&amp;Assessment Form'!$B$3</f>
        <v>0</v>
      </c>
      <c r="D187">
        <f>'Visit&amp;Assessment Form'!$B$4</f>
        <v>0</v>
      </c>
      <c r="E187">
        <f>'Visit&amp;Assessment Form'!$B$5</f>
        <v>0</v>
      </c>
      <c r="F187" t="e">
        <f>VLOOKUP(CountsForm!A188,LookupCount!$A:$D,4,FALSE)</f>
        <v>#N/A</v>
      </c>
      <c r="G187" t="e">
        <f>CountsForm!B188</f>
        <v>#N/A</v>
      </c>
      <c r="H187">
        <f>CountsForm!D188</f>
        <v>0</v>
      </c>
      <c r="I187" t="str">
        <f>VLOOKUP('Visit&amp;Assessment Form'!B$10,LookupVisit!AJ$2:AK$10,2,FALSE)</f>
        <v>W</v>
      </c>
      <c r="J187" t="e">
        <f>VLOOKUP('Visit&amp;Assessment Form'!B$9,LookupVisit!A$2:B$7,2,FALSE)</f>
        <v>#N/A</v>
      </c>
      <c r="K187" t="e">
        <f>VLOOKUP(CountsForm!E188,LookupCount!$F$2:$G$5,2,FALSE)</f>
        <v>#N/A</v>
      </c>
      <c r="L187" t="e">
        <f>VLOOKUP('Visit&amp;Assessment Form'!$B$8,LookupVisit!$C$2:$D$16,2,FALSE)</f>
        <v>#N/A</v>
      </c>
      <c r="M187" t="e">
        <f>VLOOKUP('Visit&amp;Assessment Form'!$B$13,LookupVisit!$E$3:$F$5,2,FALSE)</f>
        <v>#N/A</v>
      </c>
      <c r="N187" t="e">
        <f>VLOOKUP('Visit&amp;Assessment Form'!$B$14,LookupVisit!$G$3:$H$6,2,FALSE)</f>
        <v>#N/A</v>
      </c>
      <c r="O187" t="e">
        <f>VLOOKUP('Visit&amp;Assessment Form'!$B$15,LookupVisit!$I$3:$J$7,2,FALSE)</f>
        <v>#N/A</v>
      </c>
      <c r="P187" t="e">
        <f>VLOOKUP('Visit&amp;Assessment Form'!$B$16,LookupVisit!$K$3:$L$6,2,FALSE)</f>
        <v>#N/A</v>
      </c>
      <c r="Q187" t="e">
        <f>VLOOKUP('Visit&amp;Assessment Form'!$B$11,LookupVisit!$M$3:$N$7,2,FALSE)</f>
        <v>#N/A</v>
      </c>
      <c r="R187">
        <f>'Visit&amp;Assessment Form'!$B$27</f>
        <v>0</v>
      </c>
      <c r="S187">
        <f>'Visit&amp;Assessment Form'!$B$29</f>
        <v>0</v>
      </c>
      <c r="T187">
        <f>SiteForm!A$3</f>
        <v>0</v>
      </c>
      <c r="U187">
        <f>SiteForm!$A$4</f>
        <v>0</v>
      </c>
      <c r="V187">
        <f>SiteForm!$C$3</f>
        <v>0</v>
      </c>
      <c r="W187">
        <f>SiteForm!$C$5</f>
        <v>0</v>
      </c>
      <c r="X187">
        <f>SiteForm!$C$10</f>
        <v>0</v>
      </c>
      <c r="Y187">
        <f>SiteForm!$C$11</f>
        <v>0</v>
      </c>
      <c r="Z187" t="e">
        <f>CountsForm!C188</f>
        <v>#N/A</v>
      </c>
      <c r="AA187" s="16">
        <f>'Visit&amp;Assessment Form'!$B$6</f>
        <v>0</v>
      </c>
      <c r="AB187" s="16">
        <f>'Visit&amp;Assessment Form'!$B$7</f>
        <v>0</v>
      </c>
      <c r="AC187">
        <f>SiteForm!$C$6</f>
        <v>0</v>
      </c>
      <c r="AD187" s="17">
        <f>CountsForm!A188</f>
        <v>0</v>
      </c>
    </row>
    <row r="188" spans="1:30">
      <c r="A188" t="e">
        <f>SiteForm!$A$7&amp;SiteForm!$C$7</f>
        <v>#N/A</v>
      </c>
      <c r="B188">
        <f>IF(SiteForm!C$4="",SiteForm!A$4,SiteForm!C$4)</f>
        <v>0</v>
      </c>
      <c r="C188">
        <f>'Visit&amp;Assessment Form'!$B$3</f>
        <v>0</v>
      </c>
      <c r="D188">
        <f>'Visit&amp;Assessment Form'!$B$4</f>
        <v>0</v>
      </c>
      <c r="E188">
        <f>'Visit&amp;Assessment Form'!$B$5</f>
        <v>0</v>
      </c>
      <c r="F188" t="e">
        <f>VLOOKUP(CountsForm!A189,LookupCount!$A:$D,4,FALSE)</f>
        <v>#N/A</v>
      </c>
      <c r="G188" t="e">
        <f>CountsForm!B189</f>
        <v>#N/A</v>
      </c>
      <c r="H188">
        <f>CountsForm!D189</f>
        <v>0</v>
      </c>
      <c r="I188" t="str">
        <f>VLOOKUP('Visit&amp;Assessment Form'!B$10,LookupVisit!AJ$2:AK$10,2,FALSE)</f>
        <v>W</v>
      </c>
      <c r="J188" t="e">
        <f>VLOOKUP('Visit&amp;Assessment Form'!B$9,LookupVisit!A$2:B$7,2,FALSE)</f>
        <v>#N/A</v>
      </c>
      <c r="K188" t="e">
        <f>VLOOKUP(CountsForm!E189,LookupCount!$F$2:$G$5,2,FALSE)</f>
        <v>#N/A</v>
      </c>
      <c r="L188" t="e">
        <f>VLOOKUP('Visit&amp;Assessment Form'!$B$8,LookupVisit!$C$2:$D$16,2,FALSE)</f>
        <v>#N/A</v>
      </c>
      <c r="M188" t="e">
        <f>VLOOKUP('Visit&amp;Assessment Form'!$B$13,LookupVisit!$E$3:$F$5,2,FALSE)</f>
        <v>#N/A</v>
      </c>
      <c r="N188" t="e">
        <f>VLOOKUP('Visit&amp;Assessment Form'!$B$14,LookupVisit!$G$3:$H$6,2,FALSE)</f>
        <v>#N/A</v>
      </c>
      <c r="O188" t="e">
        <f>VLOOKUP('Visit&amp;Assessment Form'!$B$15,LookupVisit!$I$3:$J$7,2,FALSE)</f>
        <v>#N/A</v>
      </c>
      <c r="P188" t="e">
        <f>VLOOKUP('Visit&amp;Assessment Form'!$B$16,LookupVisit!$K$3:$L$6,2,FALSE)</f>
        <v>#N/A</v>
      </c>
      <c r="Q188" t="e">
        <f>VLOOKUP('Visit&amp;Assessment Form'!$B$11,LookupVisit!$M$3:$N$7,2,FALSE)</f>
        <v>#N/A</v>
      </c>
      <c r="R188">
        <f>'Visit&amp;Assessment Form'!$B$27</f>
        <v>0</v>
      </c>
      <c r="S188">
        <f>'Visit&amp;Assessment Form'!$B$29</f>
        <v>0</v>
      </c>
      <c r="T188">
        <f>SiteForm!A$3</f>
        <v>0</v>
      </c>
      <c r="U188">
        <f>SiteForm!$A$4</f>
        <v>0</v>
      </c>
      <c r="V188">
        <f>SiteForm!$C$3</f>
        <v>0</v>
      </c>
      <c r="W188">
        <f>SiteForm!$C$5</f>
        <v>0</v>
      </c>
      <c r="X188">
        <f>SiteForm!$C$10</f>
        <v>0</v>
      </c>
      <c r="Y188">
        <f>SiteForm!$C$11</f>
        <v>0</v>
      </c>
      <c r="Z188" t="e">
        <f>CountsForm!C189</f>
        <v>#N/A</v>
      </c>
      <c r="AA188" s="16">
        <f>'Visit&amp;Assessment Form'!$B$6</f>
        <v>0</v>
      </c>
      <c r="AB188" s="16">
        <f>'Visit&amp;Assessment Form'!$B$7</f>
        <v>0</v>
      </c>
      <c r="AC188">
        <f>SiteForm!$C$6</f>
        <v>0</v>
      </c>
      <c r="AD188" s="17">
        <f>CountsForm!A189</f>
        <v>0</v>
      </c>
    </row>
    <row r="189" spans="1:30">
      <c r="A189" t="e">
        <f>SiteForm!$A$7&amp;SiteForm!$C$7</f>
        <v>#N/A</v>
      </c>
      <c r="B189">
        <f>IF(SiteForm!C$4="",SiteForm!A$4,SiteForm!C$4)</f>
        <v>0</v>
      </c>
      <c r="C189">
        <f>'Visit&amp;Assessment Form'!$B$3</f>
        <v>0</v>
      </c>
      <c r="D189">
        <f>'Visit&amp;Assessment Form'!$B$4</f>
        <v>0</v>
      </c>
      <c r="E189">
        <f>'Visit&amp;Assessment Form'!$B$5</f>
        <v>0</v>
      </c>
      <c r="F189" t="e">
        <f>VLOOKUP(CountsForm!A190,LookupCount!$A:$D,4,FALSE)</f>
        <v>#N/A</v>
      </c>
      <c r="G189" t="e">
        <f>CountsForm!B190</f>
        <v>#N/A</v>
      </c>
      <c r="H189">
        <f>CountsForm!D190</f>
        <v>0</v>
      </c>
      <c r="I189" t="str">
        <f>VLOOKUP('Visit&amp;Assessment Form'!B$10,LookupVisit!AJ$2:AK$10,2,FALSE)</f>
        <v>W</v>
      </c>
      <c r="J189" t="e">
        <f>VLOOKUP('Visit&amp;Assessment Form'!B$9,LookupVisit!A$2:B$7,2,FALSE)</f>
        <v>#N/A</v>
      </c>
      <c r="K189" t="e">
        <f>VLOOKUP(CountsForm!E190,LookupCount!$F$2:$G$5,2,FALSE)</f>
        <v>#N/A</v>
      </c>
      <c r="L189" t="e">
        <f>VLOOKUP('Visit&amp;Assessment Form'!$B$8,LookupVisit!$C$2:$D$16,2,FALSE)</f>
        <v>#N/A</v>
      </c>
      <c r="M189" t="e">
        <f>VLOOKUP('Visit&amp;Assessment Form'!$B$13,LookupVisit!$E$3:$F$5,2,FALSE)</f>
        <v>#N/A</v>
      </c>
      <c r="N189" t="e">
        <f>VLOOKUP('Visit&amp;Assessment Form'!$B$14,LookupVisit!$G$3:$H$6,2,FALSE)</f>
        <v>#N/A</v>
      </c>
      <c r="O189" t="e">
        <f>VLOOKUP('Visit&amp;Assessment Form'!$B$15,LookupVisit!$I$3:$J$7,2,FALSE)</f>
        <v>#N/A</v>
      </c>
      <c r="P189" t="e">
        <f>VLOOKUP('Visit&amp;Assessment Form'!$B$16,LookupVisit!$K$3:$L$6,2,FALSE)</f>
        <v>#N/A</v>
      </c>
      <c r="Q189" t="e">
        <f>VLOOKUP('Visit&amp;Assessment Form'!$B$11,LookupVisit!$M$3:$N$7,2,FALSE)</f>
        <v>#N/A</v>
      </c>
      <c r="R189">
        <f>'Visit&amp;Assessment Form'!$B$27</f>
        <v>0</v>
      </c>
      <c r="S189">
        <f>'Visit&amp;Assessment Form'!$B$29</f>
        <v>0</v>
      </c>
      <c r="T189">
        <f>SiteForm!A$3</f>
        <v>0</v>
      </c>
      <c r="U189">
        <f>SiteForm!$A$4</f>
        <v>0</v>
      </c>
      <c r="V189">
        <f>SiteForm!$C$3</f>
        <v>0</v>
      </c>
      <c r="W189">
        <f>SiteForm!$C$5</f>
        <v>0</v>
      </c>
      <c r="X189">
        <f>SiteForm!$C$10</f>
        <v>0</v>
      </c>
      <c r="Y189">
        <f>SiteForm!$C$11</f>
        <v>0</v>
      </c>
      <c r="Z189" t="e">
        <f>CountsForm!C190</f>
        <v>#N/A</v>
      </c>
      <c r="AA189" s="16">
        <f>'Visit&amp;Assessment Form'!$B$6</f>
        <v>0</v>
      </c>
      <c r="AB189" s="16">
        <f>'Visit&amp;Assessment Form'!$B$7</f>
        <v>0</v>
      </c>
      <c r="AC189">
        <f>SiteForm!$C$6</f>
        <v>0</v>
      </c>
      <c r="AD189" s="17">
        <f>CountsForm!A190</f>
        <v>0</v>
      </c>
    </row>
    <row r="190" spans="1:30">
      <c r="A190" t="e">
        <f>SiteForm!$A$7&amp;SiteForm!$C$7</f>
        <v>#N/A</v>
      </c>
      <c r="B190">
        <f>IF(SiteForm!C$4="",SiteForm!A$4,SiteForm!C$4)</f>
        <v>0</v>
      </c>
      <c r="C190">
        <f>'Visit&amp;Assessment Form'!$B$3</f>
        <v>0</v>
      </c>
      <c r="D190">
        <f>'Visit&amp;Assessment Form'!$B$4</f>
        <v>0</v>
      </c>
      <c r="E190">
        <f>'Visit&amp;Assessment Form'!$B$5</f>
        <v>0</v>
      </c>
      <c r="F190" t="e">
        <f>VLOOKUP(CountsForm!A191,LookupCount!$A:$D,4,FALSE)</f>
        <v>#N/A</v>
      </c>
      <c r="G190" t="e">
        <f>CountsForm!B191</f>
        <v>#N/A</v>
      </c>
      <c r="H190">
        <f>CountsForm!D191</f>
        <v>0</v>
      </c>
      <c r="I190" t="str">
        <f>VLOOKUP('Visit&amp;Assessment Form'!B$10,LookupVisit!AJ$2:AK$10,2,FALSE)</f>
        <v>W</v>
      </c>
      <c r="J190" t="e">
        <f>VLOOKUP('Visit&amp;Assessment Form'!B$9,LookupVisit!A$2:B$7,2,FALSE)</f>
        <v>#N/A</v>
      </c>
      <c r="K190" t="e">
        <f>VLOOKUP(CountsForm!E191,LookupCount!$F$2:$G$5,2,FALSE)</f>
        <v>#N/A</v>
      </c>
      <c r="L190" t="e">
        <f>VLOOKUP('Visit&amp;Assessment Form'!$B$8,LookupVisit!$C$2:$D$16,2,FALSE)</f>
        <v>#N/A</v>
      </c>
      <c r="M190" t="e">
        <f>VLOOKUP('Visit&amp;Assessment Form'!$B$13,LookupVisit!$E$3:$F$5,2,FALSE)</f>
        <v>#N/A</v>
      </c>
      <c r="N190" t="e">
        <f>VLOOKUP('Visit&amp;Assessment Form'!$B$14,LookupVisit!$G$3:$H$6,2,FALSE)</f>
        <v>#N/A</v>
      </c>
      <c r="O190" t="e">
        <f>VLOOKUP('Visit&amp;Assessment Form'!$B$15,LookupVisit!$I$3:$J$7,2,FALSE)</f>
        <v>#N/A</v>
      </c>
      <c r="P190" t="e">
        <f>VLOOKUP('Visit&amp;Assessment Form'!$B$16,LookupVisit!$K$3:$L$6,2,FALSE)</f>
        <v>#N/A</v>
      </c>
      <c r="Q190" t="e">
        <f>VLOOKUP('Visit&amp;Assessment Form'!$B$11,LookupVisit!$M$3:$N$7,2,FALSE)</f>
        <v>#N/A</v>
      </c>
      <c r="R190">
        <f>'Visit&amp;Assessment Form'!$B$27</f>
        <v>0</v>
      </c>
      <c r="S190">
        <f>'Visit&amp;Assessment Form'!$B$29</f>
        <v>0</v>
      </c>
      <c r="T190">
        <f>SiteForm!A$3</f>
        <v>0</v>
      </c>
      <c r="U190">
        <f>SiteForm!$A$4</f>
        <v>0</v>
      </c>
      <c r="V190">
        <f>SiteForm!$C$3</f>
        <v>0</v>
      </c>
      <c r="W190">
        <f>SiteForm!$C$5</f>
        <v>0</v>
      </c>
      <c r="X190">
        <f>SiteForm!$C$10</f>
        <v>0</v>
      </c>
      <c r="Y190">
        <f>SiteForm!$C$11</f>
        <v>0</v>
      </c>
      <c r="Z190" t="e">
        <f>CountsForm!C191</f>
        <v>#N/A</v>
      </c>
      <c r="AA190" s="16">
        <f>'Visit&amp;Assessment Form'!$B$6</f>
        <v>0</v>
      </c>
      <c r="AB190" s="16">
        <f>'Visit&amp;Assessment Form'!$B$7</f>
        <v>0</v>
      </c>
      <c r="AC190">
        <f>SiteForm!$C$6</f>
        <v>0</v>
      </c>
      <c r="AD190" s="17">
        <f>CountsForm!A191</f>
        <v>0</v>
      </c>
    </row>
    <row r="191" spans="1:30">
      <c r="A191" t="e">
        <f>SiteForm!$A$7&amp;SiteForm!$C$7</f>
        <v>#N/A</v>
      </c>
      <c r="B191">
        <f>IF(SiteForm!C$4="",SiteForm!A$4,SiteForm!C$4)</f>
        <v>0</v>
      </c>
      <c r="C191">
        <f>'Visit&amp;Assessment Form'!$B$3</f>
        <v>0</v>
      </c>
      <c r="D191">
        <f>'Visit&amp;Assessment Form'!$B$4</f>
        <v>0</v>
      </c>
      <c r="E191">
        <f>'Visit&amp;Assessment Form'!$B$5</f>
        <v>0</v>
      </c>
      <c r="F191" t="e">
        <f>VLOOKUP(CountsForm!A192,LookupCount!$A:$D,4,FALSE)</f>
        <v>#N/A</v>
      </c>
      <c r="G191" t="e">
        <f>CountsForm!B192</f>
        <v>#N/A</v>
      </c>
      <c r="H191">
        <f>CountsForm!D192</f>
        <v>0</v>
      </c>
      <c r="I191" t="str">
        <f>VLOOKUP('Visit&amp;Assessment Form'!B$10,LookupVisit!AJ$2:AK$10,2,FALSE)</f>
        <v>W</v>
      </c>
      <c r="J191" t="e">
        <f>VLOOKUP('Visit&amp;Assessment Form'!B$9,LookupVisit!A$2:B$7,2,FALSE)</f>
        <v>#N/A</v>
      </c>
      <c r="K191" t="e">
        <f>VLOOKUP(CountsForm!E192,LookupCount!$F$2:$G$5,2,FALSE)</f>
        <v>#N/A</v>
      </c>
      <c r="L191" t="e">
        <f>VLOOKUP('Visit&amp;Assessment Form'!$B$8,LookupVisit!$C$2:$D$16,2,FALSE)</f>
        <v>#N/A</v>
      </c>
      <c r="M191" t="e">
        <f>VLOOKUP('Visit&amp;Assessment Form'!$B$13,LookupVisit!$E$3:$F$5,2,FALSE)</f>
        <v>#N/A</v>
      </c>
      <c r="N191" t="e">
        <f>VLOOKUP('Visit&amp;Assessment Form'!$B$14,LookupVisit!$G$3:$H$6,2,FALSE)</f>
        <v>#N/A</v>
      </c>
      <c r="O191" t="e">
        <f>VLOOKUP('Visit&amp;Assessment Form'!$B$15,LookupVisit!$I$3:$J$7,2,FALSE)</f>
        <v>#N/A</v>
      </c>
      <c r="P191" t="e">
        <f>VLOOKUP('Visit&amp;Assessment Form'!$B$16,LookupVisit!$K$3:$L$6,2,FALSE)</f>
        <v>#N/A</v>
      </c>
      <c r="Q191" t="e">
        <f>VLOOKUP('Visit&amp;Assessment Form'!$B$11,LookupVisit!$M$3:$N$7,2,FALSE)</f>
        <v>#N/A</v>
      </c>
      <c r="R191">
        <f>'Visit&amp;Assessment Form'!$B$27</f>
        <v>0</v>
      </c>
      <c r="S191">
        <f>'Visit&amp;Assessment Form'!$B$29</f>
        <v>0</v>
      </c>
      <c r="T191">
        <f>SiteForm!A$3</f>
        <v>0</v>
      </c>
      <c r="U191">
        <f>SiteForm!$A$4</f>
        <v>0</v>
      </c>
      <c r="V191">
        <f>SiteForm!$C$3</f>
        <v>0</v>
      </c>
      <c r="W191">
        <f>SiteForm!$C$5</f>
        <v>0</v>
      </c>
      <c r="X191">
        <f>SiteForm!$C$10</f>
        <v>0</v>
      </c>
      <c r="Y191">
        <f>SiteForm!$C$11</f>
        <v>0</v>
      </c>
      <c r="Z191" t="e">
        <f>CountsForm!C192</f>
        <v>#N/A</v>
      </c>
      <c r="AA191" s="16">
        <f>'Visit&amp;Assessment Form'!$B$6</f>
        <v>0</v>
      </c>
      <c r="AB191" s="16">
        <f>'Visit&amp;Assessment Form'!$B$7</f>
        <v>0</v>
      </c>
      <c r="AC191">
        <f>SiteForm!$C$6</f>
        <v>0</v>
      </c>
      <c r="AD191" s="17">
        <f>CountsForm!A192</f>
        <v>0</v>
      </c>
    </row>
    <row r="192" spans="1:30">
      <c r="A192" t="e">
        <f>SiteForm!$A$7&amp;SiteForm!$C$7</f>
        <v>#N/A</v>
      </c>
      <c r="B192">
        <f>IF(SiteForm!C$4="",SiteForm!A$4,SiteForm!C$4)</f>
        <v>0</v>
      </c>
      <c r="C192">
        <f>'Visit&amp;Assessment Form'!$B$3</f>
        <v>0</v>
      </c>
      <c r="D192">
        <f>'Visit&amp;Assessment Form'!$B$4</f>
        <v>0</v>
      </c>
      <c r="E192">
        <f>'Visit&amp;Assessment Form'!$B$5</f>
        <v>0</v>
      </c>
      <c r="F192" t="e">
        <f>VLOOKUP(CountsForm!A193,LookupCount!$A:$D,4,FALSE)</f>
        <v>#N/A</v>
      </c>
      <c r="G192" t="e">
        <f>CountsForm!B193</f>
        <v>#N/A</v>
      </c>
      <c r="H192">
        <f>CountsForm!D193</f>
        <v>0</v>
      </c>
      <c r="I192" t="str">
        <f>VLOOKUP('Visit&amp;Assessment Form'!B$10,LookupVisit!AJ$2:AK$10,2,FALSE)</f>
        <v>W</v>
      </c>
      <c r="J192" t="e">
        <f>VLOOKUP('Visit&amp;Assessment Form'!B$9,LookupVisit!A$2:B$7,2,FALSE)</f>
        <v>#N/A</v>
      </c>
      <c r="K192" t="e">
        <f>VLOOKUP(CountsForm!E193,LookupCount!$F$2:$G$5,2,FALSE)</f>
        <v>#N/A</v>
      </c>
      <c r="L192" t="e">
        <f>VLOOKUP('Visit&amp;Assessment Form'!$B$8,LookupVisit!$C$2:$D$16,2,FALSE)</f>
        <v>#N/A</v>
      </c>
      <c r="M192" t="e">
        <f>VLOOKUP('Visit&amp;Assessment Form'!$B$13,LookupVisit!$E$3:$F$5,2,FALSE)</f>
        <v>#N/A</v>
      </c>
      <c r="N192" t="e">
        <f>VLOOKUP('Visit&amp;Assessment Form'!$B$14,LookupVisit!$G$3:$H$6,2,FALSE)</f>
        <v>#N/A</v>
      </c>
      <c r="O192" t="e">
        <f>VLOOKUP('Visit&amp;Assessment Form'!$B$15,LookupVisit!$I$3:$J$7,2,FALSE)</f>
        <v>#N/A</v>
      </c>
      <c r="P192" t="e">
        <f>VLOOKUP('Visit&amp;Assessment Form'!$B$16,LookupVisit!$K$3:$L$6,2,FALSE)</f>
        <v>#N/A</v>
      </c>
      <c r="Q192" t="e">
        <f>VLOOKUP('Visit&amp;Assessment Form'!$B$11,LookupVisit!$M$3:$N$7,2,FALSE)</f>
        <v>#N/A</v>
      </c>
      <c r="R192">
        <f>'Visit&amp;Assessment Form'!$B$27</f>
        <v>0</v>
      </c>
      <c r="S192">
        <f>'Visit&amp;Assessment Form'!$B$29</f>
        <v>0</v>
      </c>
      <c r="T192">
        <f>SiteForm!A$3</f>
        <v>0</v>
      </c>
      <c r="U192">
        <f>SiteForm!$A$4</f>
        <v>0</v>
      </c>
      <c r="V192">
        <f>SiteForm!$C$3</f>
        <v>0</v>
      </c>
      <c r="W192">
        <f>SiteForm!$C$5</f>
        <v>0</v>
      </c>
      <c r="X192">
        <f>SiteForm!$C$10</f>
        <v>0</v>
      </c>
      <c r="Y192">
        <f>SiteForm!$C$11</f>
        <v>0</v>
      </c>
      <c r="Z192" t="e">
        <f>CountsForm!C193</f>
        <v>#N/A</v>
      </c>
      <c r="AA192" s="16">
        <f>'Visit&amp;Assessment Form'!$B$6</f>
        <v>0</v>
      </c>
      <c r="AB192" s="16">
        <f>'Visit&amp;Assessment Form'!$B$7</f>
        <v>0</v>
      </c>
      <c r="AC192">
        <f>SiteForm!$C$6</f>
        <v>0</v>
      </c>
      <c r="AD192" s="17">
        <f>CountsForm!A193</f>
        <v>0</v>
      </c>
    </row>
    <row r="193" spans="1:30">
      <c r="A193" t="e">
        <f>SiteForm!$A$7&amp;SiteForm!$C$7</f>
        <v>#N/A</v>
      </c>
      <c r="B193">
        <f>IF(SiteForm!C$4="",SiteForm!A$4,SiteForm!C$4)</f>
        <v>0</v>
      </c>
      <c r="C193">
        <f>'Visit&amp;Assessment Form'!$B$3</f>
        <v>0</v>
      </c>
      <c r="D193">
        <f>'Visit&amp;Assessment Form'!$B$4</f>
        <v>0</v>
      </c>
      <c r="E193">
        <f>'Visit&amp;Assessment Form'!$B$5</f>
        <v>0</v>
      </c>
      <c r="F193" t="e">
        <f>VLOOKUP(CountsForm!A194,LookupCount!$A:$D,4,FALSE)</f>
        <v>#N/A</v>
      </c>
      <c r="G193" t="e">
        <f>CountsForm!B194</f>
        <v>#N/A</v>
      </c>
      <c r="H193">
        <f>CountsForm!D194</f>
        <v>0</v>
      </c>
      <c r="I193" t="str">
        <f>VLOOKUP('Visit&amp;Assessment Form'!B$10,LookupVisit!AJ$2:AK$10,2,FALSE)</f>
        <v>W</v>
      </c>
      <c r="J193" t="e">
        <f>VLOOKUP('Visit&amp;Assessment Form'!B$9,LookupVisit!A$2:B$7,2,FALSE)</f>
        <v>#N/A</v>
      </c>
      <c r="K193" t="e">
        <f>VLOOKUP(CountsForm!E194,LookupCount!$F$2:$G$5,2,FALSE)</f>
        <v>#N/A</v>
      </c>
      <c r="L193" t="e">
        <f>VLOOKUP('Visit&amp;Assessment Form'!$B$8,LookupVisit!$C$2:$D$16,2,FALSE)</f>
        <v>#N/A</v>
      </c>
      <c r="M193" t="e">
        <f>VLOOKUP('Visit&amp;Assessment Form'!$B$13,LookupVisit!$E$3:$F$5,2,FALSE)</f>
        <v>#N/A</v>
      </c>
      <c r="N193" t="e">
        <f>VLOOKUP('Visit&amp;Assessment Form'!$B$14,LookupVisit!$G$3:$H$6,2,FALSE)</f>
        <v>#N/A</v>
      </c>
      <c r="O193" t="e">
        <f>VLOOKUP('Visit&amp;Assessment Form'!$B$15,LookupVisit!$I$3:$J$7,2,FALSE)</f>
        <v>#N/A</v>
      </c>
      <c r="P193" t="e">
        <f>VLOOKUP('Visit&amp;Assessment Form'!$B$16,LookupVisit!$K$3:$L$6,2,FALSE)</f>
        <v>#N/A</v>
      </c>
      <c r="Q193" t="e">
        <f>VLOOKUP('Visit&amp;Assessment Form'!$B$11,LookupVisit!$M$3:$N$7,2,FALSE)</f>
        <v>#N/A</v>
      </c>
      <c r="R193">
        <f>'Visit&amp;Assessment Form'!$B$27</f>
        <v>0</v>
      </c>
      <c r="S193">
        <f>'Visit&amp;Assessment Form'!$B$29</f>
        <v>0</v>
      </c>
      <c r="T193">
        <f>SiteForm!A$3</f>
        <v>0</v>
      </c>
      <c r="U193">
        <f>SiteForm!$A$4</f>
        <v>0</v>
      </c>
      <c r="V193">
        <f>SiteForm!$C$3</f>
        <v>0</v>
      </c>
      <c r="W193">
        <f>SiteForm!$C$5</f>
        <v>0</v>
      </c>
      <c r="X193">
        <f>SiteForm!$C$10</f>
        <v>0</v>
      </c>
      <c r="Y193">
        <f>SiteForm!$C$11</f>
        <v>0</v>
      </c>
      <c r="Z193" t="e">
        <f>CountsForm!C194</f>
        <v>#N/A</v>
      </c>
      <c r="AA193" s="16">
        <f>'Visit&amp;Assessment Form'!$B$6</f>
        <v>0</v>
      </c>
      <c r="AB193" s="16">
        <f>'Visit&amp;Assessment Form'!$B$7</f>
        <v>0</v>
      </c>
      <c r="AC193">
        <f>SiteForm!$C$6</f>
        <v>0</v>
      </c>
      <c r="AD193" s="17">
        <f>CountsForm!A194</f>
        <v>0</v>
      </c>
    </row>
    <row r="194" spans="1:30">
      <c r="A194" t="e">
        <f>SiteForm!$A$7&amp;SiteForm!$C$7</f>
        <v>#N/A</v>
      </c>
      <c r="B194">
        <f>IF(SiteForm!C$4="",SiteForm!A$4,SiteForm!C$4)</f>
        <v>0</v>
      </c>
      <c r="C194">
        <f>'Visit&amp;Assessment Form'!$B$3</f>
        <v>0</v>
      </c>
      <c r="D194">
        <f>'Visit&amp;Assessment Form'!$B$4</f>
        <v>0</v>
      </c>
      <c r="E194">
        <f>'Visit&amp;Assessment Form'!$B$5</f>
        <v>0</v>
      </c>
      <c r="F194" t="e">
        <f>VLOOKUP(CountsForm!A195,LookupCount!$A:$D,4,FALSE)</f>
        <v>#N/A</v>
      </c>
      <c r="G194" t="e">
        <f>CountsForm!B195</f>
        <v>#N/A</v>
      </c>
      <c r="H194">
        <f>CountsForm!D195</f>
        <v>0</v>
      </c>
      <c r="I194" t="str">
        <f>VLOOKUP('Visit&amp;Assessment Form'!B$10,LookupVisit!AJ$2:AK$10,2,FALSE)</f>
        <v>W</v>
      </c>
      <c r="J194" t="e">
        <f>VLOOKUP('Visit&amp;Assessment Form'!B$9,LookupVisit!A$2:B$7,2,FALSE)</f>
        <v>#N/A</v>
      </c>
      <c r="K194" t="e">
        <f>VLOOKUP(CountsForm!E195,LookupCount!$F$2:$G$5,2,FALSE)</f>
        <v>#N/A</v>
      </c>
      <c r="L194" t="e">
        <f>VLOOKUP('Visit&amp;Assessment Form'!$B$8,LookupVisit!$C$2:$D$16,2,FALSE)</f>
        <v>#N/A</v>
      </c>
      <c r="M194" t="e">
        <f>VLOOKUP('Visit&amp;Assessment Form'!$B$13,LookupVisit!$E$3:$F$5,2,FALSE)</f>
        <v>#N/A</v>
      </c>
      <c r="N194" t="e">
        <f>VLOOKUP('Visit&amp;Assessment Form'!$B$14,LookupVisit!$G$3:$H$6,2,FALSE)</f>
        <v>#N/A</v>
      </c>
      <c r="O194" t="e">
        <f>VLOOKUP('Visit&amp;Assessment Form'!$B$15,LookupVisit!$I$3:$J$7,2,FALSE)</f>
        <v>#N/A</v>
      </c>
      <c r="P194" t="e">
        <f>VLOOKUP('Visit&amp;Assessment Form'!$B$16,LookupVisit!$K$3:$L$6,2,FALSE)</f>
        <v>#N/A</v>
      </c>
      <c r="Q194" t="e">
        <f>VLOOKUP('Visit&amp;Assessment Form'!$B$11,LookupVisit!$M$3:$N$7,2,FALSE)</f>
        <v>#N/A</v>
      </c>
      <c r="R194">
        <f>'Visit&amp;Assessment Form'!$B$27</f>
        <v>0</v>
      </c>
      <c r="S194">
        <f>'Visit&amp;Assessment Form'!$B$29</f>
        <v>0</v>
      </c>
      <c r="T194">
        <f>SiteForm!A$3</f>
        <v>0</v>
      </c>
      <c r="U194">
        <f>SiteForm!$A$4</f>
        <v>0</v>
      </c>
      <c r="V194">
        <f>SiteForm!$C$3</f>
        <v>0</v>
      </c>
      <c r="W194">
        <f>SiteForm!$C$5</f>
        <v>0</v>
      </c>
      <c r="X194">
        <f>SiteForm!$C$10</f>
        <v>0</v>
      </c>
      <c r="Y194">
        <f>SiteForm!$C$11</f>
        <v>0</v>
      </c>
      <c r="Z194" t="e">
        <f>CountsForm!C195</f>
        <v>#N/A</v>
      </c>
      <c r="AA194" s="16">
        <f>'Visit&amp;Assessment Form'!$B$6</f>
        <v>0</v>
      </c>
      <c r="AB194" s="16">
        <f>'Visit&amp;Assessment Form'!$B$7</f>
        <v>0</v>
      </c>
      <c r="AC194">
        <f>SiteForm!$C$6</f>
        <v>0</v>
      </c>
      <c r="AD194" s="17">
        <f>CountsForm!A195</f>
        <v>0</v>
      </c>
    </row>
    <row r="195" spans="1:30">
      <c r="A195" t="e">
        <f>SiteForm!$A$7&amp;SiteForm!$C$7</f>
        <v>#N/A</v>
      </c>
      <c r="B195">
        <f>IF(SiteForm!C$4="",SiteForm!A$4,SiteForm!C$4)</f>
        <v>0</v>
      </c>
      <c r="C195">
        <f>'Visit&amp;Assessment Form'!$B$3</f>
        <v>0</v>
      </c>
      <c r="D195">
        <f>'Visit&amp;Assessment Form'!$B$4</f>
        <v>0</v>
      </c>
      <c r="E195">
        <f>'Visit&amp;Assessment Form'!$B$5</f>
        <v>0</v>
      </c>
      <c r="F195" t="e">
        <f>VLOOKUP(CountsForm!A196,LookupCount!$A:$D,4,FALSE)</f>
        <v>#N/A</v>
      </c>
      <c r="G195" t="e">
        <f>CountsForm!B196</f>
        <v>#N/A</v>
      </c>
      <c r="H195">
        <f>CountsForm!D196</f>
        <v>0</v>
      </c>
      <c r="I195" t="str">
        <f>VLOOKUP('Visit&amp;Assessment Form'!B$10,LookupVisit!AJ$2:AK$10,2,FALSE)</f>
        <v>W</v>
      </c>
      <c r="J195" t="e">
        <f>VLOOKUP('Visit&amp;Assessment Form'!B$9,LookupVisit!A$2:B$7,2,FALSE)</f>
        <v>#N/A</v>
      </c>
      <c r="K195" t="e">
        <f>VLOOKUP(CountsForm!E196,LookupCount!$F$2:$G$5,2,FALSE)</f>
        <v>#N/A</v>
      </c>
      <c r="L195" t="e">
        <f>VLOOKUP('Visit&amp;Assessment Form'!$B$8,LookupVisit!$C$2:$D$16,2,FALSE)</f>
        <v>#N/A</v>
      </c>
      <c r="M195" t="e">
        <f>VLOOKUP('Visit&amp;Assessment Form'!$B$13,LookupVisit!$E$3:$F$5,2,FALSE)</f>
        <v>#N/A</v>
      </c>
      <c r="N195" t="e">
        <f>VLOOKUP('Visit&amp;Assessment Form'!$B$14,LookupVisit!$G$3:$H$6,2,FALSE)</f>
        <v>#N/A</v>
      </c>
      <c r="O195" t="e">
        <f>VLOOKUP('Visit&amp;Assessment Form'!$B$15,LookupVisit!$I$3:$J$7,2,FALSE)</f>
        <v>#N/A</v>
      </c>
      <c r="P195" t="e">
        <f>VLOOKUP('Visit&amp;Assessment Form'!$B$16,LookupVisit!$K$3:$L$6,2,FALSE)</f>
        <v>#N/A</v>
      </c>
      <c r="Q195" t="e">
        <f>VLOOKUP('Visit&amp;Assessment Form'!$B$11,LookupVisit!$M$3:$N$7,2,FALSE)</f>
        <v>#N/A</v>
      </c>
      <c r="R195">
        <f>'Visit&amp;Assessment Form'!$B$27</f>
        <v>0</v>
      </c>
      <c r="S195">
        <f>'Visit&amp;Assessment Form'!$B$29</f>
        <v>0</v>
      </c>
      <c r="T195">
        <f>SiteForm!A$3</f>
        <v>0</v>
      </c>
      <c r="U195">
        <f>SiteForm!$A$4</f>
        <v>0</v>
      </c>
      <c r="V195">
        <f>SiteForm!$C$3</f>
        <v>0</v>
      </c>
      <c r="W195">
        <f>SiteForm!$C$5</f>
        <v>0</v>
      </c>
      <c r="X195">
        <f>SiteForm!$C$10</f>
        <v>0</v>
      </c>
      <c r="Y195">
        <f>SiteForm!$C$11</f>
        <v>0</v>
      </c>
      <c r="Z195" t="e">
        <f>CountsForm!C196</f>
        <v>#N/A</v>
      </c>
      <c r="AA195" s="16">
        <f>'Visit&amp;Assessment Form'!$B$6</f>
        <v>0</v>
      </c>
      <c r="AB195" s="16">
        <f>'Visit&amp;Assessment Form'!$B$7</f>
        <v>0</v>
      </c>
      <c r="AC195">
        <f>SiteForm!$C$6</f>
        <v>0</v>
      </c>
      <c r="AD195" s="17">
        <f>CountsForm!A196</f>
        <v>0</v>
      </c>
    </row>
    <row r="196" spans="1:30">
      <c r="A196" t="e">
        <f>SiteForm!$A$7&amp;SiteForm!$C$7</f>
        <v>#N/A</v>
      </c>
      <c r="B196">
        <f>IF(SiteForm!C$4="",SiteForm!A$4,SiteForm!C$4)</f>
        <v>0</v>
      </c>
      <c r="C196">
        <f>'Visit&amp;Assessment Form'!$B$3</f>
        <v>0</v>
      </c>
      <c r="D196">
        <f>'Visit&amp;Assessment Form'!$B$4</f>
        <v>0</v>
      </c>
      <c r="E196">
        <f>'Visit&amp;Assessment Form'!$B$5</f>
        <v>0</v>
      </c>
      <c r="F196" t="e">
        <f>VLOOKUP(CountsForm!A197,LookupCount!$A:$D,4,FALSE)</f>
        <v>#N/A</v>
      </c>
      <c r="G196" t="e">
        <f>CountsForm!B197</f>
        <v>#N/A</v>
      </c>
      <c r="H196">
        <f>CountsForm!D197</f>
        <v>0</v>
      </c>
      <c r="I196" t="str">
        <f>VLOOKUP('Visit&amp;Assessment Form'!B$10,LookupVisit!AJ$2:AK$10,2,FALSE)</f>
        <v>W</v>
      </c>
      <c r="J196" t="e">
        <f>VLOOKUP('Visit&amp;Assessment Form'!B$9,LookupVisit!A$2:B$7,2,FALSE)</f>
        <v>#N/A</v>
      </c>
      <c r="K196" t="e">
        <f>VLOOKUP(CountsForm!E197,LookupCount!$F$2:$G$5,2,FALSE)</f>
        <v>#N/A</v>
      </c>
      <c r="L196" t="e">
        <f>VLOOKUP('Visit&amp;Assessment Form'!$B$8,LookupVisit!$C$2:$D$16,2,FALSE)</f>
        <v>#N/A</v>
      </c>
      <c r="M196" t="e">
        <f>VLOOKUP('Visit&amp;Assessment Form'!$B$13,LookupVisit!$E$3:$F$5,2,FALSE)</f>
        <v>#N/A</v>
      </c>
      <c r="N196" t="e">
        <f>VLOOKUP('Visit&amp;Assessment Form'!$B$14,LookupVisit!$G$3:$H$6,2,FALSE)</f>
        <v>#N/A</v>
      </c>
      <c r="O196" t="e">
        <f>VLOOKUP('Visit&amp;Assessment Form'!$B$15,LookupVisit!$I$3:$J$7,2,FALSE)</f>
        <v>#N/A</v>
      </c>
      <c r="P196" t="e">
        <f>VLOOKUP('Visit&amp;Assessment Form'!$B$16,LookupVisit!$K$3:$L$6,2,FALSE)</f>
        <v>#N/A</v>
      </c>
      <c r="Q196" t="e">
        <f>VLOOKUP('Visit&amp;Assessment Form'!$B$11,LookupVisit!$M$3:$N$7,2,FALSE)</f>
        <v>#N/A</v>
      </c>
      <c r="R196">
        <f>'Visit&amp;Assessment Form'!$B$27</f>
        <v>0</v>
      </c>
      <c r="S196">
        <f>'Visit&amp;Assessment Form'!$B$29</f>
        <v>0</v>
      </c>
      <c r="T196">
        <f>SiteForm!A$3</f>
        <v>0</v>
      </c>
      <c r="U196">
        <f>SiteForm!$A$4</f>
        <v>0</v>
      </c>
      <c r="V196">
        <f>SiteForm!$C$3</f>
        <v>0</v>
      </c>
      <c r="W196">
        <f>SiteForm!$C$5</f>
        <v>0</v>
      </c>
      <c r="X196">
        <f>SiteForm!$C$10</f>
        <v>0</v>
      </c>
      <c r="Y196">
        <f>SiteForm!$C$11</f>
        <v>0</v>
      </c>
      <c r="Z196" t="e">
        <f>CountsForm!C197</f>
        <v>#N/A</v>
      </c>
      <c r="AA196" s="16">
        <f>'Visit&amp;Assessment Form'!$B$6</f>
        <v>0</v>
      </c>
      <c r="AB196" s="16">
        <f>'Visit&amp;Assessment Form'!$B$7</f>
        <v>0</v>
      </c>
      <c r="AC196">
        <f>SiteForm!$C$6</f>
        <v>0</v>
      </c>
      <c r="AD196" s="17">
        <f>CountsForm!A197</f>
        <v>0</v>
      </c>
    </row>
    <row r="197" spans="1:30">
      <c r="A197" t="e">
        <f>SiteForm!$A$7&amp;SiteForm!$C$7</f>
        <v>#N/A</v>
      </c>
      <c r="B197">
        <f>IF(SiteForm!C$4="",SiteForm!A$4,SiteForm!C$4)</f>
        <v>0</v>
      </c>
      <c r="C197">
        <f>'Visit&amp;Assessment Form'!$B$3</f>
        <v>0</v>
      </c>
      <c r="D197">
        <f>'Visit&amp;Assessment Form'!$B$4</f>
        <v>0</v>
      </c>
      <c r="E197">
        <f>'Visit&amp;Assessment Form'!$B$5</f>
        <v>0</v>
      </c>
      <c r="F197" t="e">
        <f>VLOOKUP(CountsForm!A198,LookupCount!$A:$D,4,FALSE)</f>
        <v>#N/A</v>
      </c>
      <c r="G197" t="e">
        <f>CountsForm!B198</f>
        <v>#N/A</v>
      </c>
      <c r="H197">
        <f>CountsForm!D198</f>
        <v>0</v>
      </c>
      <c r="I197" t="str">
        <f>VLOOKUP('Visit&amp;Assessment Form'!B$10,LookupVisit!AJ$2:AK$10,2,FALSE)</f>
        <v>W</v>
      </c>
      <c r="J197" t="e">
        <f>VLOOKUP('Visit&amp;Assessment Form'!B$9,LookupVisit!A$2:B$7,2,FALSE)</f>
        <v>#N/A</v>
      </c>
      <c r="K197" t="e">
        <f>VLOOKUP(CountsForm!E198,LookupCount!$F$2:$G$5,2,FALSE)</f>
        <v>#N/A</v>
      </c>
      <c r="L197" t="e">
        <f>VLOOKUP('Visit&amp;Assessment Form'!$B$8,LookupVisit!$C$2:$D$16,2,FALSE)</f>
        <v>#N/A</v>
      </c>
      <c r="M197" t="e">
        <f>VLOOKUP('Visit&amp;Assessment Form'!$B$13,LookupVisit!$E$3:$F$5,2,FALSE)</f>
        <v>#N/A</v>
      </c>
      <c r="N197" t="e">
        <f>VLOOKUP('Visit&amp;Assessment Form'!$B$14,LookupVisit!$G$3:$H$6,2,FALSE)</f>
        <v>#N/A</v>
      </c>
      <c r="O197" t="e">
        <f>VLOOKUP('Visit&amp;Assessment Form'!$B$15,LookupVisit!$I$3:$J$7,2,FALSE)</f>
        <v>#N/A</v>
      </c>
      <c r="P197" t="e">
        <f>VLOOKUP('Visit&amp;Assessment Form'!$B$16,LookupVisit!$K$3:$L$6,2,FALSE)</f>
        <v>#N/A</v>
      </c>
      <c r="Q197" t="e">
        <f>VLOOKUP('Visit&amp;Assessment Form'!$B$11,LookupVisit!$M$3:$N$7,2,FALSE)</f>
        <v>#N/A</v>
      </c>
      <c r="R197">
        <f>'Visit&amp;Assessment Form'!$B$27</f>
        <v>0</v>
      </c>
      <c r="S197">
        <f>'Visit&amp;Assessment Form'!$B$29</f>
        <v>0</v>
      </c>
      <c r="T197">
        <f>SiteForm!A$3</f>
        <v>0</v>
      </c>
      <c r="U197">
        <f>SiteForm!$A$4</f>
        <v>0</v>
      </c>
      <c r="V197">
        <f>SiteForm!$C$3</f>
        <v>0</v>
      </c>
      <c r="W197">
        <f>SiteForm!$C$5</f>
        <v>0</v>
      </c>
      <c r="X197">
        <f>SiteForm!$C$10</f>
        <v>0</v>
      </c>
      <c r="Y197">
        <f>SiteForm!$C$11</f>
        <v>0</v>
      </c>
      <c r="Z197" t="e">
        <f>CountsForm!C198</f>
        <v>#N/A</v>
      </c>
      <c r="AA197" s="16">
        <f>'Visit&amp;Assessment Form'!$B$6</f>
        <v>0</v>
      </c>
      <c r="AB197" s="16">
        <f>'Visit&amp;Assessment Form'!$B$7</f>
        <v>0</v>
      </c>
      <c r="AC197">
        <f>SiteForm!$C$6</f>
        <v>0</v>
      </c>
      <c r="AD197" s="17">
        <f>CountsForm!A198</f>
        <v>0</v>
      </c>
    </row>
    <row r="198" spans="1:30">
      <c r="A198" t="e">
        <f>SiteForm!$A$7&amp;SiteForm!$C$7</f>
        <v>#N/A</v>
      </c>
      <c r="B198">
        <f>IF(SiteForm!C$4="",SiteForm!A$4,SiteForm!C$4)</f>
        <v>0</v>
      </c>
      <c r="C198">
        <f>'Visit&amp;Assessment Form'!$B$3</f>
        <v>0</v>
      </c>
      <c r="D198">
        <f>'Visit&amp;Assessment Form'!$B$4</f>
        <v>0</v>
      </c>
      <c r="E198">
        <f>'Visit&amp;Assessment Form'!$B$5</f>
        <v>0</v>
      </c>
      <c r="F198" t="e">
        <f>VLOOKUP(CountsForm!A199,LookupCount!$A:$D,4,FALSE)</f>
        <v>#N/A</v>
      </c>
      <c r="G198" t="e">
        <f>CountsForm!B199</f>
        <v>#N/A</v>
      </c>
      <c r="H198">
        <f>CountsForm!D199</f>
        <v>0</v>
      </c>
      <c r="I198" t="str">
        <f>VLOOKUP('Visit&amp;Assessment Form'!B$10,LookupVisit!AJ$2:AK$10,2,FALSE)</f>
        <v>W</v>
      </c>
      <c r="J198" t="e">
        <f>VLOOKUP('Visit&amp;Assessment Form'!B$9,LookupVisit!A$2:B$7,2,FALSE)</f>
        <v>#N/A</v>
      </c>
      <c r="K198" t="e">
        <f>VLOOKUP(CountsForm!E199,LookupCount!$F$2:$G$5,2,FALSE)</f>
        <v>#N/A</v>
      </c>
      <c r="L198" t="e">
        <f>VLOOKUP('Visit&amp;Assessment Form'!$B$8,LookupVisit!$C$2:$D$16,2,FALSE)</f>
        <v>#N/A</v>
      </c>
      <c r="M198" t="e">
        <f>VLOOKUP('Visit&amp;Assessment Form'!$B$13,LookupVisit!$E$3:$F$5,2,FALSE)</f>
        <v>#N/A</v>
      </c>
      <c r="N198" t="e">
        <f>VLOOKUP('Visit&amp;Assessment Form'!$B$14,LookupVisit!$G$3:$H$6,2,FALSE)</f>
        <v>#N/A</v>
      </c>
      <c r="O198" t="e">
        <f>VLOOKUP('Visit&amp;Assessment Form'!$B$15,LookupVisit!$I$3:$J$7,2,FALSE)</f>
        <v>#N/A</v>
      </c>
      <c r="P198" t="e">
        <f>VLOOKUP('Visit&amp;Assessment Form'!$B$16,LookupVisit!$K$3:$L$6,2,FALSE)</f>
        <v>#N/A</v>
      </c>
      <c r="Q198" t="e">
        <f>VLOOKUP('Visit&amp;Assessment Form'!$B$11,LookupVisit!$M$3:$N$7,2,FALSE)</f>
        <v>#N/A</v>
      </c>
      <c r="R198">
        <f>'Visit&amp;Assessment Form'!$B$27</f>
        <v>0</v>
      </c>
      <c r="S198">
        <f>'Visit&amp;Assessment Form'!$B$29</f>
        <v>0</v>
      </c>
      <c r="T198">
        <f>SiteForm!A$3</f>
        <v>0</v>
      </c>
      <c r="U198">
        <f>SiteForm!$A$4</f>
        <v>0</v>
      </c>
      <c r="V198">
        <f>SiteForm!$C$3</f>
        <v>0</v>
      </c>
      <c r="W198">
        <f>SiteForm!$C$5</f>
        <v>0</v>
      </c>
      <c r="X198">
        <f>SiteForm!$C$10</f>
        <v>0</v>
      </c>
      <c r="Y198">
        <f>SiteForm!$C$11</f>
        <v>0</v>
      </c>
      <c r="Z198" t="e">
        <f>CountsForm!C199</f>
        <v>#N/A</v>
      </c>
      <c r="AA198" s="16">
        <f>'Visit&amp;Assessment Form'!$B$6</f>
        <v>0</v>
      </c>
      <c r="AB198" s="16">
        <f>'Visit&amp;Assessment Form'!$B$7</f>
        <v>0</v>
      </c>
      <c r="AC198">
        <f>SiteForm!$C$6</f>
        <v>0</v>
      </c>
      <c r="AD198" s="17">
        <f>CountsForm!A199</f>
        <v>0</v>
      </c>
    </row>
    <row r="199" spans="1:30">
      <c r="A199" t="e">
        <f>SiteForm!$A$7&amp;SiteForm!$C$7</f>
        <v>#N/A</v>
      </c>
      <c r="B199">
        <f>IF(SiteForm!C$4="",SiteForm!A$4,SiteForm!C$4)</f>
        <v>0</v>
      </c>
      <c r="C199">
        <f>'Visit&amp;Assessment Form'!$B$3</f>
        <v>0</v>
      </c>
      <c r="D199">
        <f>'Visit&amp;Assessment Form'!$B$4</f>
        <v>0</v>
      </c>
      <c r="E199">
        <f>'Visit&amp;Assessment Form'!$B$5</f>
        <v>0</v>
      </c>
      <c r="F199" t="e">
        <f>VLOOKUP(CountsForm!A200,LookupCount!$A:$D,4,FALSE)</f>
        <v>#N/A</v>
      </c>
      <c r="G199" t="e">
        <f>CountsForm!B200</f>
        <v>#N/A</v>
      </c>
      <c r="H199">
        <f>CountsForm!D200</f>
        <v>0</v>
      </c>
      <c r="I199" t="str">
        <f>VLOOKUP('Visit&amp;Assessment Form'!B$10,LookupVisit!AJ$2:AK$10,2,FALSE)</f>
        <v>W</v>
      </c>
      <c r="J199" t="e">
        <f>VLOOKUP('Visit&amp;Assessment Form'!B$9,LookupVisit!A$2:B$7,2,FALSE)</f>
        <v>#N/A</v>
      </c>
      <c r="K199" t="e">
        <f>VLOOKUP(CountsForm!E200,LookupCount!$F$2:$G$5,2,FALSE)</f>
        <v>#N/A</v>
      </c>
      <c r="L199" t="e">
        <f>VLOOKUP('Visit&amp;Assessment Form'!$B$8,LookupVisit!$C$2:$D$16,2,FALSE)</f>
        <v>#N/A</v>
      </c>
      <c r="M199" t="e">
        <f>VLOOKUP('Visit&amp;Assessment Form'!$B$13,LookupVisit!$E$3:$F$5,2,FALSE)</f>
        <v>#N/A</v>
      </c>
      <c r="N199" t="e">
        <f>VLOOKUP('Visit&amp;Assessment Form'!$B$14,LookupVisit!$G$3:$H$6,2,FALSE)</f>
        <v>#N/A</v>
      </c>
      <c r="O199" t="e">
        <f>VLOOKUP('Visit&amp;Assessment Form'!$B$15,LookupVisit!$I$3:$J$7,2,FALSE)</f>
        <v>#N/A</v>
      </c>
      <c r="P199" t="e">
        <f>VLOOKUP('Visit&amp;Assessment Form'!$B$16,LookupVisit!$K$3:$L$6,2,FALSE)</f>
        <v>#N/A</v>
      </c>
      <c r="Q199" t="e">
        <f>VLOOKUP('Visit&amp;Assessment Form'!$B$11,LookupVisit!$M$3:$N$7,2,FALSE)</f>
        <v>#N/A</v>
      </c>
      <c r="R199">
        <f>'Visit&amp;Assessment Form'!$B$27</f>
        <v>0</v>
      </c>
      <c r="S199">
        <f>'Visit&amp;Assessment Form'!$B$29</f>
        <v>0</v>
      </c>
      <c r="T199">
        <f>SiteForm!A$3</f>
        <v>0</v>
      </c>
      <c r="U199">
        <f>SiteForm!$A$4</f>
        <v>0</v>
      </c>
      <c r="V199">
        <f>SiteForm!$C$3</f>
        <v>0</v>
      </c>
      <c r="W199">
        <f>SiteForm!$C$5</f>
        <v>0</v>
      </c>
      <c r="X199">
        <f>SiteForm!$C$10</f>
        <v>0</v>
      </c>
      <c r="Y199">
        <f>SiteForm!$C$11</f>
        <v>0</v>
      </c>
      <c r="Z199" t="e">
        <f>CountsForm!C200</f>
        <v>#N/A</v>
      </c>
      <c r="AA199" s="16">
        <f>'Visit&amp;Assessment Form'!$B$6</f>
        <v>0</v>
      </c>
      <c r="AB199" s="16">
        <f>'Visit&amp;Assessment Form'!$B$7</f>
        <v>0</v>
      </c>
      <c r="AC199">
        <f>SiteForm!$C$6</f>
        <v>0</v>
      </c>
      <c r="AD199" s="17">
        <f>CountsForm!A200</f>
        <v>0</v>
      </c>
    </row>
    <row r="200" spans="1:30">
      <c r="A200" t="e">
        <f>SiteForm!$A$7&amp;SiteForm!$C$7</f>
        <v>#N/A</v>
      </c>
      <c r="B200">
        <f>IF(SiteForm!C$4="",SiteForm!A$4,SiteForm!C$4)</f>
        <v>0</v>
      </c>
      <c r="C200">
        <f>'Visit&amp;Assessment Form'!$B$3</f>
        <v>0</v>
      </c>
      <c r="D200">
        <f>'Visit&amp;Assessment Form'!$B$4</f>
        <v>0</v>
      </c>
      <c r="E200">
        <f>'Visit&amp;Assessment Form'!$B$5</f>
        <v>0</v>
      </c>
      <c r="F200" t="e">
        <f>VLOOKUP(CountsForm!A201,LookupCount!$A:$D,4,FALSE)</f>
        <v>#N/A</v>
      </c>
      <c r="G200" t="e">
        <f>CountsForm!B201</f>
        <v>#N/A</v>
      </c>
      <c r="H200">
        <f>CountsForm!D201</f>
        <v>0</v>
      </c>
      <c r="I200" t="str">
        <f>VLOOKUP('Visit&amp;Assessment Form'!B$10,LookupVisit!AJ$2:AK$10,2,FALSE)</f>
        <v>W</v>
      </c>
      <c r="J200" t="e">
        <f>VLOOKUP('Visit&amp;Assessment Form'!B$9,LookupVisit!A$2:B$7,2,FALSE)</f>
        <v>#N/A</v>
      </c>
      <c r="K200" t="e">
        <f>VLOOKUP(CountsForm!E201,LookupCount!$F$2:$G$5,2,FALSE)</f>
        <v>#N/A</v>
      </c>
      <c r="L200" t="e">
        <f>VLOOKUP('Visit&amp;Assessment Form'!$B$8,LookupVisit!$C$2:$D$16,2,FALSE)</f>
        <v>#N/A</v>
      </c>
      <c r="M200" t="e">
        <f>VLOOKUP('Visit&amp;Assessment Form'!$B$13,LookupVisit!$E$3:$F$5,2,FALSE)</f>
        <v>#N/A</v>
      </c>
      <c r="N200" t="e">
        <f>VLOOKUP('Visit&amp;Assessment Form'!$B$14,LookupVisit!$G$3:$H$6,2,FALSE)</f>
        <v>#N/A</v>
      </c>
      <c r="O200" t="e">
        <f>VLOOKUP('Visit&amp;Assessment Form'!$B$15,LookupVisit!$I$3:$J$7,2,FALSE)</f>
        <v>#N/A</v>
      </c>
      <c r="P200" t="e">
        <f>VLOOKUP('Visit&amp;Assessment Form'!$B$16,LookupVisit!$K$3:$L$6,2,FALSE)</f>
        <v>#N/A</v>
      </c>
      <c r="Q200" t="e">
        <f>VLOOKUP('Visit&amp;Assessment Form'!$B$11,LookupVisit!$M$3:$N$7,2,FALSE)</f>
        <v>#N/A</v>
      </c>
      <c r="R200">
        <f>'Visit&amp;Assessment Form'!$B$27</f>
        <v>0</v>
      </c>
      <c r="S200">
        <f>'Visit&amp;Assessment Form'!$B$29</f>
        <v>0</v>
      </c>
      <c r="T200">
        <f>SiteForm!A$3</f>
        <v>0</v>
      </c>
      <c r="U200">
        <f>SiteForm!$A$4</f>
        <v>0</v>
      </c>
      <c r="V200">
        <f>SiteForm!$C$3</f>
        <v>0</v>
      </c>
      <c r="W200">
        <f>SiteForm!$C$5</f>
        <v>0</v>
      </c>
      <c r="X200">
        <f>SiteForm!$C$10</f>
        <v>0</v>
      </c>
      <c r="Y200">
        <f>SiteForm!$C$11</f>
        <v>0</v>
      </c>
      <c r="Z200" t="e">
        <f>CountsForm!C201</f>
        <v>#N/A</v>
      </c>
      <c r="AA200" s="16">
        <f>'Visit&amp;Assessment Form'!$B$6</f>
        <v>0</v>
      </c>
      <c r="AB200" s="16">
        <f>'Visit&amp;Assessment Form'!$B$7</f>
        <v>0</v>
      </c>
      <c r="AC200">
        <f>SiteForm!$C$6</f>
        <v>0</v>
      </c>
      <c r="AD200" s="17">
        <f>CountsForm!A201</f>
        <v>0</v>
      </c>
    </row>
    <row r="201" spans="1:30">
      <c r="A201" t="e">
        <f>SiteForm!$A$7&amp;SiteForm!$C$7</f>
        <v>#N/A</v>
      </c>
      <c r="B201">
        <f>IF(SiteForm!C$4="",SiteForm!A$4,SiteForm!C$4)</f>
        <v>0</v>
      </c>
      <c r="C201">
        <f>'Visit&amp;Assessment Form'!$B$3</f>
        <v>0</v>
      </c>
      <c r="D201">
        <f>'Visit&amp;Assessment Form'!$B$4</f>
        <v>0</v>
      </c>
      <c r="E201">
        <f>'Visit&amp;Assessment Form'!$B$5</f>
        <v>0</v>
      </c>
      <c r="F201" t="e">
        <f>VLOOKUP(CountsForm!A202,LookupCount!$A:$D,4,FALSE)</f>
        <v>#N/A</v>
      </c>
      <c r="G201" t="e">
        <f>CountsForm!B202</f>
        <v>#N/A</v>
      </c>
      <c r="H201">
        <f>CountsForm!D202</f>
        <v>0</v>
      </c>
      <c r="I201" t="str">
        <f>VLOOKUP('Visit&amp;Assessment Form'!B$10,LookupVisit!AJ$2:AK$10,2,FALSE)</f>
        <v>W</v>
      </c>
      <c r="J201" t="e">
        <f>VLOOKUP('Visit&amp;Assessment Form'!B$9,LookupVisit!A$2:B$7,2,FALSE)</f>
        <v>#N/A</v>
      </c>
      <c r="K201" t="e">
        <f>VLOOKUP(CountsForm!E202,LookupCount!$F$2:$G$5,2,FALSE)</f>
        <v>#N/A</v>
      </c>
      <c r="L201" t="e">
        <f>VLOOKUP('Visit&amp;Assessment Form'!$B$8,LookupVisit!$C$2:$D$16,2,FALSE)</f>
        <v>#N/A</v>
      </c>
      <c r="M201" t="e">
        <f>VLOOKUP('Visit&amp;Assessment Form'!$B$13,LookupVisit!$E$3:$F$5,2,FALSE)</f>
        <v>#N/A</v>
      </c>
      <c r="N201" t="e">
        <f>VLOOKUP('Visit&amp;Assessment Form'!$B$14,LookupVisit!$G$3:$H$6,2,FALSE)</f>
        <v>#N/A</v>
      </c>
      <c r="O201" t="e">
        <f>VLOOKUP('Visit&amp;Assessment Form'!$B$15,LookupVisit!$I$3:$J$7,2,FALSE)</f>
        <v>#N/A</v>
      </c>
      <c r="P201" t="e">
        <f>VLOOKUP('Visit&amp;Assessment Form'!$B$16,LookupVisit!$K$3:$L$6,2,FALSE)</f>
        <v>#N/A</v>
      </c>
      <c r="Q201" t="e">
        <f>VLOOKUP('Visit&amp;Assessment Form'!$B$11,LookupVisit!$M$3:$N$7,2,FALSE)</f>
        <v>#N/A</v>
      </c>
      <c r="R201">
        <f>'Visit&amp;Assessment Form'!$B$27</f>
        <v>0</v>
      </c>
      <c r="S201">
        <f>'Visit&amp;Assessment Form'!$B$29</f>
        <v>0</v>
      </c>
      <c r="T201">
        <f>SiteForm!A$3</f>
        <v>0</v>
      </c>
      <c r="U201">
        <f>SiteForm!$A$4</f>
        <v>0</v>
      </c>
      <c r="V201">
        <f>SiteForm!$C$3</f>
        <v>0</v>
      </c>
      <c r="W201">
        <f>SiteForm!$C$5</f>
        <v>0</v>
      </c>
      <c r="X201">
        <f>SiteForm!$C$10</f>
        <v>0</v>
      </c>
      <c r="Y201">
        <f>SiteForm!$C$11</f>
        <v>0</v>
      </c>
      <c r="Z201" t="e">
        <f>CountsForm!C202</f>
        <v>#N/A</v>
      </c>
      <c r="AA201" s="16">
        <f>'Visit&amp;Assessment Form'!$B$6</f>
        <v>0</v>
      </c>
      <c r="AB201" s="16">
        <f>'Visit&amp;Assessment Form'!$B$7</f>
        <v>0</v>
      </c>
      <c r="AC201">
        <f>SiteForm!$C$6</f>
        <v>0</v>
      </c>
      <c r="AD201" s="17">
        <f>CountsForm!A202</f>
        <v>0</v>
      </c>
    </row>
    <row r="202" spans="1:30">
      <c r="A202" t="e">
        <f>SiteForm!$A$7&amp;SiteForm!$C$7</f>
        <v>#N/A</v>
      </c>
      <c r="B202">
        <f>IF(SiteForm!C$4="",SiteForm!A$4,SiteForm!C$4)</f>
        <v>0</v>
      </c>
      <c r="C202">
        <f>'Visit&amp;Assessment Form'!$B$3</f>
        <v>0</v>
      </c>
      <c r="D202">
        <f>'Visit&amp;Assessment Form'!$B$4</f>
        <v>0</v>
      </c>
      <c r="E202">
        <f>'Visit&amp;Assessment Form'!$B$5</f>
        <v>0</v>
      </c>
      <c r="F202" t="e">
        <f>VLOOKUP(CountsForm!A203,LookupCount!$A:$D,4,FALSE)</f>
        <v>#N/A</v>
      </c>
      <c r="G202" t="e">
        <f>CountsForm!B203</f>
        <v>#N/A</v>
      </c>
      <c r="H202">
        <f>CountsForm!D203</f>
        <v>0</v>
      </c>
      <c r="I202" t="str">
        <f>VLOOKUP('Visit&amp;Assessment Form'!B$10,LookupVisit!AJ$2:AK$10,2,FALSE)</f>
        <v>W</v>
      </c>
      <c r="J202" t="e">
        <f>VLOOKUP('Visit&amp;Assessment Form'!B$9,LookupVisit!A$2:B$7,2,FALSE)</f>
        <v>#N/A</v>
      </c>
      <c r="K202" t="e">
        <f>VLOOKUP(CountsForm!E203,LookupCount!$F$2:$G$5,2,FALSE)</f>
        <v>#N/A</v>
      </c>
      <c r="L202" t="e">
        <f>VLOOKUP('Visit&amp;Assessment Form'!$B$8,LookupVisit!$C$2:$D$16,2,FALSE)</f>
        <v>#N/A</v>
      </c>
      <c r="M202" t="e">
        <f>VLOOKUP('Visit&amp;Assessment Form'!$B$13,LookupVisit!$E$3:$F$5,2,FALSE)</f>
        <v>#N/A</v>
      </c>
      <c r="N202" t="e">
        <f>VLOOKUP('Visit&amp;Assessment Form'!$B$14,LookupVisit!$G$3:$H$6,2,FALSE)</f>
        <v>#N/A</v>
      </c>
      <c r="O202" t="e">
        <f>VLOOKUP('Visit&amp;Assessment Form'!$B$15,LookupVisit!$I$3:$J$7,2,FALSE)</f>
        <v>#N/A</v>
      </c>
      <c r="P202" t="e">
        <f>VLOOKUP('Visit&amp;Assessment Form'!$B$16,LookupVisit!$K$3:$L$6,2,FALSE)</f>
        <v>#N/A</v>
      </c>
      <c r="Q202" t="e">
        <f>VLOOKUP('Visit&amp;Assessment Form'!$B$11,LookupVisit!$M$3:$N$7,2,FALSE)</f>
        <v>#N/A</v>
      </c>
      <c r="R202">
        <f>'Visit&amp;Assessment Form'!$B$27</f>
        <v>0</v>
      </c>
      <c r="S202">
        <f>'Visit&amp;Assessment Form'!$B$29</f>
        <v>0</v>
      </c>
      <c r="T202">
        <f>SiteForm!A$3</f>
        <v>0</v>
      </c>
      <c r="U202">
        <f>SiteForm!$A$4</f>
        <v>0</v>
      </c>
      <c r="V202">
        <f>SiteForm!$C$3</f>
        <v>0</v>
      </c>
      <c r="W202">
        <f>SiteForm!$C$5</f>
        <v>0</v>
      </c>
      <c r="X202">
        <f>SiteForm!$C$10</f>
        <v>0</v>
      </c>
      <c r="Y202">
        <f>SiteForm!$C$11</f>
        <v>0</v>
      </c>
      <c r="Z202" t="e">
        <f>CountsForm!C203</f>
        <v>#N/A</v>
      </c>
      <c r="AA202" s="16">
        <f>'Visit&amp;Assessment Form'!$B$6</f>
        <v>0</v>
      </c>
      <c r="AB202" s="16">
        <f>'Visit&amp;Assessment Form'!$B$7</f>
        <v>0</v>
      </c>
      <c r="AC202">
        <f>SiteForm!$C$6</f>
        <v>0</v>
      </c>
      <c r="AD202" s="17">
        <f>CountsForm!A203</f>
        <v>0</v>
      </c>
    </row>
    <row r="203" spans="1:30">
      <c r="A203" t="e">
        <f>SiteForm!$A$7&amp;SiteForm!$C$7</f>
        <v>#N/A</v>
      </c>
      <c r="B203">
        <f>IF(SiteForm!C$4="",SiteForm!A$4,SiteForm!C$4)</f>
        <v>0</v>
      </c>
      <c r="C203">
        <f>'Visit&amp;Assessment Form'!$B$3</f>
        <v>0</v>
      </c>
      <c r="D203">
        <f>'Visit&amp;Assessment Form'!$B$4</f>
        <v>0</v>
      </c>
      <c r="E203">
        <f>'Visit&amp;Assessment Form'!$B$5</f>
        <v>0</v>
      </c>
      <c r="F203" t="e">
        <f>VLOOKUP(CountsForm!A204,LookupCount!$A:$D,4,FALSE)</f>
        <v>#N/A</v>
      </c>
      <c r="G203" t="e">
        <f>CountsForm!B204</f>
        <v>#N/A</v>
      </c>
      <c r="H203">
        <f>CountsForm!D204</f>
        <v>0</v>
      </c>
      <c r="I203" t="str">
        <f>VLOOKUP('Visit&amp;Assessment Form'!B$10,LookupVisit!AJ$2:AK$10,2,FALSE)</f>
        <v>W</v>
      </c>
      <c r="J203" t="e">
        <f>VLOOKUP('Visit&amp;Assessment Form'!B$9,LookupVisit!A$2:B$7,2,FALSE)</f>
        <v>#N/A</v>
      </c>
      <c r="K203" t="e">
        <f>VLOOKUP(CountsForm!E204,LookupCount!$F$2:$G$5,2,FALSE)</f>
        <v>#N/A</v>
      </c>
      <c r="L203" t="e">
        <f>VLOOKUP('Visit&amp;Assessment Form'!$B$8,LookupVisit!$C$2:$D$16,2,FALSE)</f>
        <v>#N/A</v>
      </c>
      <c r="M203" t="e">
        <f>VLOOKUP('Visit&amp;Assessment Form'!$B$13,LookupVisit!$E$3:$F$5,2,FALSE)</f>
        <v>#N/A</v>
      </c>
      <c r="N203" t="e">
        <f>VLOOKUP('Visit&amp;Assessment Form'!$B$14,LookupVisit!$G$3:$H$6,2,FALSE)</f>
        <v>#N/A</v>
      </c>
      <c r="O203" t="e">
        <f>VLOOKUP('Visit&amp;Assessment Form'!$B$15,LookupVisit!$I$3:$J$7,2,FALSE)</f>
        <v>#N/A</v>
      </c>
      <c r="P203" t="e">
        <f>VLOOKUP('Visit&amp;Assessment Form'!$B$16,LookupVisit!$K$3:$L$6,2,FALSE)</f>
        <v>#N/A</v>
      </c>
      <c r="Q203" t="e">
        <f>VLOOKUP('Visit&amp;Assessment Form'!$B$11,LookupVisit!$M$3:$N$7,2,FALSE)</f>
        <v>#N/A</v>
      </c>
      <c r="R203">
        <f>'Visit&amp;Assessment Form'!$B$27</f>
        <v>0</v>
      </c>
      <c r="S203">
        <f>'Visit&amp;Assessment Form'!$B$29</f>
        <v>0</v>
      </c>
      <c r="T203">
        <f>SiteForm!A$3</f>
        <v>0</v>
      </c>
      <c r="U203">
        <f>SiteForm!$A$4</f>
        <v>0</v>
      </c>
      <c r="V203">
        <f>SiteForm!$C$3</f>
        <v>0</v>
      </c>
      <c r="W203">
        <f>SiteForm!$C$5</f>
        <v>0</v>
      </c>
      <c r="X203">
        <f>SiteForm!$C$10</f>
        <v>0</v>
      </c>
      <c r="Y203">
        <f>SiteForm!$C$11</f>
        <v>0</v>
      </c>
      <c r="Z203" t="e">
        <f>CountsForm!C204</f>
        <v>#N/A</v>
      </c>
      <c r="AA203" s="16">
        <f>'Visit&amp;Assessment Form'!$B$6</f>
        <v>0</v>
      </c>
      <c r="AB203" s="16">
        <f>'Visit&amp;Assessment Form'!$B$7</f>
        <v>0</v>
      </c>
      <c r="AC203">
        <f>SiteForm!$C$6</f>
        <v>0</v>
      </c>
      <c r="AD203" s="17">
        <f>CountsForm!A204</f>
        <v>0</v>
      </c>
    </row>
    <row r="204" spans="1:30">
      <c r="A204" t="e">
        <f>SiteForm!$A$7&amp;SiteForm!$C$7</f>
        <v>#N/A</v>
      </c>
      <c r="B204">
        <f>IF(SiteForm!C$4="",SiteForm!A$4,SiteForm!C$4)</f>
        <v>0</v>
      </c>
      <c r="C204">
        <f>'Visit&amp;Assessment Form'!$B$3</f>
        <v>0</v>
      </c>
      <c r="D204">
        <f>'Visit&amp;Assessment Form'!$B$4</f>
        <v>0</v>
      </c>
      <c r="E204">
        <f>'Visit&amp;Assessment Form'!$B$5</f>
        <v>0</v>
      </c>
      <c r="F204" t="e">
        <f>VLOOKUP(CountsForm!A205,LookupCount!$A:$D,4,FALSE)</f>
        <v>#N/A</v>
      </c>
      <c r="G204" t="e">
        <f>CountsForm!B205</f>
        <v>#N/A</v>
      </c>
      <c r="H204">
        <f>CountsForm!D205</f>
        <v>0</v>
      </c>
      <c r="I204" t="str">
        <f>VLOOKUP('Visit&amp;Assessment Form'!B$10,LookupVisit!AJ$2:AK$10,2,FALSE)</f>
        <v>W</v>
      </c>
      <c r="J204" t="e">
        <f>VLOOKUP('Visit&amp;Assessment Form'!B$9,LookupVisit!A$2:B$7,2,FALSE)</f>
        <v>#N/A</v>
      </c>
      <c r="K204" t="e">
        <f>VLOOKUP(CountsForm!E205,LookupCount!$F$2:$G$5,2,FALSE)</f>
        <v>#N/A</v>
      </c>
      <c r="L204" t="e">
        <f>VLOOKUP('Visit&amp;Assessment Form'!$B$8,LookupVisit!$C$2:$D$16,2,FALSE)</f>
        <v>#N/A</v>
      </c>
      <c r="M204" t="e">
        <f>VLOOKUP('Visit&amp;Assessment Form'!$B$13,LookupVisit!$E$3:$F$5,2,FALSE)</f>
        <v>#N/A</v>
      </c>
      <c r="N204" t="e">
        <f>VLOOKUP('Visit&amp;Assessment Form'!$B$14,LookupVisit!$G$3:$H$6,2,FALSE)</f>
        <v>#N/A</v>
      </c>
      <c r="O204" t="e">
        <f>VLOOKUP('Visit&amp;Assessment Form'!$B$15,LookupVisit!$I$3:$J$7,2,FALSE)</f>
        <v>#N/A</v>
      </c>
      <c r="P204" t="e">
        <f>VLOOKUP('Visit&amp;Assessment Form'!$B$16,LookupVisit!$K$3:$L$6,2,FALSE)</f>
        <v>#N/A</v>
      </c>
      <c r="Q204" t="e">
        <f>VLOOKUP('Visit&amp;Assessment Form'!$B$11,LookupVisit!$M$3:$N$7,2,FALSE)</f>
        <v>#N/A</v>
      </c>
      <c r="R204">
        <f>'Visit&amp;Assessment Form'!$B$27</f>
        <v>0</v>
      </c>
      <c r="S204">
        <f>'Visit&amp;Assessment Form'!$B$29</f>
        <v>0</v>
      </c>
      <c r="T204">
        <f>SiteForm!A$3</f>
        <v>0</v>
      </c>
      <c r="U204">
        <f>SiteForm!$A$4</f>
        <v>0</v>
      </c>
      <c r="V204">
        <f>SiteForm!$C$3</f>
        <v>0</v>
      </c>
      <c r="W204">
        <f>SiteForm!$C$5</f>
        <v>0</v>
      </c>
      <c r="X204">
        <f>SiteForm!$C$10</f>
        <v>0</v>
      </c>
      <c r="Y204">
        <f>SiteForm!$C$11</f>
        <v>0</v>
      </c>
      <c r="Z204" t="e">
        <f>CountsForm!C205</f>
        <v>#N/A</v>
      </c>
      <c r="AA204" s="16">
        <f>'Visit&amp;Assessment Form'!$B$6</f>
        <v>0</v>
      </c>
      <c r="AB204" s="16">
        <f>'Visit&amp;Assessment Form'!$B$7</f>
        <v>0</v>
      </c>
      <c r="AC204">
        <f>SiteForm!$C$6</f>
        <v>0</v>
      </c>
      <c r="AD204" s="17">
        <f>CountsForm!A205</f>
        <v>0</v>
      </c>
    </row>
    <row r="205" spans="1:30">
      <c r="A205" t="e">
        <f>SiteForm!$A$7&amp;SiteForm!$C$7</f>
        <v>#N/A</v>
      </c>
      <c r="B205">
        <f>IF(SiteForm!C$4="",SiteForm!A$4,SiteForm!C$4)</f>
        <v>0</v>
      </c>
      <c r="C205">
        <f>'Visit&amp;Assessment Form'!$B$3</f>
        <v>0</v>
      </c>
      <c r="D205">
        <f>'Visit&amp;Assessment Form'!$B$4</f>
        <v>0</v>
      </c>
      <c r="E205">
        <f>'Visit&amp;Assessment Form'!$B$5</f>
        <v>0</v>
      </c>
      <c r="F205" t="e">
        <f>VLOOKUP(CountsForm!A206,LookupCount!$A:$D,4,FALSE)</f>
        <v>#N/A</v>
      </c>
      <c r="G205" t="e">
        <f>CountsForm!B206</f>
        <v>#N/A</v>
      </c>
      <c r="H205">
        <f>CountsForm!D206</f>
        <v>0</v>
      </c>
      <c r="I205" t="str">
        <f>VLOOKUP('Visit&amp;Assessment Form'!B$10,LookupVisit!AJ$2:AK$10,2,FALSE)</f>
        <v>W</v>
      </c>
      <c r="J205" t="e">
        <f>VLOOKUP('Visit&amp;Assessment Form'!B$9,LookupVisit!A$2:B$7,2,FALSE)</f>
        <v>#N/A</v>
      </c>
      <c r="K205" t="e">
        <f>VLOOKUP(CountsForm!E206,LookupCount!$F$2:$G$5,2,FALSE)</f>
        <v>#N/A</v>
      </c>
      <c r="L205" t="e">
        <f>VLOOKUP('Visit&amp;Assessment Form'!$B$8,LookupVisit!$C$2:$D$16,2,FALSE)</f>
        <v>#N/A</v>
      </c>
      <c r="M205" t="e">
        <f>VLOOKUP('Visit&amp;Assessment Form'!$B$13,LookupVisit!$E$3:$F$5,2,FALSE)</f>
        <v>#N/A</v>
      </c>
      <c r="N205" t="e">
        <f>VLOOKUP('Visit&amp;Assessment Form'!$B$14,LookupVisit!$G$3:$H$6,2,FALSE)</f>
        <v>#N/A</v>
      </c>
      <c r="O205" t="e">
        <f>VLOOKUP('Visit&amp;Assessment Form'!$B$15,LookupVisit!$I$3:$J$7,2,FALSE)</f>
        <v>#N/A</v>
      </c>
      <c r="P205" t="e">
        <f>VLOOKUP('Visit&amp;Assessment Form'!$B$16,LookupVisit!$K$3:$L$6,2,FALSE)</f>
        <v>#N/A</v>
      </c>
      <c r="Q205" t="e">
        <f>VLOOKUP('Visit&amp;Assessment Form'!$B$11,LookupVisit!$M$3:$N$7,2,FALSE)</f>
        <v>#N/A</v>
      </c>
      <c r="R205">
        <f>'Visit&amp;Assessment Form'!$B$27</f>
        <v>0</v>
      </c>
      <c r="S205">
        <f>'Visit&amp;Assessment Form'!$B$29</f>
        <v>0</v>
      </c>
      <c r="T205">
        <f>SiteForm!A$3</f>
        <v>0</v>
      </c>
      <c r="U205">
        <f>SiteForm!$A$4</f>
        <v>0</v>
      </c>
      <c r="V205">
        <f>SiteForm!$C$3</f>
        <v>0</v>
      </c>
      <c r="W205">
        <f>SiteForm!$C$5</f>
        <v>0</v>
      </c>
      <c r="X205">
        <f>SiteForm!$C$10</f>
        <v>0</v>
      </c>
      <c r="Y205">
        <f>SiteForm!$C$11</f>
        <v>0</v>
      </c>
      <c r="Z205" t="e">
        <f>CountsForm!C206</f>
        <v>#N/A</v>
      </c>
      <c r="AA205" s="16">
        <f>'Visit&amp;Assessment Form'!$B$6</f>
        <v>0</v>
      </c>
      <c r="AB205" s="16">
        <f>'Visit&amp;Assessment Form'!$B$7</f>
        <v>0</v>
      </c>
      <c r="AC205">
        <f>SiteForm!$C$6</f>
        <v>0</v>
      </c>
      <c r="AD205" s="17">
        <f>CountsForm!A206</f>
        <v>0</v>
      </c>
    </row>
    <row r="206" spans="1:30">
      <c r="A206" t="e">
        <f>SiteForm!$A$7&amp;SiteForm!$C$7</f>
        <v>#N/A</v>
      </c>
      <c r="B206">
        <f>IF(SiteForm!C$4="",SiteForm!A$4,SiteForm!C$4)</f>
        <v>0</v>
      </c>
      <c r="C206">
        <f>'Visit&amp;Assessment Form'!$B$3</f>
        <v>0</v>
      </c>
      <c r="D206">
        <f>'Visit&amp;Assessment Form'!$B$4</f>
        <v>0</v>
      </c>
      <c r="E206">
        <f>'Visit&amp;Assessment Form'!$B$5</f>
        <v>0</v>
      </c>
      <c r="F206" t="e">
        <f>VLOOKUP(CountsForm!A207,LookupCount!$A:$D,4,FALSE)</f>
        <v>#N/A</v>
      </c>
      <c r="G206" t="e">
        <f>CountsForm!B207</f>
        <v>#N/A</v>
      </c>
      <c r="H206">
        <f>CountsForm!D207</f>
        <v>0</v>
      </c>
      <c r="I206" t="str">
        <f>VLOOKUP('Visit&amp;Assessment Form'!B$10,LookupVisit!AJ$2:AK$10,2,FALSE)</f>
        <v>W</v>
      </c>
      <c r="J206" t="e">
        <f>VLOOKUP('Visit&amp;Assessment Form'!B$9,LookupVisit!A$2:B$7,2,FALSE)</f>
        <v>#N/A</v>
      </c>
      <c r="K206" t="e">
        <f>VLOOKUP(CountsForm!E207,LookupCount!$F$2:$G$5,2,FALSE)</f>
        <v>#N/A</v>
      </c>
      <c r="L206" t="e">
        <f>VLOOKUP('Visit&amp;Assessment Form'!$B$8,LookupVisit!$C$2:$D$16,2,FALSE)</f>
        <v>#N/A</v>
      </c>
      <c r="M206" t="e">
        <f>VLOOKUP('Visit&amp;Assessment Form'!$B$13,LookupVisit!$E$3:$F$5,2,FALSE)</f>
        <v>#N/A</v>
      </c>
      <c r="N206" t="e">
        <f>VLOOKUP('Visit&amp;Assessment Form'!$B$14,LookupVisit!$G$3:$H$6,2,FALSE)</f>
        <v>#N/A</v>
      </c>
      <c r="O206" t="e">
        <f>VLOOKUP('Visit&amp;Assessment Form'!$B$15,LookupVisit!$I$3:$J$7,2,FALSE)</f>
        <v>#N/A</v>
      </c>
      <c r="P206" t="e">
        <f>VLOOKUP('Visit&amp;Assessment Form'!$B$16,LookupVisit!$K$3:$L$6,2,FALSE)</f>
        <v>#N/A</v>
      </c>
      <c r="Q206" t="e">
        <f>VLOOKUP('Visit&amp;Assessment Form'!$B$11,LookupVisit!$M$3:$N$7,2,FALSE)</f>
        <v>#N/A</v>
      </c>
      <c r="R206">
        <f>'Visit&amp;Assessment Form'!$B$27</f>
        <v>0</v>
      </c>
      <c r="S206">
        <f>'Visit&amp;Assessment Form'!$B$29</f>
        <v>0</v>
      </c>
      <c r="T206">
        <f>SiteForm!A$3</f>
        <v>0</v>
      </c>
      <c r="U206">
        <f>SiteForm!$A$4</f>
        <v>0</v>
      </c>
      <c r="V206">
        <f>SiteForm!$C$3</f>
        <v>0</v>
      </c>
      <c r="W206">
        <f>SiteForm!$C$5</f>
        <v>0</v>
      </c>
      <c r="X206">
        <f>SiteForm!$C$10</f>
        <v>0</v>
      </c>
      <c r="Y206">
        <f>SiteForm!$C$11</f>
        <v>0</v>
      </c>
      <c r="Z206" t="e">
        <f>CountsForm!C207</f>
        <v>#N/A</v>
      </c>
      <c r="AA206" s="16">
        <f>'Visit&amp;Assessment Form'!$B$6</f>
        <v>0</v>
      </c>
      <c r="AB206" s="16">
        <f>'Visit&amp;Assessment Form'!$B$7</f>
        <v>0</v>
      </c>
      <c r="AC206">
        <f>SiteForm!$C$6</f>
        <v>0</v>
      </c>
      <c r="AD206" s="17">
        <f>CountsForm!A207</f>
        <v>0</v>
      </c>
    </row>
    <row r="207" spans="1:30">
      <c r="A207" t="e">
        <f>SiteForm!$A$7&amp;SiteForm!$C$7</f>
        <v>#N/A</v>
      </c>
      <c r="B207">
        <f>IF(SiteForm!C$4="",SiteForm!A$4,SiteForm!C$4)</f>
        <v>0</v>
      </c>
      <c r="C207">
        <f>'Visit&amp;Assessment Form'!$B$3</f>
        <v>0</v>
      </c>
      <c r="D207">
        <f>'Visit&amp;Assessment Form'!$B$4</f>
        <v>0</v>
      </c>
      <c r="E207">
        <f>'Visit&amp;Assessment Form'!$B$5</f>
        <v>0</v>
      </c>
      <c r="F207" t="e">
        <f>VLOOKUP(CountsForm!A208,LookupCount!$A:$D,4,FALSE)</f>
        <v>#N/A</v>
      </c>
      <c r="G207" t="e">
        <f>CountsForm!B208</f>
        <v>#N/A</v>
      </c>
      <c r="H207">
        <f>CountsForm!D208</f>
        <v>0</v>
      </c>
      <c r="I207" t="str">
        <f>VLOOKUP('Visit&amp;Assessment Form'!B$10,LookupVisit!AJ$2:AK$10,2,FALSE)</f>
        <v>W</v>
      </c>
      <c r="J207" t="e">
        <f>VLOOKUP('Visit&amp;Assessment Form'!B$9,LookupVisit!A$2:B$7,2,FALSE)</f>
        <v>#N/A</v>
      </c>
      <c r="K207" t="e">
        <f>VLOOKUP(CountsForm!E208,LookupCount!$F$2:$G$5,2,FALSE)</f>
        <v>#N/A</v>
      </c>
      <c r="L207" t="e">
        <f>VLOOKUP('Visit&amp;Assessment Form'!$B$8,LookupVisit!$C$2:$D$16,2,FALSE)</f>
        <v>#N/A</v>
      </c>
      <c r="M207" t="e">
        <f>VLOOKUP('Visit&amp;Assessment Form'!$B$13,LookupVisit!$E$3:$F$5,2,FALSE)</f>
        <v>#N/A</v>
      </c>
      <c r="N207" t="e">
        <f>VLOOKUP('Visit&amp;Assessment Form'!$B$14,LookupVisit!$G$3:$H$6,2,FALSE)</f>
        <v>#N/A</v>
      </c>
      <c r="O207" t="e">
        <f>VLOOKUP('Visit&amp;Assessment Form'!$B$15,LookupVisit!$I$3:$J$7,2,FALSE)</f>
        <v>#N/A</v>
      </c>
      <c r="P207" t="e">
        <f>VLOOKUP('Visit&amp;Assessment Form'!$B$16,LookupVisit!$K$3:$L$6,2,FALSE)</f>
        <v>#N/A</v>
      </c>
      <c r="Q207" t="e">
        <f>VLOOKUP('Visit&amp;Assessment Form'!$B$11,LookupVisit!$M$3:$N$7,2,FALSE)</f>
        <v>#N/A</v>
      </c>
      <c r="R207">
        <f>'Visit&amp;Assessment Form'!$B$27</f>
        <v>0</v>
      </c>
      <c r="S207">
        <f>'Visit&amp;Assessment Form'!$B$29</f>
        <v>0</v>
      </c>
      <c r="T207">
        <f>SiteForm!A$3</f>
        <v>0</v>
      </c>
      <c r="U207">
        <f>SiteForm!$A$4</f>
        <v>0</v>
      </c>
      <c r="V207">
        <f>SiteForm!$C$3</f>
        <v>0</v>
      </c>
      <c r="W207">
        <f>SiteForm!$C$5</f>
        <v>0</v>
      </c>
      <c r="X207">
        <f>SiteForm!$C$10</f>
        <v>0</v>
      </c>
      <c r="Y207">
        <f>SiteForm!$C$11</f>
        <v>0</v>
      </c>
      <c r="Z207" t="e">
        <f>CountsForm!C208</f>
        <v>#N/A</v>
      </c>
      <c r="AA207" s="16">
        <f>'Visit&amp;Assessment Form'!$B$6</f>
        <v>0</v>
      </c>
      <c r="AB207" s="16">
        <f>'Visit&amp;Assessment Form'!$B$7</f>
        <v>0</v>
      </c>
      <c r="AC207">
        <f>SiteForm!$C$6</f>
        <v>0</v>
      </c>
      <c r="AD207" s="17">
        <f>CountsForm!A208</f>
        <v>0</v>
      </c>
    </row>
    <row r="208" spans="1:30">
      <c r="A208" t="e">
        <f>SiteForm!$A$7&amp;SiteForm!$C$7</f>
        <v>#N/A</v>
      </c>
      <c r="B208">
        <f>IF(SiteForm!C$4="",SiteForm!A$4,SiteForm!C$4)</f>
        <v>0</v>
      </c>
      <c r="C208">
        <f>'Visit&amp;Assessment Form'!$B$3</f>
        <v>0</v>
      </c>
      <c r="D208">
        <f>'Visit&amp;Assessment Form'!$B$4</f>
        <v>0</v>
      </c>
      <c r="E208">
        <f>'Visit&amp;Assessment Form'!$B$5</f>
        <v>0</v>
      </c>
      <c r="F208" t="e">
        <f>VLOOKUP(CountsForm!A209,LookupCount!$A:$D,4,FALSE)</f>
        <v>#N/A</v>
      </c>
      <c r="G208" t="e">
        <f>CountsForm!B209</f>
        <v>#N/A</v>
      </c>
      <c r="H208">
        <f>CountsForm!D209</f>
        <v>0</v>
      </c>
      <c r="I208" t="str">
        <f>VLOOKUP('Visit&amp;Assessment Form'!B$10,LookupVisit!AJ$2:AK$10,2,FALSE)</f>
        <v>W</v>
      </c>
      <c r="J208" t="e">
        <f>VLOOKUP('Visit&amp;Assessment Form'!B$9,LookupVisit!A$2:B$7,2,FALSE)</f>
        <v>#N/A</v>
      </c>
      <c r="K208" t="e">
        <f>VLOOKUP(CountsForm!E209,LookupCount!$F$2:$G$5,2,FALSE)</f>
        <v>#N/A</v>
      </c>
      <c r="L208" t="e">
        <f>VLOOKUP('Visit&amp;Assessment Form'!$B$8,LookupVisit!$C$2:$D$16,2,FALSE)</f>
        <v>#N/A</v>
      </c>
      <c r="M208" t="e">
        <f>VLOOKUP('Visit&amp;Assessment Form'!$B$13,LookupVisit!$E$3:$F$5,2,FALSE)</f>
        <v>#N/A</v>
      </c>
      <c r="N208" t="e">
        <f>VLOOKUP('Visit&amp;Assessment Form'!$B$14,LookupVisit!$G$3:$H$6,2,FALSE)</f>
        <v>#N/A</v>
      </c>
      <c r="O208" t="e">
        <f>VLOOKUP('Visit&amp;Assessment Form'!$B$15,LookupVisit!$I$3:$J$7,2,FALSE)</f>
        <v>#N/A</v>
      </c>
      <c r="P208" t="e">
        <f>VLOOKUP('Visit&amp;Assessment Form'!$B$16,LookupVisit!$K$3:$L$6,2,FALSE)</f>
        <v>#N/A</v>
      </c>
      <c r="Q208" t="e">
        <f>VLOOKUP('Visit&amp;Assessment Form'!$B$11,LookupVisit!$M$3:$N$7,2,FALSE)</f>
        <v>#N/A</v>
      </c>
      <c r="R208">
        <f>'Visit&amp;Assessment Form'!$B$27</f>
        <v>0</v>
      </c>
      <c r="S208">
        <f>'Visit&amp;Assessment Form'!$B$29</f>
        <v>0</v>
      </c>
      <c r="T208">
        <f>SiteForm!A$3</f>
        <v>0</v>
      </c>
      <c r="U208">
        <f>SiteForm!$A$4</f>
        <v>0</v>
      </c>
      <c r="V208">
        <f>SiteForm!$C$3</f>
        <v>0</v>
      </c>
      <c r="W208">
        <f>SiteForm!$C$5</f>
        <v>0</v>
      </c>
      <c r="X208">
        <f>SiteForm!$C$10</f>
        <v>0</v>
      </c>
      <c r="Y208">
        <f>SiteForm!$C$11</f>
        <v>0</v>
      </c>
      <c r="Z208" t="e">
        <f>CountsForm!C209</f>
        <v>#N/A</v>
      </c>
      <c r="AA208" s="16">
        <f>'Visit&amp;Assessment Form'!$B$6</f>
        <v>0</v>
      </c>
      <c r="AB208" s="16">
        <f>'Visit&amp;Assessment Form'!$B$7</f>
        <v>0</v>
      </c>
      <c r="AC208">
        <f>SiteForm!$C$6</f>
        <v>0</v>
      </c>
      <c r="AD208" s="17">
        <f>CountsForm!A209</f>
        <v>0</v>
      </c>
    </row>
    <row r="209" spans="1:30">
      <c r="A209" t="e">
        <f>SiteForm!$A$7&amp;SiteForm!$C$7</f>
        <v>#N/A</v>
      </c>
      <c r="B209">
        <f>IF(SiteForm!C$4="",SiteForm!A$4,SiteForm!C$4)</f>
        <v>0</v>
      </c>
      <c r="C209">
        <f>'Visit&amp;Assessment Form'!$B$3</f>
        <v>0</v>
      </c>
      <c r="D209">
        <f>'Visit&amp;Assessment Form'!$B$4</f>
        <v>0</v>
      </c>
      <c r="E209">
        <f>'Visit&amp;Assessment Form'!$B$5</f>
        <v>0</v>
      </c>
      <c r="F209" t="e">
        <f>VLOOKUP(CountsForm!A210,LookupCount!$A:$D,4,FALSE)</f>
        <v>#N/A</v>
      </c>
      <c r="G209" t="e">
        <f>CountsForm!B210</f>
        <v>#N/A</v>
      </c>
      <c r="H209">
        <f>CountsForm!D210</f>
        <v>0</v>
      </c>
      <c r="I209" t="str">
        <f>VLOOKUP('Visit&amp;Assessment Form'!B$10,LookupVisit!AJ$2:AK$10,2,FALSE)</f>
        <v>W</v>
      </c>
      <c r="J209" t="e">
        <f>VLOOKUP('Visit&amp;Assessment Form'!B$9,LookupVisit!A$2:B$7,2,FALSE)</f>
        <v>#N/A</v>
      </c>
      <c r="K209" t="e">
        <f>VLOOKUP(CountsForm!E210,LookupCount!$F$2:$G$5,2,FALSE)</f>
        <v>#N/A</v>
      </c>
      <c r="L209" t="e">
        <f>VLOOKUP('Visit&amp;Assessment Form'!$B$8,LookupVisit!$C$2:$D$16,2,FALSE)</f>
        <v>#N/A</v>
      </c>
      <c r="M209" t="e">
        <f>VLOOKUP('Visit&amp;Assessment Form'!$B$13,LookupVisit!$E$3:$F$5,2,FALSE)</f>
        <v>#N/A</v>
      </c>
      <c r="N209" t="e">
        <f>VLOOKUP('Visit&amp;Assessment Form'!$B$14,LookupVisit!$G$3:$H$6,2,FALSE)</f>
        <v>#N/A</v>
      </c>
      <c r="O209" t="e">
        <f>VLOOKUP('Visit&amp;Assessment Form'!$B$15,LookupVisit!$I$3:$J$7,2,FALSE)</f>
        <v>#N/A</v>
      </c>
      <c r="P209" t="e">
        <f>VLOOKUP('Visit&amp;Assessment Form'!$B$16,LookupVisit!$K$3:$L$6,2,FALSE)</f>
        <v>#N/A</v>
      </c>
      <c r="Q209" t="e">
        <f>VLOOKUP('Visit&amp;Assessment Form'!$B$11,LookupVisit!$M$3:$N$7,2,FALSE)</f>
        <v>#N/A</v>
      </c>
      <c r="R209">
        <f>'Visit&amp;Assessment Form'!$B$27</f>
        <v>0</v>
      </c>
      <c r="S209">
        <f>'Visit&amp;Assessment Form'!$B$29</f>
        <v>0</v>
      </c>
      <c r="T209">
        <f>SiteForm!A$3</f>
        <v>0</v>
      </c>
      <c r="U209">
        <f>SiteForm!$A$4</f>
        <v>0</v>
      </c>
      <c r="V209">
        <f>SiteForm!$C$3</f>
        <v>0</v>
      </c>
      <c r="W209">
        <f>SiteForm!$C$5</f>
        <v>0</v>
      </c>
      <c r="X209">
        <f>SiteForm!$C$10</f>
        <v>0</v>
      </c>
      <c r="Y209">
        <f>SiteForm!$C$11</f>
        <v>0</v>
      </c>
      <c r="Z209" t="e">
        <f>CountsForm!C210</f>
        <v>#N/A</v>
      </c>
      <c r="AA209" s="16">
        <f>'Visit&amp;Assessment Form'!$B$6</f>
        <v>0</v>
      </c>
      <c r="AB209" s="16">
        <f>'Visit&amp;Assessment Form'!$B$7</f>
        <v>0</v>
      </c>
      <c r="AC209">
        <f>SiteForm!$C$6</f>
        <v>0</v>
      </c>
      <c r="AD209" s="17">
        <f>CountsForm!A210</f>
        <v>0</v>
      </c>
    </row>
    <row r="210" spans="1:30">
      <c r="A210" t="e">
        <f>SiteForm!$A$7&amp;SiteForm!$C$7</f>
        <v>#N/A</v>
      </c>
      <c r="B210">
        <f>IF(SiteForm!C$4="",SiteForm!A$4,SiteForm!C$4)</f>
        <v>0</v>
      </c>
      <c r="C210">
        <f>'Visit&amp;Assessment Form'!$B$3</f>
        <v>0</v>
      </c>
      <c r="D210">
        <f>'Visit&amp;Assessment Form'!$B$4</f>
        <v>0</v>
      </c>
      <c r="E210">
        <f>'Visit&amp;Assessment Form'!$B$5</f>
        <v>0</v>
      </c>
      <c r="F210" t="e">
        <f>VLOOKUP(CountsForm!A211,LookupCount!$A:$D,4,FALSE)</f>
        <v>#N/A</v>
      </c>
      <c r="G210" t="e">
        <f>CountsForm!B211</f>
        <v>#N/A</v>
      </c>
      <c r="H210">
        <f>CountsForm!D211</f>
        <v>0</v>
      </c>
      <c r="I210" t="str">
        <f>VLOOKUP('Visit&amp;Assessment Form'!B$10,LookupVisit!AJ$2:AK$10,2,FALSE)</f>
        <v>W</v>
      </c>
      <c r="J210" t="e">
        <f>VLOOKUP('Visit&amp;Assessment Form'!B$9,LookupVisit!A$2:B$7,2,FALSE)</f>
        <v>#N/A</v>
      </c>
      <c r="K210" t="e">
        <f>VLOOKUP(CountsForm!E211,LookupCount!$F$2:$G$5,2,FALSE)</f>
        <v>#N/A</v>
      </c>
      <c r="L210" t="e">
        <f>VLOOKUP('Visit&amp;Assessment Form'!$B$8,LookupVisit!$C$2:$D$16,2,FALSE)</f>
        <v>#N/A</v>
      </c>
      <c r="M210" t="e">
        <f>VLOOKUP('Visit&amp;Assessment Form'!$B$13,LookupVisit!$E$3:$F$5,2,FALSE)</f>
        <v>#N/A</v>
      </c>
      <c r="N210" t="e">
        <f>VLOOKUP('Visit&amp;Assessment Form'!$B$14,LookupVisit!$G$3:$H$6,2,FALSE)</f>
        <v>#N/A</v>
      </c>
      <c r="O210" t="e">
        <f>VLOOKUP('Visit&amp;Assessment Form'!$B$15,LookupVisit!$I$3:$J$7,2,FALSE)</f>
        <v>#N/A</v>
      </c>
      <c r="P210" t="e">
        <f>VLOOKUP('Visit&amp;Assessment Form'!$B$16,LookupVisit!$K$3:$L$6,2,FALSE)</f>
        <v>#N/A</v>
      </c>
      <c r="Q210" t="e">
        <f>VLOOKUP('Visit&amp;Assessment Form'!$B$11,LookupVisit!$M$3:$N$7,2,FALSE)</f>
        <v>#N/A</v>
      </c>
      <c r="R210">
        <f>'Visit&amp;Assessment Form'!$B$27</f>
        <v>0</v>
      </c>
      <c r="S210">
        <f>'Visit&amp;Assessment Form'!$B$29</f>
        <v>0</v>
      </c>
      <c r="T210">
        <f>SiteForm!A$3</f>
        <v>0</v>
      </c>
      <c r="U210">
        <f>SiteForm!$A$4</f>
        <v>0</v>
      </c>
      <c r="V210">
        <f>SiteForm!$C$3</f>
        <v>0</v>
      </c>
      <c r="W210">
        <f>SiteForm!$C$5</f>
        <v>0</v>
      </c>
      <c r="X210">
        <f>SiteForm!$C$10</f>
        <v>0</v>
      </c>
      <c r="Y210">
        <f>SiteForm!$C$11</f>
        <v>0</v>
      </c>
      <c r="Z210" t="e">
        <f>CountsForm!C211</f>
        <v>#N/A</v>
      </c>
      <c r="AA210" s="16">
        <f>'Visit&amp;Assessment Form'!$B$6</f>
        <v>0</v>
      </c>
      <c r="AB210" s="16">
        <f>'Visit&amp;Assessment Form'!$B$7</f>
        <v>0</v>
      </c>
      <c r="AC210">
        <f>SiteForm!$C$6</f>
        <v>0</v>
      </c>
      <c r="AD210" s="17">
        <f>CountsForm!A211</f>
        <v>0</v>
      </c>
    </row>
    <row r="211" spans="1:30">
      <c r="A211" t="e">
        <f>SiteForm!$A$7&amp;SiteForm!$C$7</f>
        <v>#N/A</v>
      </c>
      <c r="B211">
        <f>IF(SiteForm!C$4="",SiteForm!A$4,SiteForm!C$4)</f>
        <v>0</v>
      </c>
      <c r="C211">
        <f>'Visit&amp;Assessment Form'!$B$3</f>
        <v>0</v>
      </c>
      <c r="D211">
        <f>'Visit&amp;Assessment Form'!$B$4</f>
        <v>0</v>
      </c>
      <c r="E211">
        <f>'Visit&amp;Assessment Form'!$B$5</f>
        <v>0</v>
      </c>
      <c r="F211" t="e">
        <f>VLOOKUP(CountsForm!A212,LookupCount!$A:$D,4,FALSE)</f>
        <v>#N/A</v>
      </c>
      <c r="G211" t="e">
        <f>CountsForm!B212</f>
        <v>#N/A</v>
      </c>
      <c r="H211">
        <f>CountsForm!D212</f>
        <v>0</v>
      </c>
      <c r="I211" t="str">
        <f>VLOOKUP('Visit&amp;Assessment Form'!B$10,LookupVisit!AJ$2:AK$10,2,FALSE)</f>
        <v>W</v>
      </c>
      <c r="J211" t="e">
        <f>VLOOKUP('Visit&amp;Assessment Form'!B$9,LookupVisit!A$2:B$7,2,FALSE)</f>
        <v>#N/A</v>
      </c>
      <c r="K211" t="e">
        <f>VLOOKUP(CountsForm!E212,LookupCount!$F$2:$G$5,2,FALSE)</f>
        <v>#N/A</v>
      </c>
      <c r="L211" t="e">
        <f>VLOOKUP('Visit&amp;Assessment Form'!$B$8,LookupVisit!$C$2:$D$16,2,FALSE)</f>
        <v>#N/A</v>
      </c>
      <c r="M211" t="e">
        <f>VLOOKUP('Visit&amp;Assessment Form'!$B$13,LookupVisit!$E$3:$F$5,2,FALSE)</f>
        <v>#N/A</v>
      </c>
      <c r="N211" t="e">
        <f>VLOOKUP('Visit&amp;Assessment Form'!$B$14,LookupVisit!$G$3:$H$6,2,FALSE)</f>
        <v>#N/A</v>
      </c>
      <c r="O211" t="e">
        <f>VLOOKUP('Visit&amp;Assessment Form'!$B$15,LookupVisit!$I$3:$J$7,2,FALSE)</f>
        <v>#N/A</v>
      </c>
      <c r="P211" t="e">
        <f>VLOOKUP('Visit&amp;Assessment Form'!$B$16,LookupVisit!$K$3:$L$6,2,FALSE)</f>
        <v>#N/A</v>
      </c>
      <c r="Q211" t="e">
        <f>VLOOKUP('Visit&amp;Assessment Form'!$B$11,LookupVisit!$M$3:$N$7,2,FALSE)</f>
        <v>#N/A</v>
      </c>
      <c r="R211">
        <f>'Visit&amp;Assessment Form'!$B$27</f>
        <v>0</v>
      </c>
      <c r="S211">
        <f>'Visit&amp;Assessment Form'!$B$29</f>
        <v>0</v>
      </c>
      <c r="T211">
        <f>SiteForm!A$3</f>
        <v>0</v>
      </c>
      <c r="U211">
        <f>SiteForm!$A$4</f>
        <v>0</v>
      </c>
      <c r="V211">
        <f>SiteForm!$C$3</f>
        <v>0</v>
      </c>
      <c r="W211">
        <f>SiteForm!$C$5</f>
        <v>0</v>
      </c>
      <c r="X211">
        <f>SiteForm!$C$10</f>
        <v>0</v>
      </c>
      <c r="Y211">
        <f>SiteForm!$C$11</f>
        <v>0</v>
      </c>
      <c r="Z211" t="e">
        <f>CountsForm!C212</f>
        <v>#N/A</v>
      </c>
      <c r="AA211" s="16">
        <f>'Visit&amp;Assessment Form'!$B$6</f>
        <v>0</v>
      </c>
      <c r="AB211" s="16">
        <f>'Visit&amp;Assessment Form'!$B$7</f>
        <v>0</v>
      </c>
      <c r="AC211">
        <f>SiteForm!$C$6</f>
        <v>0</v>
      </c>
      <c r="AD211" s="17">
        <f>CountsForm!A212</f>
        <v>0</v>
      </c>
    </row>
    <row r="212" spans="1:30">
      <c r="A212" t="e">
        <f>SiteForm!$A$7&amp;SiteForm!$C$7</f>
        <v>#N/A</v>
      </c>
      <c r="B212">
        <f>IF(SiteForm!C$4="",SiteForm!A$4,SiteForm!C$4)</f>
        <v>0</v>
      </c>
      <c r="C212">
        <f>'Visit&amp;Assessment Form'!$B$3</f>
        <v>0</v>
      </c>
      <c r="D212">
        <f>'Visit&amp;Assessment Form'!$B$4</f>
        <v>0</v>
      </c>
      <c r="E212">
        <f>'Visit&amp;Assessment Form'!$B$5</f>
        <v>0</v>
      </c>
      <c r="F212" t="e">
        <f>VLOOKUP(CountsForm!A213,LookupCount!$A:$D,4,FALSE)</f>
        <v>#N/A</v>
      </c>
      <c r="G212" t="e">
        <f>CountsForm!B213</f>
        <v>#N/A</v>
      </c>
      <c r="H212">
        <f>CountsForm!D213</f>
        <v>0</v>
      </c>
      <c r="I212" t="str">
        <f>VLOOKUP('Visit&amp;Assessment Form'!B$10,LookupVisit!AJ$2:AK$10,2,FALSE)</f>
        <v>W</v>
      </c>
      <c r="J212" t="e">
        <f>VLOOKUP('Visit&amp;Assessment Form'!B$9,LookupVisit!A$2:B$7,2,FALSE)</f>
        <v>#N/A</v>
      </c>
      <c r="K212" t="e">
        <f>VLOOKUP(CountsForm!E213,LookupCount!$F$2:$G$5,2,FALSE)</f>
        <v>#N/A</v>
      </c>
      <c r="L212" t="e">
        <f>VLOOKUP('Visit&amp;Assessment Form'!$B$8,LookupVisit!$C$2:$D$16,2,FALSE)</f>
        <v>#N/A</v>
      </c>
      <c r="M212" t="e">
        <f>VLOOKUP('Visit&amp;Assessment Form'!$B$13,LookupVisit!$E$3:$F$5,2,FALSE)</f>
        <v>#N/A</v>
      </c>
      <c r="N212" t="e">
        <f>VLOOKUP('Visit&amp;Assessment Form'!$B$14,LookupVisit!$G$3:$H$6,2,FALSE)</f>
        <v>#N/A</v>
      </c>
      <c r="O212" t="e">
        <f>VLOOKUP('Visit&amp;Assessment Form'!$B$15,LookupVisit!$I$3:$J$7,2,FALSE)</f>
        <v>#N/A</v>
      </c>
      <c r="P212" t="e">
        <f>VLOOKUP('Visit&amp;Assessment Form'!$B$16,LookupVisit!$K$3:$L$6,2,FALSE)</f>
        <v>#N/A</v>
      </c>
      <c r="Q212" t="e">
        <f>VLOOKUP('Visit&amp;Assessment Form'!$B$11,LookupVisit!$M$3:$N$7,2,FALSE)</f>
        <v>#N/A</v>
      </c>
      <c r="R212">
        <f>'Visit&amp;Assessment Form'!$B$27</f>
        <v>0</v>
      </c>
      <c r="S212">
        <f>'Visit&amp;Assessment Form'!$B$29</f>
        <v>0</v>
      </c>
      <c r="T212">
        <f>SiteForm!A$3</f>
        <v>0</v>
      </c>
      <c r="U212">
        <f>SiteForm!$A$4</f>
        <v>0</v>
      </c>
      <c r="V212">
        <f>SiteForm!$C$3</f>
        <v>0</v>
      </c>
      <c r="W212">
        <f>SiteForm!$C$5</f>
        <v>0</v>
      </c>
      <c r="X212">
        <f>SiteForm!$C$10</f>
        <v>0</v>
      </c>
      <c r="Y212">
        <f>SiteForm!$C$11</f>
        <v>0</v>
      </c>
      <c r="Z212" t="e">
        <f>CountsForm!C213</f>
        <v>#N/A</v>
      </c>
      <c r="AA212" s="16">
        <f>'Visit&amp;Assessment Form'!$B$6</f>
        <v>0</v>
      </c>
      <c r="AB212" s="16">
        <f>'Visit&amp;Assessment Form'!$B$7</f>
        <v>0</v>
      </c>
      <c r="AC212">
        <f>SiteForm!$C$6</f>
        <v>0</v>
      </c>
      <c r="AD212" s="17">
        <f>CountsForm!A213</f>
        <v>0</v>
      </c>
    </row>
    <row r="213" spans="1:30">
      <c r="A213" t="e">
        <f>SiteForm!$A$7&amp;SiteForm!$C$7</f>
        <v>#N/A</v>
      </c>
      <c r="B213">
        <f>IF(SiteForm!C$4="",SiteForm!A$4,SiteForm!C$4)</f>
        <v>0</v>
      </c>
      <c r="C213">
        <f>'Visit&amp;Assessment Form'!$B$3</f>
        <v>0</v>
      </c>
      <c r="D213">
        <f>'Visit&amp;Assessment Form'!$B$4</f>
        <v>0</v>
      </c>
      <c r="E213">
        <f>'Visit&amp;Assessment Form'!$B$5</f>
        <v>0</v>
      </c>
      <c r="F213" t="e">
        <f>VLOOKUP(CountsForm!A214,LookupCount!$A:$D,4,FALSE)</f>
        <v>#N/A</v>
      </c>
      <c r="G213" t="e">
        <f>CountsForm!B214</f>
        <v>#N/A</v>
      </c>
      <c r="H213">
        <f>CountsForm!D214</f>
        <v>0</v>
      </c>
      <c r="I213" t="str">
        <f>VLOOKUP('Visit&amp;Assessment Form'!B$10,LookupVisit!AJ$2:AK$10,2,FALSE)</f>
        <v>W</v>
      </c>
      <c r="J213" t="e">
        <f>VLOOKUP('Visit&amp;Assessment Form'!B$9,LookupVisit!A$2:B$7,2,FALSE)</f>
        <v>#N/A</v>
      </c>
      <c r="K213" t="e">
        <f>VLOOKUP(CountsForm!E214,LookupCount!$F$2:$G$5,2,FALSE)</f>
        <v>#N/A</v>
      </c>
      <c r="L213" t="e">
        <f>VLOOKUP('Visit&amp;Assessment Form'!$B$8,LookupVisit!$C$2:$D$16,2,FALSE)</f>
        <v>#N/A</v>
      </c>
      <c r="M213" t="e">
        <f>VLOOKUP('Visit&amp;Assessment Form'!$B$13,LookupVisit!$E$3:$F$5,2,FALSE)</f>
        <v>#N/A</v>
      </c>
      <c r="N213" t="e">
        <f>VLOOKUP('Visit&amp;Assessment Form'!$B$14,LookupVisit!$G$3:$H$6,2,FALSE)</f>
        <v>#N/A</v>
      </c>
      <c r="O213" t="e">
        <f>VLOOKUP('Visit&amp;Assessment Form'!$B$15,LookupVisit!$I$3:$J$7,2,FALSE)</f>
        <v>#N/A</v>
      </c>
      <c r="P213" t="e">
        <f>VLOOKUP('Visit&amp;Assessment Form'!$B$16,LookupVisit!$K$3:$L$6,2,FALSE)</f>
        <v>#N/A</v>
      </c>
      <c r="Q213" t="e">
        <f>VLOOKUP('Visit&amp;Assessment Form'!$B$11,LookupVisit!$M$3:$N$7,2,FALSE)</f>
        <v>#N/A</v>
      </c>
      <c r="R213">
        <f>'Visit&amp;Assessment Form'!$B$27</f>
        <v>0</v>
      </c>
      <c r="S213">
        <f>'Visit&amp;Assessment Form'!$B$29</f>
        <v>0</v>
      </c>
      <c r="T213">
        <f>SiteForm!A$3</f>
        <v>0</v>
      </c>
      <c r="U213">
        <f>SiteForm!$A$4</f>
        <v>0</v>
      </c>
      <c r="V213">
        <f>SiteForm!$C$3</f>
        <v>0</v>
      </c>
      <c r="W213">
        <f>SiteForm!$C$5</f>
        <v>0</v>
      </c>
      <c r="X213">
        <f>SiteForm!$C$10</f>
        <v>0</v>
      </c>
      <c r="Y213">
        <f>SiteForm!$C$11</f>
        <v>0</v>
      </c>
      <c r="Z213" t="e">
        <f>CountsForm!C214</f>
        <v>#N/A</v>
      </c>
      <c r="AA213" s="16">
        <f>'Visit&amp;Assessment Form'!$B$6</f>
        <v>0</v>
      </c>
      <c r="AB213" s="16">
        <f>'Visit&amp;Assessment Form'!$B$7</f>
        <v>0</v>
      </c>
      <c r="AC213">
        <f>SiteForm!$C$6</f>
        <v>0</v>
      </c>
      <c r="AD213" s="17">
        <f>CountsForm!A214</f>
        <v>0</v>
      </c>
    </row>
    <row r="214" spans="1:30">
      <c r="A214" t="e">
        <f>SiteForm!$A$7&amp;SiteForm!$C$7</f>
        <v>#N/A</v>
      </c>
      <c r="B214">
        <f>IF(SiteForm!C$4="",SiteForm!A$4,SiteForm!C$4)</f>
        <v>0</v>
      </c>
      <c r="C214">
        <f>'Visit&amp;Assessment Form'!$B$3</f>
        <v>0</v>
      </c>
      <c r="D214">
        <f>'Visit&amp;Assessment Form'!$B$4</f>
        <v>0</v>
      </c>
      <c r="E214">
        <f>'Visit&amp;Assessment Form'!$B$5</f>
        <v>0</v>
      </c>
      <c r="F214" t="e">
        <f>VLOOKUP(CountsForm!A215,LookupCount!$A:$D,4,FALSE)</f>
        <v>#N/A</v>
      </c>
      <c r="G214" t="e">
        <f>CountsForm!B215</f>
        <v>#N/A</v>
      </c>
      <c r="H214">
        <f>CountsForm!D215</f>
        <v>0</v>
      </c>
      <c r="I214" t="str">
        <f>VLOOKUP('Visit&amp;Assessment Form'!B$10,LookupVisit!AJ$2:AK$10,2,FALSE)</f>
        <v>W</v>
      </c>
      <c r="J214" t="e">
        <f>VLOOKUP('Visit&amp;Assessment Form'!B$9,LookupVisit!A$2:B$7,2,FALSE)</f>
        <v>#N/A</v>
      </c>
      <c r="K214" t="e">
        <f>VLOOKUP(CountsForm!E215,LookupCount!$F$2:$G$5,2,FALSE)</f>
        <v>#N/A</v>
      </c>
      <c r="L214" t="e">
        <f>VLOOKUP('Visit&amp;Assessment Form'!$B$8,LookupVisit!$C$2:$D$16,2,FALSE)</f>
        <v>#N/A</v>
      </c>
      <c r="M214" t="e">
        <f>VLOOKUP('Visit&amp;Assessment Form'!$B$13,LookupVisit!$E$3:$F$5,2,FALSE)</f>
        <v>#N/A</v>
      </c>
      <c r="N214" t="e">
        <f>VLOOKUP('Visit&amp;Assessment Form'!$B$14,LookupVisit!$G$3:$H$6,2,FALSE)</f>
        <v>#N/A</v>
      </c>
      <c r="O214" t="e">
        <f>VLOOKUP('Visit&amp;Assessment Form'!$B$15,LookupVisit!$I$3:$J$7,2,FALSE)</f>
        <v>#N/A</v>
      </c>
      <c r="P214" t="e">
        <f>VLOOKUP('Visit&amp;Assessment Form'!$B$16,LookupVisit!$K$3:$L$6,2,FALSE)</f>
        <v>#N/A</v>
      </c>
      <c r="Q214" t="e">
        <f>VLOOKUP('Visit&amp;Assessment Form'!$B$11,LookupVisit!$M$3:$N$7,2,FALSE)</f>
        <v>#N/A</v>
      </c>
      <c r="R214">
        <f>'Visit&amp;Assessment Form'!$B$27</f>
        <v>0</v>
      </c>
      <c r="S214">
        <f>'Visit&amp;Assessment Form'!$B$29</f>
        <v>0</v>
      </c>
      <c r="T214">
        <f>SiteForm!A$3</f>
        <v>0</v>
      </c>
      <c r="U214">
        <f>SiteForm!$A$4</f>
        <v>0</v>
      </c>
      <c r="V214">
        <f>SiteForm!$C$3</f>
        <v>0</v>
      </c>
      <c r="W214">
        <f>SiteForm!$C$5</f>
        <v>0</v>
      </c>
      <c r="X214">
        <f>SiteForm!$C$10</f>
        <v>0</v>
      </c>
      <c r="Y214">
        <f>SiteForm!$C$11</f>
        <v>0</v>
      </c>
      <c r="Z214" t="e">
        <f>CountsForm!C215</f>
        <v>#N/A</v>
      </c>
      <c r="AA214" s="16">
        <f>'Visit&amp;Assessment Form'!$B$6</f>
        <v>0</v>
      </c>
      <c r="AB214" s="16">
        <f>'Visit&amp;Assessment Form'!$B$7</f>
        <v>0</v>
      </c>
      <c r="AC214">
        <f>SiteForm!$C$6</f>
        <v>0</v>
      </c>
      <c r="AD214" s="17">
        <f>CountsForm!A215</f>
        <v>0</v>
      </c>
    </row>
    <row r="215" spans="1:30">
      <c r="A215" t="e">
        <f>SiteForm!$A$7&amp;SiteForm!$C$7</f>
        <v>#N/A</v>
      </c>
      <c r="B215">
        <f>IF(SiteForm!C$4="",SiteForm!A$4,SiteForm!C$4)</f>
        <v>0</v>
      </c>
      <c r="C215">
        <f>'Visit&amp;Assessment Form'!$B$3</f>
        <v>0</v>
      </c>
      <c r="D215">
        <f>'Visit&amp;Assessment Form'!$B$4</f>
        <v>0</v>
      </c>
      <c r="E215">
        <f>'Visit&amp;Assessment Form'!$B$5</f>
        <v>0</v>
      </c>
      <c r="F215" t="e">
        <f>VLOOKUP(CountsForm!A216,LookupCount!$A:$D,4,FALSE)</f>
        <v>#N/A</v>
      </c>
      <c r="G215" t="e">
        <f>CountsForm!B216</f>
        <v>#N/A</v>
      </c>
      <c r="H215">
        <f>CountsForm!D216</f>
        <v>0</v>
      </c>
      <c r="I215" t="str">
        <f>VLOOKUP('Visit&amp;Assessment Form'!B$10,LookupVisit!AJ$2:AK$10,2,FALSE)</f>
        <v>W</v>
      </c>
      <c r="J215" t="e">
        <f>VLOOKUP('Visit&amp;Assessment Form'!B$9,LookupVisit!A$2:B$7,2,FALSE)</f>
        <v>#N/A</v>
      </c>
      <c r="K215" t="e">
        <f>VLOOKUP(CountsForm!E216,LookupCount!$F$2:$G$5,2,FALSE)</f>
        <v>#N/A</v>
      </c>
      <c r="L215" t="e">
        <f>VLOOKUP('Visit&amp;Assessment Form'!$B$8,LookupVisit!$C$2:$D$16,2,FALSE)</f>
        <v>#N/A</v>
      </c>
      <c r="M215" t="e">
        <f>VLOOKUP('Visit&amp;Assessment Form'!$B$13,LookupVisit!$E$3:$F$5,2,FALSE)</f>
        <v>#N/A</v>
      </c>
      <c r="N215" t="e">
        <f>VLOOKUP('Visit&amp;Assessment Form'!$B$14,LookupVisit!$G$3:$H$6,2,FALSE)</f>
        <v>#N/A</v>
      </c>
      <c r="O215" t="e">
        <f>VLOOKUP('Visit&amp;Assessment Form'!$B$15,LookupVisit!$I$3:$J$7,2,FALSE)</f>
        <v>#N/A</v>
      </c>
      <c r="P215" t="e">
        <f>VLOOKUP('Visit&amp;Assessment Form'!$B$16,LookupVisit!$K$3:$L$6,2,FALSE)</f>
        <v>#N/A</v>
      </c>
      <c r="Q215" t="e">
        <f>VLOOKUP('Visit&amp;Assessment Form'!$B$11,LookupVisit!$M$3:$N$7,2,FALSE)</f>
        <v>#N/A</v>
      </c>
      <c r="R215">
        <f>'Visit&amp;Assessment Form'!$B$27</f>
        <v>0</v>
      </c>
      <c r="S215">
        <f>'Visit&amp;Assessment Form'!$B$29</f>
        <v>0</v>
      </c>
      <c r="T215">
        <f>SiteForm!A$3</f>
        <v>0</v>
      </c>
      <c r="U215">
        <f>SiteForm!$A$4</f>
        <v>0</v>
      </c>
      <c r="V215">
        <f>SiteForm!$C$3</f>
        <v>0</v>
      </c>
      <c r="W215">
        <f>SiteForm!$C$5</f>
        <v>0</v>
      </c>
      <c r="X215">
        <f>SiteForm!$C$10</f>
        <v>0</v>
      </c>
      <c r="Y215">
        <f>SiteForm!$C$11</f>
        <v>0</v>
      </c>
      <c r="Z215" t="e">
        <f>CountsForm!C216</f>
        <v>#N/A</v>
      </c>
      <c r="AA215" s="16">
        <f>'Visit&amp;Assessment Form'!$B$6</f>
        <v>0</v>
      </c>
      <c r="AB215" s="16">
        <f>'Visit&amp;Assessment Form'!$B$7</f>
        <v>0</v>
      </c>
      <c r="AC215">
        <f>SiteForm!$C$6</f>
        <v>0</v>
      </c>
      <c r="AD215" s="17">
        <f>CountsForm!A216</f>
        <v>0</v>
      </c>
    </row>
    <row r="216" spans="1:30">
      <c r="A216" t="e">
        <f>SiteForm!$A$7&amp;SiteForm!$C$7</f>
        <v>#N/A</v>
      </c>
      <c r="B216">
        <f>IF(SiteForm!C$4="",SiteForm!A$4,SiteForm!C$4)</f>
        <v>0</v>
      </c>
      <c r="C216">
        <f>'Visit&amp;Assessment Form'!$B$3</f>
        <v>0</v>
      </c>
      <c r="D216">
        <f>'Visit&amp;Assessment Form'!$B$4</f>
        <v>0</v>
      </c>
      <c r="E216">
        <f>'Visit&amp;Assessment Form'!$B$5</f>
        <v>0</v>
      </c>
      <c r="F216" t="e">
        <f>VLOOKUP(CountsForm!A217,LookupCount!$A:$D,4,FALSE)</f>
        <v>#N/A</v>
      </c>
      <c r="G216" t="e">
        <f>CountsForm!B217</f>
        <v>#N/A</v>
      </c>
      <c r="H216">
        <f>CountsForm!D217</f>
        <v>0</v>
      </c>
      <c r="I216" t="str">
        <f>VLOOKUP('Visit&amp;Assessment Form'!B$10,LookupVisit!AJ$2:AK$10,2,FALSE)</f>
        <v>W</v>
      </c>
      <c r="J216" t="e">
        <f>VLOOKUP('Visit&amp;Assessment Form'!B$9,LookupVisit!A$2:B$7,2,FALSE)</f>
        <v>#N/A</v>
      </c>
      <c r="K216" t="e">
        <f>VLOOKUP(CountsForm!E217,LookupCount!$F$2:$G$5,2,FALSE)</f>
        <v>#N/A</v>
      </c>
      <c r="L216" t="e">
        <f>VLOOKUP('Visit&amp;Assessment Form'!$B$8,LookupVisit!$C$2:$D$16,2,FALSE)</f>
        <v>#N/A</v>
      </c>
      <c r="M216" t="e">
        <f>VLOOKUP('Visit&amp;Assessment Form'!$B$13,LookupVisit!$E$3:$F$5,2,FALSE)</f>
        <v>#N/A</v>
      </c>
      <c r="N216" t="e">
        <f>VLOOKUP('Visit&amp;Assessment Form'!$B$14,LookupVisit!$G$3:$H$6,2,FALSE)</f>
        <v>#N/A</v>
      </c>
      <c r="O216" t="e">
        <f>VLOOKUP('Visit&amp;Assessment Form'!$B$15,LookupVisit!$I$3:$J$7,2,FALSE)</f>
        <v>#N/A</v>
      </c>
      <c r="P216" t="e">
        <f>VLOOKUP('Visit&amp;Assessment Form'!$B$16,LookupVisit!$K$3:$L$6,2,FALSE)</f>
        <v>#N/A</v>
      </c>
      <c r="Q216" t="e">
        <f>VLOOKUP('Visit&amp;Assessment Form'!$B$11,LookupVisit!$M$3:$N$7,2,FALSE)</f>
        <v>#N/A</v>
      </c>
      <c r="R216">
        <f>'Visit&amp;Assessment Form'!$B$27</f>
        <v>0</v>
      </c>
      <c r="S216">
        <f>'Visit&amp;Assessment Form'!$B$29</f>
        <v>0</v>
      </c>
      <c r="T216">
        <f>SiteForm!A$3</f>
        <v>0</v>
      </c>
      <c r="U216">
        <f>SiteForm!$A$4</f>
        <v>0</v>
      </c>
      <c r="V216">
        <f>SiteForm!$C$3</f>
        <v>0</v>
      </c>
      <c r="W216">
        <f>SiteForm!$C$5</f>
        <v>0</v>
      </c>
      <c r="X216">
        <f>SiteForm!$C$10</f>
        <v>0</v>
      </c>
      <c r="Y216">
        <f>SiteForm!$C$11</f>
        <v>0</v>
      </c>
      <c r="Z216" t="e">
        <f>CountsForm!C217</f>
        <v>#N/A</v>
      </c>
      <c r="AA216" s="16">
        <f>'Visit&amp;Assessment Form'!$B$6</f>
        <v>0</v>
      </c>
      <c r="AB216" s="16">
        <f>'Visit&amp;Assessment Form'!$B$7</f>
        <v>0</v>
      </c>
      <c r="AC216">
        <f>SiteForm!$C$6</f>
        <v>0</v>
      </c>
      <c r="AD216" s="17">
        <f>CountsForm!A217</f>
        <v>0</v>
      </c>
    </row>
    <row r="217" spans="1:30">
      <c r="A217" t="e">
        <f>SiteForm!$A$7&amp;SiteForm!$C$7</f>
        <v>#N/A</v>
      </c>
      <c r="B217">
        <f>IF(SiteForm!C$4="",SiteForm!A$4,SiteForm!C$4)</f>
        <v>0</v>
      </c>
      <c r="C217">
        <f>'Visit&amp;Assessment Form'!$B$3</f>
        <v>0</v>
      </c>
      <c r="D217">
        <f>'Visit&amp;Assessment Form'!$B$4</f>
        <v>0</v>
      </c>
      <c r="E217">
        <f>'Visit&amp;Assessment Form'!$B$5</f>
        <v>0</v>
      </c>
      <c r="F217" t="e">
        <f>VLOOKUP(CountsForm!A218,LookupCount!$A:$D,4,FALSE)</f>
        <v>#N/A</v>
      </c>
      <c r="G217" t="e">
        <f>CountsForm!B218</f>
        <v>#N/A</v>
      </c>
      <c r="H217">
        <f>CountsForm!D218</f>
        <v>0</v>
      </c>
      <c r="I217" t="str">
        <f>VLOOKUP('Visit&amp;Assessment Form'!B$10,LookupVisit!AJ$2:AK$10,2,FALSE)</f>
        <v>W</v>
      </c>
      <c r="J217" t="e">
        <f>VLOOKUP('Visit&amp;Assessment Form'!B$9,LookupVisit!A$2:B$7,2,FALSE)</f>
        <v>#N/A</v>
      </c>
      <c r="K217" t="e">
        <f>VLOOKUP(CountsForm!E218,LookupCount!$F$2:$G$5,2,FALSE)</f>
        <v>#N/A</v>
      </c>
      <c r="L217" t="e">
        <f>VLOOKUP('Visit&amp;Assessment Form'!$B$8,LookupVisit!$C$2:$D$16,2,FALSE)</f>
        <v>#N/A</v>
      </c>
      <c r="M217" t="e">
        <f>VLOOKUP('Visit&amp;Assessment Form'!$B$13,LookupVisit!$E$3:$F$5,2,FALSE)</f>
        <v>#N/A</v>
      </c>
      <c r="N217" t="e">
        <f>VLOOKUP('Visit&amp;Assessment Form'!$B$14,LookupVisit!$G$3:$H$6,2,FALSE)</f>
        <v>#N/A</v>
      </c>
      <c r="O217" t="e">
        <f>VLOOKUP('Visit&amp;Assessment Form'!$B$15,LookupVisit!$I$3:$J$7,2,FALSE)</f>
        <v>#N/A</v>
      </c>
      <c r="P217" t="e">
        <f>VLOOKUP('Visit&amp;Assessment Form'!$B$16,LookupVisit!$K$3:$L$6,2,FALSE)</f>
        <v>#N/A</v>
      </c>
      <c r="Q217" t="e">
        <f>VLOOKUP('Visit&amp;Assessment Form'!$B$11,LookupVisit!$M$3:$N$7,2,FALSE)</f>
        <v>#N/A</v>
      </c>
      <c r="R217">
        <f>'Visit&amp;Assessment Form'!$B$27</f>
        <v>0</v>
      </c>
      <c r="S217">
        <f>'Visit&amp;Assessment Form'!$B$29</f>
        <v>0</v>
      </c>
      <c r="T217">
        <f>SiteForm!A$3</f>
        <v>0</v>
      </c>
      <c r="U217">
        <f>SiteForm!$A$4</f>
        <v>0</v>
      </c>
      <c r="V217">
        <f>SiteForm!$C$3</f>
        <v>0</v>
      </c>
      <c r="W217">
        <f>SiteForm!$C$5</f>
        <v>0</v>
      </c>
      <c r="X217">
        <f>SiteForm!$C$10</f>
        <v>0</v>
      </c>
      <c r="Y217">
        <f>SiteForm!$C$11</f>
        <v>0</v>
      </c>
      <c r="Z217" t="e">
        <f>CountsForm!C218</f>
        <v>#N/A</v>
      </c>
      <c r="AA217" s="16">
        <f>'Visit&amp;Assessment Form'!$B$6</f>
        <v>0</v>
      </c>
      <c r="AB217" s="16">
        <f>'Visit&amp;Assessment Form'!$B$7</f>
        <v>0</v>
      </c>
      <c r="AC217">
        <f>SiteForm!$C$6</f>
        <v>0</v>
      </c>
      <c r="AD217" s="17">
        <f>CountsForm!A218</f>
        <v>0</v>
      </c>
    </row>
    <row r="218" spans="1:30">
      <c r="A218" t="e">
        <f>SiteForm!$A$7&amp;SiteForm!$C$7</f>
        <v>#N/A</v>
      </c>
      <c r="B218">
        <f>IF(SiteForm!C$4="",SiteForm!A$4,SiteForm!C$4)</f>
        <v>0</v>
      </c>
      <c r="C218">
        <f>'Visit&amp;Assessment Form'!$B$3</f>
        <v>0</v>
      </c>
      <c r="D218">
        <f>'Visit&amp;Assessment Form'!$B$4</f>
        <v>0</v>
      </c>
      <c r="E218">
        <f>'Visit&amp;Assessment Form'!$B$5</f>
        <v>0</v>
      </c>
      <c r="F218" t="e">
        <f>VLOOKUP(CountsForm!A219,LookupCount!$A:$D,4,FALSE)</f>
        <v>#N/A</v>
      </c>
      <c r="G218" t="e">
        <f>CountsForm!B219</f>
        <v>#N/A</v>
      </c>
      <c r="H218">
        <f>CountsForm!D219</f>
        <v>0</v>
      </c>
      <c r="I218" t="str">
        <f>VLOOKUP('Visit&amp;Assessment Form'!B$10,LookupVisit!AJ$2:AK$10,2,FALSE)</f>
        <v>W</v>
      </c>
      <c r="J218" t="e">
        <f>VLOOKUP('Visit&amp;Assessment Form'!B$9,LookupVisit!A$2:B$7,2,FALSE)</f>
        <v>#N/A</v>
      </c>
      <c r="K218" t="e">
        <f>VLOOKUP(CountsForm!E219,LookupCount!$F$2:$G$5,2,FALSE)</f>
        <v>#N/A</v>
      </c>
      <c r="L218" t="e">
        <f>VLOOKUP('Visit&amp;Assessment Form'!$B$8,LookupVisit!$C$2:$D$16,2,FALSE)</f>
        <v>#N/A</v>
      </c>
      <c r="M218" t="e">
        <f>VLOOKUP('Visit&amp;Assessment Form'!$B$13,LookupVisit!$E$3:$F$5,2,FALSE)</f>
        <v>#N/A</v>
      </c>
      <c r="N218" t="e">
        <f>VLOOKUP('Visit&amp;Assessment Form'!$B$14,LookupVisit!$G$3:$H$6,2,FALSE)</f>
        <v>#N/A</v>
      </c>
      <c r="O218" t="e">
        <f>VLOOKUP('Visit&amp;Assessment Form'!$B$15,LookupVisit!$I$3:$J$7,2,FALSE)</f>
        <v>#N/A</v>
      </c>
      <c r="P218" t="e">
        <f>VLOOKUP('Visit&amp;Assessment Form'!$B$16,LookupVisit!$K$3:$L$6,2,FALSE)</f>
        <v>#N/A</v>
      </c>
      <c r="Q218" t="e">
        <f>VLOOKUP('Visit&amp;Assessment Form'!$B$11,LookupVisit!$M$3:$N$7,2,FALSE)</f>
        <v>#N/A</v>
      </c>
      <c r="R218">
        <f>'Visit&amp;Assessment Form'!$B$27</f>
        <v>0</v>
      </c>
      <c r="S218">
        <f>'Visit&amp;Assessment Form'!$B$29</f>
        <v>0</v>
      </c>
      <c r="T218">
        <f>SiteForm!A$3</f>
        <v>0</v>
      </c>
      <c r="U218">
        <f>SiteForm!$A$4</f>
        <v>0</v>
      </c>
      <c r="V218">
        <f>SiteForm!$C$3</f>
        <v>0</v>
      </c>
      <c r="W218">
        <f>SiteForm!$C$5</f>
        <v>0</v>
      </c>
      <c r="X218">
        <f>SiteForm!$C$10</f>
        <v>0</v>
      </c>
      <c r="Y218">
        <f>SiteForm!$C$11</f>
        <v>0</v>
      </c>
      <c r="Z218" t="e">
        <f>CountsForm!C219</f>
        <v>#N/A</v>
      </c>
      <c r="AA218" s="16">
        <f>'Visit&amp;Assessment Form'!$B$6</f>
        <v>0</v>
      </c>
      <c r="AB218" s="16">
        <f>'Visit&amp;Assessment Form'!$B$7</f>
        <v>0</v>
      </c>
      <c r="AC218">
        <f>SiteForm!$C$6</f>
        <v>0</v>
      </c>
      <c r="AD218" s="17">
        <f>CountsForm!A219</f>
        <v>0</v>
      </c>
    </row>
    <row r="219" spans="1:30">
      <c r="A219" t="e">
        <f>SiteForm!$A$7&amp;SiteForm!$C$7</f>
        <v>#N/A</v>
      </c>
      <c r="B219">
        <f>IF(SiteForm!C$4="",SiteForm!A$4,SiteForm!C$4)</f>
        <v>0</v>
      </c>
      <c r="C219">
        <f>'Visit&amp;Assessment Form'!$B$3</f>
        <v>0</v>
      </c>
      <c r="D219">
        <f>'Visit&amp;Assessment Form'!$B$4</f>
        <v>0</v>
      </c>
      <c r="E219">
        <f>'Visit&amp;Assessment Form'!$B$5</f>
        <v>0</v>
      </c>
      <c r="F219" t="e">
        <f>VLOOKUP(CountsForm!A220,LookupCount!$A:$D,4,FALSE)</f>
        <v>#N/A</v>
      </c>
      <c r="G219" t="e">
        <f>CountsForm!B220</f>
        <v>#N/A</v>
      </c>
      <c r="H219">
        <f>CountsForm!D220</f>
        <v>0</v>
      </c>
      <c r="I219" t="str">
        <f>VLOOKUP('Visit&amp;Assessment Form'!B$10,LookupVisit!AJ$2:AK$10,2,FALSE)</f>
        <v>W</v>
      </c>
      <c r="J219" t="e">
        <f>VLOOKUP('Visit&amp;Assessment Form'!B$9,LookupVisit!A$2:B$7,2,FALSE)</f>
        <v>#N/A</v>
      </c>
      <c r="K219" t="e">
        <f>VLOOKUP(CountsForm!E220,LookupCount!$F$2:$G$5,2,FALSE)</f>
        <v>#N/A</v>
      </c>
      <c r="L219" t="e">
        <f>VLOOKUP('Visit&amp;Assessment Form'!$B$8,LookupVisit!$C$2:$D$16,2,FALSE)</f>
        <v>#N/A</v>
      </c>
      <c r="M219" t="e">
        <f>VLOOKUP('Visit&amp;Assessment Form'!$B$13,LookupVisit!$E$3:$F$5,2,FALSE)</f>
        <v>#N/A</v>
      </c>
      <c r="N219" t="e">
        <f>VLOOKUP('Visit&amp;Assessment Form'!$B$14,LookupVisit!$G$3:$H$6,2,FALSE)</f>
        <v>#N/A</v>
      </c>
      <c r="O219" t="e">
        <f>VLOOKUP('Visit&amp;Assessment Form'!$B$15,LookupVisit!$I$3:$J$7,2,FALSE)</f>
        <v>#N/A</v>
      </c>
      <c r="P219" t="e">
        <f>VLOOKUP('Visit&amp;Assessment Form'!$B$16,LookupVisit!$K$3:$L$6,2,FALSE)</f>
        <v>#N/A</v>
      </c>
      <c r="Q219" t="e">
        <f>VLOOKUP('Visit&amp;Assessment Form'!$B$11,LookupVisit!$M$3:$N$7,2,FALSE)</f>
        <v>#N/A</v>
      </c>
      <c r="R219">
        <f>'Visit&amp;Assessment Form'!$B$27</f>
        <v>0</v>
      </c>
      <c r="S219">
        <f>'Visit&amp;Assessment Form'!$B$29</f>
        <v>0</v>
      </c>
      <c r="T219">
        <f>SiteForm!A$3</f>
        <v>0</v>
      </c>
      <c r="U219">
        <f>SiteForm!$A$4</f>
        <v>0</v>
      </c>
      <c r="V219">
        <f>SiteForm!$C$3</f>
        <v>0</v>
      </c>
      <c r="W219">
        <f>SiteForm!$C$5</f>
        <v>0</v>
      </c>
      <c r="X219">
        <f>SiteForm!$C$10</f>
        <v>0</v>
      </c>
      <c r="Y219">
        <f>SiteForm!$C$11</f>
        <v>0</v>
      </c>
      <c r="Z219" t="e">
        <f>CountsForm!C220</f>
        <v>#N/A</v>
      </c>
      <c r="AA219" s="16">
        <f>'Visit&amp;Assessment Form'!$B$6</f>
        <v>0</v>
      </c>
      <c r="AB219" s="16">
        <f>'Visit&amp;Assessment Form'!$B$7</f>
        <v>0</v>
      </c>
      <c r="AC219">
        <f>SiteForm!$C$6</f>
        <v>0</v>
      </c>
      <c r="AD219" s="17">
        <f>CountsForm!A220</f>
        <v>0</v>
      </c>
    </row>
    <row r="220" spans="1:30">
      <c r="A220" t="e">
        <f>SiteForm!$A$7&amp;SiteForm!$C$7</f>
        <v>#N/A</v>
      </c>
      <c r="B220">
        <f>IF(SiteForm!C$4="",SiteForm!A$4,SiteForm!C$4)</f>
        <v>0</v>
      </c>
      <c r="C220">
        <f>'Visit&amp;Assessment Form'!$B$3</f>
        <v>0</v>
      </c>
      <c r="D220">
        <f>'Visit&amp;Assessment Form'!$B$4</f>
        <v>0</v>
      </c>
      <c r="E220">
        <f>'Visit&amp;Assessment Form'!$B$5</f>
        <v>0</v>
      </c>
      <c r="F220" t="e">
        <f>VLOOKUP(CountsForm!A221,LookupCount!$A:$D,4,FALSE)</f>
        <v>#N/A</v>
      </c>
      <c r="G220" t="e">
        <f>CountsForm!B221</f>
        <v>#N/A</v>
      </c>
      <c r="H220">
        <f>CountsForm!D221</f>
        <v>0</v>
      </c>
      <c r="I220" t="str">
        <f>VLOOKUP('Visit&amp;Assessment Form'!B$10,LookupVisit!AJ$2:AK$10,2,FALSE)</f>
        <v>W</v>
      </c>
      <c r="J220" t="e">
        <f>VLOOKUP('Visit&amp;Assessment Form'!B$9,LookupVisit!A$2:B$7,2,FALSE)</f>
        <v>#N/A</v>
      </c>
      <c r="K220" t="e">
        <f>VLOOKUP(CountsForm!E221,LookupCount!$F$2:$G$5,2,FALSE)</f>
        <v>#N/A</v>
      </c>
      <c r="L220" t="e">
        <f>VLOOKUP('Visit&amp;Assessment Form'!$B$8,LookupVisit!$C$2:$D$16,2,FALSE)</f>
        <v>#N/A</v>
      </c>
      <c r="M220" t="e">
        <f>VLOOKUP('Visit&amp;Assessment Form'!$B$13,LookupVisit!$E$3:$F$5,2,FALSE)</f>
        <v>#N/A</v>
      </c>
      <c r="N220" t="e">
        <f>VLOOKUP('Visit&amp;Assessment Form'!$B$14,LookupVisit!$G$3:$H$6,2,FALSE)</f>
        <v>#N/A</v>
      </c>
      <c r="O220" t="e">
        <f>VLOOKUP('Visit&amp;Assessment Form'!$B$15,LookupVisit!$I$3:$J$7,2,FALSE)</f>
        <v>#N/A</v>
      </c>
      <c r="P220" t="e">
        <f>VLOOKUP('Visit&amp;Assessment Form'!$B$16,LookupVisit!$K$3:$L$6,2,FALSE)</f>
        <v>#N/A</v>
      </c>
      <c r="Q220" t="e">
        <f>VLOOKUP('Visit&amp;Assessment Form'!$B$11,LookupVisit!$M$3:$N$7,2,FALSE)</f>
        <v>#N/A</v>
      </c>
      <c r="R220">
        <f>'Visit&amp;Assessment Form'!$B$27</f>
        <v>0</v>
      </c>
      <c r="S220">
        <f>'Visit&amp;Assessment Form'!$B$29</f>
        <v>0</v>
      </c>
      <c r="T220">
        <f>SiteForm!A$3</f>
        <v>0</v>
      </c>
      <c r="U220">
        <f>SiteForm!$A$4</f>
        <v>0</v>
      </c>
      <c r="V220">
        <f>SiteForm!$C$3</f>
        <v>0</v>
      </c>
      <c r="W220">
        <f>SiteForm!$C$5</f>
        <v>0</v>
      </c>
      <c r="X220">
        <f>SiteForm!$C$10</f>
        <v>0</v>
      </c>
      <c r="Y220">
        <f>SiteForm!$C$11</f>
        <v>0</v>
      </c>
      <c r="Z220" t="e">
        <f>CountsForm!C221</f>
        <v>#N/A</v>
      </c>
      <c r="AA220" s="16">
        <f>'Visit&amp;Assessment Form'!$B$6</f>
        <v>0</v>
      </c>
      <c r="AB220" s="16">
        <f>'Visit&amp;Assessment Form'!$B$7</f>
        <v>0</v>
      </c>
      <c r="AC220">
        <f>SiteForm!$C$6</f>
        <v>0</v>
      </c>
      <c r="AD220" s="17">
        <f>CountsForm!A221</f>
        <v>0</v>
      </c>
    </row>
    <row r="221" spans="1:30">
      <c r="A221" t="e">
        <f>SiteForm!$A$7&amp;SiteForm!$C$7</f>
        <v>#N/A</v>
      </c>
      <c r="B221">
        <f>IF(SiteForm!C$4="",SiteForm!A$4,SiteForm!C$4)</f>
        <v>0</v>
      </c>
      <c r="C221">
        <f>'Visit&amp;Assessment Form'!$B$3</f>
        <v>0</v>
      </c>
      <c r="D221">
        <f>'Visit&amp;Assessment Form'!$B$4</f>
        <v>0</v>
      </c>
      <c r="E221">
        <f>'Visit&amp;Assessment Form'!$B$5</f>
        <v>0</v>
      </c>
      <c r="F221" t="e">
        <f>VLOOKUP(CountsForm!A222,LookupCount!$A:$D,4,FALSE)</f>
        <v>#N/A</v>
      </c>
      <c r="G221" t="e">
        <f>CountsForm!B222</f>
        <v>#N/A</v>
      </c>
      <c r="H221">
        <f>CountsForm!D222</f>
        <v>0</v>
      </c>
      <c r="I221" t="str">
        <f>VLOOKUP('Visit&amp;Assessment Form'!B$10,LookupVisit!AJ$2:AK$10,2,FALSE)</f>
        <v>W</v>
      </c>
      <c r="J221" t="e">
        <f>VLOOKUP('Visit&amp;Assessment Form'!B$9,LookupVisit!A$2:B$7,2,FALSE)</f>
        <v>#N/A</v>
      </c>
      <c r="K221" t="e">
        <f>VLOOKUP(CountsForm!E222,LookupCount!$F$2:$G$5,2,FALSE)</f>
        <v>#N/A</v>
      </c>
      <c r="L221" t="e">
        <f>VLOOKUP('Visit&amp;Assessment Form'!$B$8,LookupVisit!$C$2:$D$16,2,FALSE)</f>
        <v>#N/A</v>
      </c>
      <c r="M221" t="e">
        <f>VLOOKUP('Visit&amp;Assessment Form'!$B$13,LookupVisit!$E$3:$F$5,2,FALSE)</f>
        <v>#N/A</v>
      </c>
      <c r="N221" t="e">
        <f>VLOOKUP('Visit&amp;Assessment Form'!$B$14,LookupVisit!$G$3:$H$6,2,FALSE)</f>
        <v>#N/A</v>
      </c>
      <c r="O221" t="e">
        <f>VLOOKUP('Visit&amp;Assessment Form'!$B$15,LookupVisit!$I$3:$J$7,2,FALSE)</f>
        <v>#N/A</v>
      </c>
      <c r="P221" t="e">
        <f>VLOOKUP('Visit&amp;Assessment Form'!$B$16,LookupVisit!$K$3:$L$6,2,FALSE)</f>
        <v>#N/A</v>
      </c>
      <c r="Q221" t="e">
        <f>VLOOKUP('Visit&amp;Assessment Form'!$B$11,LookupVisit!$M$3:$N$7,2,FALSE)</f>
        <v>#N/A</v>
      </c>
      <c r="R221">
        <f>'Visit&amp;Assessment Form'!$B$27</f>
        <v>0</v>
      </c>
      <c r="S221">
        <f>'Visit&amp;Assessment Form'!$B$29</f>
        <v>0</v>
      </c>
      <c r="T221">
        <f>SiteForm!A$3</f>
        <v>0</v>
      </c>
      <c r="U221">
        <f>SiteForm!$A$4</f>
        <v>0</v>
      </c>
      <c r="V221">
        <f>SiteForm!$C$3</f>
        <v>0</v>
      </c>
      <c r="W221">
        <f>SiteForm!$C$5</f>
        <v>0</v>
      </c>
      <c r="X221">
        <f>SiteForm!$C$10</f>
        <v>0</v>
      </c>
      <c r="Y221">
        <f>SiteForm!$C$11</f>
        <v>0</v>
      </c>
      <c r="Z221" t="e">
        <f>CountsForm!C222</f>
        <v>#N/A</v>
      </c>
      <c r="AA221" s="16">
        <f>'Visit&amp;Assessment Form'!$B$6</f>
        <v>0</v>
      </c>
      <c r="AB221" s="16">
        <f>'Visit&amp;Assessment Form'!$B$7</f>
        <v>0</v>
      </c>
      <c r="AC221">
        <f>SiteForm!$C$6</f>
        <v>0</v>
      </c>
      <c r="AD221" s="17">
        <f>CountsForm!A222</f>
        <v>0</v>
      </c>
    </row>
    <row r="222" spans="1:30">
      <c r="A222" t="e">
        <f>SiteForm!$A$7&amp;SiteForm!$C$7</f>
        <v>#N/A</v>
      </c>
      <c r="B222">
        <f>IF(SiteForm!C$4="",SiteForm!A$4,SiteForm!C$4)</f>
        <v>0</v>
      </c>
      <c r="C222">
        <f>'Visit&amp;Assessment Form'!$B$3</f>
        <v>0</v>
      </c>
      <c r="D222">
        <f>'Visit&amp;Assessment Form'!$B$4</f>
        <v>0</v>
      </c>
      <c r="E222">
        <f>'Visit&amp;Assessment Form'!$B$5</f>
        <v>0</v>
      </c>
      <c r="F222" t="e">
        <f>VLOOKUP(CountsForm!A223,LookupCount!$A:$D,4,FALSE)</f>
        <v>#N/A</v>
      </c>
      <c r="G222" t="e">
        <f>CountsForm!B223</f>
        <v>#N/A</v>
      </c>
      <c r="H222">
        <f>CountsForm!D223</f>
        <v>0</v>
      </c>
      <c r="I222" t="str">
        <f>VLOOKUP('Visit&amp;Assessment Form'!B$10,LookupVisit!AJ$2:AK$10,2,FALSE)</f>
        <v>W</v>
      </c>
      <c r="J222" t="e">
        <f>VLOOKUP('Visit&amp;Assessment Form'!B$9,LookupVisit!A$2:B$7,2,FALSE)</f>
        <v>#N/A</v>
      </c>
      <c r="K222" t="e">
        <f>VLOOKUP(CountsForm!E223,LookupCount!$F$2:$G$5,2,FALSE)</f>
        <v>#N/A</v>
      </c>
      <c r="L222" t="e">
        <f>VLOOKUP('Visit&amp;Assessment Form'!$B$8,LookupVisit!$C$2:$D$16,2,FALSE)</f>
        <v>#N/A</v>
      </c>
      <c r="M222" t="e">
        <f>VLOOKUP('Visit&amp;Assessment Form'!$B$13,LookupVisit!$E$3:$F$5,2,FALSE)</f>
        <v>#N/A</v>
      </c>
      <c r="N222" t="e">
        <f>VLOOKUP('Visit&amp;Assessment Form'!$B$14,LookupVisit!$G$3:$H$6,2,FALSE)</f>
        <v>#N/A</v>
      </c>
      <c r="O222" t="e">
        <f>VLOOKUP('Visit&amp;Assessment Form'!$B$15,LookupVisit!$I$3:$J$7,2,FALSE)</f>
        <v>#N/A</v>
      </c>
      <c r="P222" t="e">
        <f>VLOOKUP('Visit&amp;Assessment Form'!$B$16,LookupVisit!$K$3:$L$6,2,FALSE)</f>
        <v>#N/A</v>
      </c>
      <c r="Q222" t="e">
        <f>VLOOKUP('Visit&amp;Assessment Form'!$B$11,LookupVisit!$M$3:$N$7,2,FALSE)</f>
        <v>#N/A</v>
      </c>
      <c r="R222">
        <f>'Visit&amp;Assessment Form'!$B$27</f>
        <v>0</v>
      </c>
      <c r="S222">
        <f>'Visit&amp;Assessment Form'!$B$29</f>
        <v>0</v>
      </c>
      <c r="T222">
        <f>SiteForm!A$3</f>
        <v>0</v>
      </c>
      <c r="U222">
        <f>SiteForm!$A$4</f>
        <v>0</v>
      </c>
      <c r="V222">
        <f>SiteForm!$C$3</f>
        <v>0</v>
      </c>
      <c r="W222">
        <f>SiteForm!$C$5</f>
        <v>0</v>
      </c>
      <c r="X222">
        <f>SiteForm!$C$10</f>
        <v>0</v>
      </c>
      <c r="Y222">
        <f>SiteForm!$C$11</f>
        <v>0</v>
      </c>
      <c r="Z222" t="e">
        <f>CountsForm!C223</f>
        <v>#N/A</v>
      </c>
      <c r="AA222" s="16">
        <f>'Visit&amp;Assessment Form'!$B$6</f>
        <v>0</v>
      </c>
      <c r="AB222" s="16">
        <f>'Visit&amp;Assessment Form'!$B$7</f>
        <v>0</v>
      </c>
      <c r="AC222">
        <f>SiteForm!$C$6</f>
        <v>0</v>
      </c>
      <c r="AD222" s="17">
        <f>CountsForm!A223</f>
        <v>0</v>
      </c>
    </row>
    <row r="223" spans="1:30">
      <c r="A223" t="e">
        <f>SiteForm!$A$7&amp;SiteForm!$C$7</f>
        <v>#N/A</v>
      </c>
      <c r="B223">
        <f>IF(SiteForm!C$4="",SiteForm!A$4,SiteForm!C$4)</f>
        <v>0</v>
      </c>
      <c r="C223">
        <f>'Visit&amp;Assessment Form'!$B$3</f>
        <v>0</v>
      </c>
      <c r="D223">
        <f>'Visit&amp;Assessment Form'!$B$4</f>
        <v>0</v>
      </c>
      <c r="E223">
        <f>'Visit&amp;Assessment Form'!$B$5</f>
        <v>0</v>
      </c>
      <c r="F223" t="e">
        <f>VLOOKUP(CountsForm!A224,LookupCount!$A:$D,4,FALSE)</f>
        <v>#N/A</v>
      </c>
      <c r="G223" t="e">
        <f>CountsForm!B224</f>
        <v>#N/A</v>
      </c>
      <c r="H223">
        <f>CountsForm!D224</f>
        <v>0</v>
      </c>
      <c r="I223" t="str">
        <f>VLOOKUP('Visit&amp;Assessment Form'!B$10,LookupVisit!AJ$2:AK$10,2,FALSE)</f>
        <v>W</v>
      </c>
      <c r="J223" t="e">
        <f>VLOOKUP('Visit&amp;Assessment Form'!B$9,LookupVisit!A$2:B$7,2,FALSE)</f>
        <v>#N/A</v>
      </c>
      <c r="K223" t="e">
        <f>VLOOKUP(CountsForm!E224,LookupCount!$F$2:$G$5,2,FALSE)</f>
        <v>#N/A</v>
      </c>
      <c r="L223" t="e">
        <f>VLOOKUP('Visit&amp;Assessment Form'!$B$8,LookupVisit!$C$2:$D$16,2,FALSE)</f>
        <v>#N/A</v>
      </c>
      <c r="M223" t="e">
        <f>VLOOKUP('Visit&amp;Assessment Form'!$B$13,LookupVisit!$E$3:$F$5,2,FALSE)</f>
        <v>#N/A</v>
      </c>
      <c r="N223" t="e">
        <f>VLOOKUP('Visit&amp;Assessment Form'!$B$14,LookupVisit!$G$3:$H$6,2,FALSE)</f>
        <v>#N/A</v>
      </c>
      <c r="O223" t="e">
        <f>VLOOKUP('Visit&amp;Assessment Form'!$B$15,LookupVisit!$I$3:$J$7,2,FALSE)</f>
        <v>#N/A</v>
      </c>
      <c r="P223" t="e">
        <f>VLOOKUP('Visit&amp;Assessment Form'!$B$16,LookupVisit!$K$3:$L$6,2,FALSE)</f>
        <v>#N/A</v>
      </c>
      <c r="Q223" t="e">
        <f>VLOOKUP('Visit&amp;Assessment Form'!$B$11,LookupVisit!$M$3:$N$7,2,FALSE)</f>
        <v>#N/A</v>
      </c>
      <c r="R223">
        <f>'Visit&amp;Assessment Form'!$B$27</f>
        <v>0</v>
      </c>
      <c r="S223">
        <f>'Visit&amp;Assessment Form'!$B$29</f>
        <v>0</v>
      </c>
      <c r="T223">
        <f>SiteForm!A$3</f>
        <v>0</v>
      </c>
      <c r="U223">
        <f>SiteForm!$A$4</f>
        <v>0</v>
      </c>
      <c r="V223">
        <f>SiteForm!$C$3</f>
        <v>0</v>
      </c>
      <c r="W223">
        <f>SiteForm!$C$5</f>
        <v>0</v>
      </c>
      <c r="X223">
        <f>SiteForm!$C$10</f>
        <v>0</v>
      </c>
      <c r="Y223">
        <f>SiteForm!$C$11</f>
        <v>0</v>
      </c>
      <c r="Z223" t="e">
        <f>CountsForm!C224</f>
        <v>#N/A</v>
      </c>
      <c r="AA223" s="16">
        <f>'Visit&amp;Assessment Form'!$B$6</f>
        <v>0</v>
      </c>
      <c r="AB223" s="16">
        <f>'Visit&amp;Assessment Form'!$B$7</f>
        <v>0</v>
      </c>
      <c r="AC223">
        <f>SiteForm!$C$6</f>
        <v>0</v>
      </c>
      <c r="AD223" s="17">
        <f>CountsForm!A224</f>
        <v>0</v>
      </c>
    </row>
    <row r="224" spans="1:30">
      <c r="A224" t="e">
        <f>SiteForm!$A$7&amp;SiteForm!$C$7</f>
        <v>#N/A</v>
      </c>
      <c r="B224">
        <f>IF(SiteForm!C$4="",SiteForm!A$4,SiteForm!C$4)</f>
        <v>0</v>
      </c>
      <c r="C224">
        <f>'Visit&amp;Assessment Form'!$B$3</f>
        <v>0</v>
      </c>
      <c r="D224">
        <f>'Visit&amp;Assessment Form'!$B$4</f>
        <v>0</v>
      </c>
      <c r="E224">
        <f>'Visit&amp;Assessment Form'!$B$5</f>
        <v>0</v>
      </c>
      <c r="F224" t="e">
        <f>VLOOKUP(CountsForm!A225,LookupCount!$A:$D,4,FALSE)</f>
        <v>#N/A</v>
      </c>
      <c r="G224" t="e">
        <f>CountsForm!B225</f>
        <v>#N/A</v>
      </c>
      <c r="H224">
        <f>CountsForm!D225</f>
        <v>0</v>
      </c>
      <c r="I224" t="str">
        <f>VLOOKUP('Visit&amp;Assessment Form'!B$10,LookupVisit!AJ$2:AK$10,2,FALSE)</f>
        <v>W</v>
      </c>
      <c r="J224" t="e">
        <f>VLOOKUP('Visit&amp;Assessment Form'!B$9,LookupVisit!A$2:B$7,2,FALSE)</f>
        <v>#N/A</v>
      </c>
      <c r="K224" t="e">
        <f>VLOOKUP(CountsForm!E225,LookupCount!$F$2:$G$5,2,FALSE)</f>
        <v>#N/A</v>
      </c>
      <c r="L224" t="e">
        <f>VLOOKUP('Visit&amp;Assessment Form'!$B$8,LookupVisit!$C$2:$D$16,2,FALSE)</f>
        <v>#N/A</v>
      </c>
      <c r="M224" t="e">
        <f>VLOOKUP('Visit&amp;Assessment Form'!$B$13,LookupVisit!$E$3:$F$5,2,FALSE)</f>
        <v>#N/A</v>
      </c>
      <c r="N224" t="e">
        <f>VLOOKUP('Visit&amp;Assessment Form'!$B$14,LookupVisit!$G$3:$H$6,2,FALSE)</f>
        <v>#N/A</v>
      </c>
      <c r="O224" t="e">
        <f>VLOOKUP('Visit&amp;Assessment Form'!$B$15,LookupVisit!$I$3:$J$7,2,FALSE)</f>
        <v>#N/A</v>
      </c>
      <c r="P224" t="e">
        <f>VLOOKUP('Visit&amp;Assessment Form'!$B$16,LookupVisit!$K$3:$L$6,2,FALSE)</f>
        <v>#N/A</v>
      </c>
      <c r="Q224" t="e">
        <f>VLOOKUP('Visit&amp;Assessment Form'!$B$11,LookupVisit!$M$3:$N$7,2,FALSE)</f>
        <v>#N/A</v>
      </c>
      <c r="R224">
        <f>'Visit&amp;Assessment Form'!$B$27</f>
        <v>0</v>
      </c>
      <c r="S224">
        <f>'Visit&amp;Assessment Form'!$B$29</f>
        <v>0</v>
      </c>
      <c r="T224">
        <f>SiteForm!A$3</f>
        <v>0</v>
      </c>
      <c r="U224">
        <f>SiteForm!$A$4</f>
        <v>0</v>
      </c>
      <c r="V224">
        <f>SiteForm!$C$3</f>
        <v>0</v>
      </c>
      <c r="W224">
        <f>SiteForm!$C$5</f>
        <v>0</v>
      </c>
      <c r="X224">
        <f>SiteForm!$C$10</f>
        <v>0</v>
      </c>
      <c r="Y224">
        <f>SiteForm!$C$11</f>
        <v>0</v>
      </c>
      <c r="Z224" t="e">
        <f>CountsForm!C225</f>
        <v>#N/A</v>
      </c>
      <c r="AA224" s="16">
        <f>'Visit&amp;Assessment Form'!$B$6</f>
        <v>0</v>
      </c>
      <c r="AB224" s="16">
        <f>'Visit&amp;Assessment Form'!$B$7</f>
        <v>0</v>
      </c>
      <c r="AC224">
        <f>SiteForm!$C$6</f>
        <v>0</v>
      </c>
      <c r="AD224" s="17">
        <f>CountsForm!A225</f>
        <v>0</v>
      </c>
    </row>
    <row r="225" spans="1:30">
      <c r="A225" t="e">
        <f>SiteForm!$A$7&amp;SiteForm!$C$7</f>
        <v>#N/A</v>
      </c>
      <c r="B225">
        <f>IF(SiteForm!C$4="",SiteForm!A$4,SiteForm!C$4)</f>
        <v>0</v>
      </c>
      <c r="C225">
        <f>'Visit&amp;Assessment Form'!$B$3</f>
        <v>0</v>
      </c>
      <c r="D225">
        <f>'Visit&amp;Assessment Form'!$B$4</f>
        <v>0</v>
      </c>
      <c r="E225">
        <f>'Visit&amp;Assessment Form'!$B$5</f>
        <v>0</v>
      </c>
      <c r="F225" t="e">
        <f>VLOOKUP(CountsForm!A226,LookupCount!$A:$D,4,FALSE)</f>
        <v>#N/A</v>
      </c>
      <c r="G225" t="e">
        <f>CountsForm!B226</f>
        <v>#N/A</v>
      </c>
      <c r="H225">
        <f>CountsForm!D226</f>
        <v>0</v>
      </c>
      <c r="I225" t="str">
        <f>VLOOKUP('Visit&amp;Assessment Form'!B$10,LookupVisit!AJ$2:AK$10,2,FALSE)</f>
        <v>W</v>
      </c>
      <c r="J225" t="e">
        <f>VLOOKUP('Visit&amp;Assessment Form'!B$9,LookupVisit!A$2:B$7,2,FALSE)</f>
        <v>#N/A</v>
      </c>
      <c r="K225" t="e">
        <f>VLOOKUP(CountsForm!E226,LookupCount!$F$2:$G$5,2,FALSE)</f>
        <v>#N/A</v>
      </c>
      <c r="L225" t="e">
        <f>VLOOKUP('Visit&amp;Assessment Form'!$B$8,LookupVisit!$C$2:$D$16,2,FALSE)</f>
        <v>#N/A</v>
      </c>
      <c r="M225" t="e">
        <f>VLOOKUP('Visit&amp;Assessment Form'!$B$13,LookupVisit!$E$3:$F$5,2,FALSE)</f>
        <v>#N/A</v>
      </c>
      <c r="N225" t="e">
        <f>VLOOKUP('Visit&amp;Assessment Form'!$B$14,LookupVisit!$G$3:$H$6,2,FALSE)</f>
        <v>#N/A</v>
      </c>
      <c r="O225" t="e">
        <f>VLOOKUP('Visit&amp;Assessment Form'!$B$15,LookupVisit!$I$3:$J$7,2,FALSE)</f>
        <v>#N/A</v>
      </c>
      <c r="P225" t="e">
        <f>VLOOKUP('Visit&amp;Assessment Form'!$B$16,LookupVisit!$K$3:$L$6,2,FALSE)</f>
        <v>#N/A</v>
      </c>
      <c r="Q225" t="e">
        <f>VLOOKUP('Visit&amp;Assessment Form'!$B$11,LookupVisit!$M$3:$N$7,2,FALSE)</f>
        <v>#N/A</v>
      </c>
      <c r="R225">
        <f>'Visit&amp;Assessment Form'!$B$27</f>
        <v>0</v>
      </c>
      <c r="S225">
        <f>'Visit&amp;Assessment Form'!$B$29</f>
        <v>0</v>
      </c>
      <c r="T225">
        <f>SiteForm!A$3</f>
        <v>0</v>
      </c>
      <c r="U225">
        <f>SiteForm!$A$4</f>
        <v>0</v>
      </c>
      <c r="V225">
        <f>SiteForm!$C$3</f>
        <v>0</v>
      </c>
      <c r="W225">
        <f>SiteForm!$C$5</f>
        <v>0</v>
      </c>
      <c r="X225">
        <f>SiteForm!$C$10</f>
        <v>0</v>
      </c>
      <c r="Y225">
        <f>SiteForm!$C$11</f>
        <v>0</v>
      </c>
      <c r="Z225" t="e">
        <f>CountsForm!C226</f>
        <v>#N/A</v>
      </c>
      <c r="AA225" s="16">
        <f>'Visit&amp;Assessment Form'!$B$6</f>
        <v>0</v>
      </c>
      <c r="AB225" s="16">
        <f>'Visit&amp;Assessment Form'!$B$7</f>
        <v>0</v>
      </c>
      <c r="AC225">
        <f>SiteForm!$C$6</f>
        <v>0</v>
      </c>
      <c r="AD225" s="17">
        <f>CountsForm!A226</f>
        <v>0</v>
      </c>
    </row>
    <row r="226" spans="1:30">
      <c r="A226" t="e">
        <f>SiteForm!$A$7&amp;SiteForm!$C$7</f>
        <v>#N/A</v>
      </c>
      <c r="B226">
        <f>IF(SiteForm!C$4="",SiteForm!A$4,SiteForm!C$4)</f>
        <v>0</v>
      </c>
      <c r="C226">
        <f>'Visit&amp;Assessment Form'!$B$3</f>
        <v>0</v>
      </c>
      <c r="D226">
        <f>'Visit&amp;Assessment Form'!$B$4</f>
        <v>0</v>
      </c>
      <c r="E226">
        <f>'Visit&amp;Assessment Form'!$B$5</f>
        <v>0</v>
      </c>
      <c r="F226" t="e">
        <f>VLOOKUP(CountsForm!A227,LookupCount!$A:$D,4,FALSE)</f>
        <v>#N/A</v>
      </c>
      <c r="G226" t="e">
        <f>CountsForm!B227</f>
        <v>#N/A</v>
      </c>
      <c r="H226">
        <f>CountsForm!D227</f>
        <v>0</v>
      </c>
      <c r="I226" t="str">
        <f>VLOOKUP('Visit&amp;Assessment Form'!B$10,LookupVisit!AJ$2:AK$10,2,FALSE)</f>
        <v>W</v>
      </c>
      <c r="J226" t="e">
        <f>VLOOKUP('Visit&amp;Assessment Form'!B$9,LookupVisit!A$2:B$7,2,FALSE)</f>
        <v>#N/A</v>
      </c>
      <c r="K226" t="e">
        <f>VLOOKUP(CountsForm!E227,LookupCount!$F$2:$G$5,2,FALSE)</f>
        <v>#N/A</v>
      </c>
      <c r="L226" t="e">
        <f>VLOOKUP('Visit&amp;Assessment Form'!$B$8,LookupVisit!$C$2:$D$16,2,FALSE)</f>
        <v>#N/A</v>
      </c>
      <c r="M226" t="e">
        <f>VLOOKUP('Visit&amp;Assessment Form'!$B$13,LookupVisit!$E$3:$F$5,2,FALSE)</f>
        <v>#N/A</v>
      </c>
      <c r="N226" t="e">
        <f>VLOOKUP('Visit&amp;Assessment Form'!$B$14,LookupVisit!$G$3:$H$6,2,FALSE)</f>
        <v>#N/A</v>
      </c>
      <c r="O226" t="e">
        <f>VLOOKUP('Visit&amp;Assessment Form'!$B$15,LookupVisit!$I$3:$J$7,2,FALSE)</f>
        <v>#N/A</v>
      </c>
      <c r="P226" t="e">
        <f>VLOOKUP('Visit&amp;Assessment Form'!$B$16,LookupVisit!$K$3:$L$6,2,FALSE)</f>
        <v>#N/A</v>
      </c>
      <c r="Q226" t="e">
        <f>VLOOKUP('Visit&amp;Assessment Form'!$B$11,LookupVisit!$M$3:$N$7,2,FALSE)</f>
        <v>#N/A</v>
      </c>
      <c r="R226">
        <f>'Visit&amp;Assessment Form'!$B$27</f>
        <v>0</v>
      </c>
      <c r="S226">
        <f>'Visit&amp;Assessment Form'!$B$29</f>
        <v>0</v>
      </c>
      <c r="T226">
        <f>SiteForm!A$3</f>
        <v>0</v>
      </c>
      <c r="U226">
        <f>SiteForm!$A$4</f>
        <v>0</v>
      </c>
      <c r="V226">
        <f>SiteForm!$C$3</f>
        <v>0</v>
      </c>
      <c r="W226">
        <f>SiteForm!$C$5</f>
        <v>0</v>
      </c>
      <c r="X226">
        <f>SiteForm!$C$10</f>
        <v>0</v>
      </c>
      <c r="Y226">
        <f>SiteForm!$C$11</f>
        <v>0</v>
      </c>
      <c r="Z226" t="e">
        <f>CountsForm!C227</f>
        <v>#N/A</v>
      </c>
      <c r="AA226" s="16">
        <f>'Visit&amp;Assessment Form'!$B$6</f>
        <v>0</v>
      </c>
      <c r="AB226" s="16">
        <f>'Visit&amp;Assessment Form'!$B$7</f>
        <v>0</v>
      </c>
      <c r="AC226">
        <f>SiteForm!$C$6</f>
        <v>0</v>
      </c>
      <c r="AD226" s="17">
        <f>CountsForm!A227</f>
        <v>0</v>
      </c>
    </row>
    <row r="227" spans="1:30">
      <c r="A227" t="e">
        <f>SiteForm!$A$7&amp;SiteForm!$C$7</f>
        <v>#N/A</v>
      </c>
      <c r="B227">
        <f>IF(SiteForm!C$4="",SiteForm!A$4,SiteForm!C$4)</f>
        <v>0</v>
      </c>
      <c r="C227">
        <f>'Visit&amp;Assessment Form'!$B$3</f>
        <v>0</v>
      </c>
      <c r="D227">
        <f>'Visit&amp;Assessment Form'!$B$4</f>
        <v>0</v>
      </c>
      <c r="E227">
        <f>'Visit&amp;Assessment Form'!$B$5</f>
        <v>0</v>
      </c>
      <c r="F227" t="e">
        <f>VLOOKUP(CountsForm!A228,LookupCount!$A:$D,4,FALSE)</f>
        <v>#N/A</v>
      </c>
      <c r="G227" t="e">
        <f>CountsForm!B228</f>
        <v>#N/A</v>
      </c>
      <c r="H227">
        <f>CountsForm!D228</f>
        <v>0</v>
      </c>
      <c r="I227" t="str">
        <f>VLOOKUP('Visit&amp;Assessment Form'!B$10,LookupVisit!AJ$2:AK$10,2,FALSE)</f>
        <v>W</v>
      </c>
      <c r="J227" t="e">
        <f>VLOOKUP('Visit&amp;Assessment Form'!B$9,LookupVisit!A$2:B$7,2,FALSE)</f>
        <v>#N/A</v>
      </c>
      <c r="K227" t="e">
        <f>VLOOKUP(CountsForm!E228,LookupCount!$F$2:$G$5,2,FALSE)</f>
        <v>#N/A</v>
      </c>
      <c r="L227" t="e">
        <f>VLOOKUP('Visit&amp;Assessment Form'!$B$8,LookupVisit!$C$2:$D$16,2,FALSE)</f>
        <v>#N/A</v>
      </c>
      <c r="M227" t="e">
        <f>VLOOKUP('Visit&amp;Assessment Form'!$B$13,LookupVisit!$E$3:$F$5,2,FALSE)</f>
        <v>#N/A</v>
      </c>
      <c r="N227" t="e">
        <f>VLOOKUP('Visit&amp;Assessment Form'!$B$14,LookupVisit!$G$3:$H$6,2,FALSE)</f>
        <v>#N/A</v>
      </c>
      <c r="O227" t="e">
        <f>VLOOKUP('Visit&amp;Assessment Form'!$B$15,LookupVisit!$I$3:$J$7,2,FALSE)</f>
        <v>#N/A</v>
      </c>
      <c r="P227" t="e">
        <f>VLOOKUP('Visit&amp;Assessment Form'!$B$16,LookupVisit!$K$3:$L$6,2,FALSE)</f>
        <v>#N/A</v>
      </c>
      <c r="Q227" t="e">
        <f>VLOOKUP('Visit&amp;Assessment Form'!$B$11,LookupVisit!$M$3:$N$7,2,FALSE)</f>
        <v>#N/A</v>
      </c>
      <c r="R227">
        <f>'Visit&amp;Assessment Form'!$B$27</f>
        <v>0</v>
      </c>
      <c r="S227">
        <f>'Visit&amp;Assessment Form'!$B$29</f>
        <v>0</v>
      </c>
      <c r="T227">
        <f>SiteForm!A$3</f>
        <v>0</v>
      </c>
      <c r="U227">
        <f>SiteForm!$A$4</f>
        <v>0</v>
      </c>
      <c r="V227">
        <f>SiteForm!$C$3</f>
        <v>0</v>
      </c>
      <c r="W227">
        <f>SiteForm!$C$5</f>
        <v>0</v>
      </c>
      <c r="X227">
        <f>SiteForm!$C$10</f>
        <v>0</v>
      </c>
      <c r="Y227">
        <f>SiteForm!$C$11</f>
        <v>0</v>
      </c>
      <c r="Z227" t="e">
        <f>CountsForm!C228</f>
        <v>#N/A</v>
      </c>
      <c r="AA227" s="16">
        <f>'Visit&amp;Assessment Form'!$B$6</f>
        <v>0</v>
      </c>
      <c r="AB227" s="16">
        <f>'Visit&amp;Assessment Form'!$B$7</f>
        <v>0</v>
      </c>
      <c r="AC227">
        <f>SiteForm!$C$6</f>
        <v>0</v>
      </c>
      <c r="AD227" s="17">
        <f>CountsForm!A228</f>
        <v>0</v>
      </c>
    </row>
    <row r="228" spans="1:30">
      <c r="A228" t="e">
        <f>SiteForm!$A$7&amp;SiteForm!$C$7</f>
        <v>#N/A</v>
      </c>
      <c r="B228">
        <f>IF(SiteForm!C$4="",SiteForm!A$4,SiteForm!C$4)</f>
        <v>0</v>
      </c>
      <c r="C228">
        <f>'Visit&amp;Assessment Form'!$B$3</f>
        <v>0</v>
      </c>
      <c r="D228">
        <f>'Visit&amp;Assessment Form'!$B$4</f>
        <v>0</v>
      </c>
      <c r="E228">
        <f>'Visit&amp;Assessment Form'!$B$5</f>
        <v>0</v>
      </c>
      <c r="F228" t="e">
        <f>VLOOKUP(CountsForm!A229,LookupCount!$A:$D,4,FALSE)</f>
        <v>#N/A</v>
      </c>
      <c r="G228" t="e">
        <f>CountsForm!B229</f>
        <v>#N/A</v>
      </c>
      <c r="H228">
        <f>CountsForm!D229</f>
        <v>0</v>
      </c>
      <c r="I228" t="str">
        <f>VLOOKUP('Visit&amp;Assessment Form'!B$10,LookupVisit!AJ$2:AK$10,2,FALSE)</f>
        <v>W</v>
      </c>
      <c r="J228" t="e">
        <f>VLOOKUP('Visit&amp;Assessment Form'!B$9,LookupVisit!A$2:B$7,2,FALSE)</f>
        <v>#N/A</v>
      </c>
      <c r="K228" t="e">
        <f>VLOOKUP(CountsForm!E229,LookupCount!$F$2:$G$5,2,FALSE)</f>
        <v>#N/A</v>
      </c>
      <c r="L228" t="e">
        <f>VLOOKUP('Visit&amp;Assessment Form'!$B$8,LookupVisit!$C$2:$D$16,2,FALSE)</f>
        <v>#N/A</v>
      </c>
      <c r="M228" t="e">
        <f>VLOOKUP('Visit&amp;Assessment Form'!$B$13,LookupVisit!$E$3:$F$5,2,FALSE)</f>
        <v>#N/A</v>
      </c>
      <c r="N228" t="e">
        <f>VLOOKUP('Visit&amp;Assessment Form'!$B$14,LookupVisit!$G$3:$H$6,2,FALSE)</f>
        <v>#N/A</v>
      </c>
      <c r="O228" t="e">
        <f>VLOOKUP('Visit&amp;Assessment Form'!$B$15,LookupVisit!$I$3:$J$7,2,FALSE)</f>
        <v>#N/A</v>
      </c>
      <c r="P228" t="e">
        <f>VLOOKUP('Visit&amp;Assessment Form'!$B$16,LookupVisit!$K$3:$L$6,2,FALSE)</f>
        <v>#N/A</v>
      </c>
      <c r="Q228" t="e">
        <f>VLOOKUP('Visit&amp;Assessment Form'!$B$11,LookupVisit!$M$3:$N$7,2,FALSE)</f>
        <v>#N/A</v>
      </c>
      <c r="R228">
        <f>'Visit&amp;Assessment Form'!$B$27</f>
        <v>0</v>
      </c>
      <c r="S228">
        <f>'Visit&amp;Assessment Form'!$B$29</f>
        <v>0</v>
      </c>
      <c r="T228">
        <f>SiteForm!A$3</f>
        <v>0</v>
      </c>
      <c r="U228">
        <f>SiteForm!$A$4</f>
        <v>0</v>
      </c>
      <c r="V228">
        <f>SiteForm!$C$3</f>
        <v>0</v>
      </c>
      <c r="W228">
        <f>SiteForm!$C$5</f>
        <v>0</v>
      </c>
      <c r="X228">
        <f>SiteForm!$C$10</f>
        <v>0</v>
      </c>
      <c r="Y228">
        <f>SiteForm!$C$11</f>
        <v>0</v>
      </c>
      <c r="Z228" t="e">
        <f>CountsForm!C229</f>
        <v>#N/A</v>
      </c>
      <c r="AA228" s="16">
        <f>'Visit&amp;Assessment Form'!$B$6</f>
        <v>0</v>
      </c>
      <c r="AB228" s="16">
        <f>'Visit&amp;Assessment Form'!$B$7</f>
        <v>0</v>
      </c>
      <c r="AC228">
        <f>SiteForm!$C$6</f>
        <v>0</v>
      </c>
      <c r="AD228" s="17">
        <f>CountsForm!A229</f>
        <v>0</v>
      </c>
    </row>
    <row r="229" spans="1:30">
      <c r="A229" t="e">
        <f>SiteForm!$A$7&amp;SiteForm!$C$7</f>
        <v>#N/A</v>
      </c>
      <c r="B229">
        <f>IF(SiteForm!C$4="",SiteForm!A$4,SiteForm!C$4)</f>
        <v>0</v>
      </c>
      <c r="C229">
        <f>'Visit&amp;Assessment Form'!$B$3</f>
        <v>0</v>
      </c>
      <c r="D229">
        <f>'Visit&amp;Assessment Form'!$B$4</f>
        <v>0</v>
      </c>
      <c r="E229">
        <f>'Visit&amp;Assessment Form'!$B$5</f>
        <v>0</v>
      </c>
      <c r="F229" t="e">
        <f>VLOOKUP(CountsForm!A230,LookupCount!$A:$D,4,FALSE)</f>
        <v>#N/A</v>
      </c>
      <c r="G229" t="e">
        <f>CountsForm!B230</f>
        <v>#N/A</v>
      </c>
      <c r="H229">
        <f>CountsForm!D230</f>
        <v>0</v>
      </c>
      <c r="I229" t="str">
        <f>VLOOKUP('Visit&amp;Assessment Form'!B$10,LookupVisit!AJ$2:AK$10,2,FALSE)</f>
        <v>W</v>
      </c>
      <c r="J229" t="e">
        <f>VLOOKUP('Visit&amp;Assessment Form'!B$9,LookupVisit!A$2:B$7,2,FALSE)</f>
        <v>#N/A</v>
      </c>
      <c r="K229" t="e">
        <f>VLOOKUP(CountsForm!E230,LookupCount!$F$2:$G$5,2,FALSE)</f>
        <v>#N/A</v>
      </c>
      <c r="L229" t="e">
        <f>VLOOKUP('Visit&amp;Assessment Form'!$B$8,LookupVisit!$C$2:$D$16,2,FALSE)</f>
        <v>#N/A</v>
      </c>
      <c r="M229" t="e">
        <f>VLOOKUP('Visit&amp;Assessment Form'!$B$13,LookupVisit!$E$3:$F$5,2,FALSE)</f>
        <v>#N/A</v>
      </c>
      <c r="N229" t="e">
        <f>VLOOKUP('Visit&amp;Assessment Form'!$B$14,LookupVisit!$G$3:$H$6,2,FALSE)</f>
        <v>#N/A</v>
      </c>
      <c r="O229" t="e">
        <f>VLOOKUP('Visit&amp;Assessment Form'!$B$15,LookupVisit!$I$3:$J$7,2,FALSE)</f>
        <v>#N/A</v>
      </c>
      <c r="P229" t="e">
        <f>VLOOKUP('Visit&amp;Assessment Form'!$B$16,LookupVisit!$K$3:$L$6,2,FALSE)</f>
        <v>#N/A</v>
      </c>
      <c r="Q229" t="e">
        <f>VLOOKUP('Visit&amp;Assessment Form'!$B$11,LookupVisit!$M$3:$N$7,2,FALSE)</f>
        <v>#N/A</v>
      </c>
      <c r="R229">
        <f>'Visit&amp;Assessment Form'!$B$27</f>
        <v>0</v>
      </c>
      <c r="S229">
        <f>'Visit&amp;Assessment Form'!$B$29</f>
        <v>0</v>
      </c>
      <c r="T229">
        <f>SiteForm!A$3</f>
        <v>0</v>
      </c>
      <c r="U229">
        <f>SiteForm!$A$4</f>
        <v>0</v>
      </c>
      <c r="V229">
        <f>SiteForm!$C$3</f>
        <v>0</v>
      </c>
      <c r="W229">
        <f>SiteForm!$C$5</f>
        <v>0</v>
      </c>
      <c r="X229">
        <f>SiteForm!$C$10</f>
        <v>0</v>
      </c>
      <c r="Y229">
        <f>SiteForm!$C$11</f>
        <v>0</v>
      </c>
      <c r="Z229" t="e">
        <f>CountsForm!C230</f>
        <v>#N/A</v>
      </c>
      <c r="AA229" s="16">
        <f>'Visit&amp;Assessment Form'!$B$6</f>
        <v>0</v>
      </c>
      <c r="AB229" s="16">
        <f>'Visit&amp;Assessment Form'!$B$7</f>
        <v>0</v>
      </c>
      <c r="AC229">
        <f>SiteForm!$C$6</f>
        <v>0</v>
      </c>
      <c r="AD229" s="17">
        <f>CountsForm!A230</f>
        <v>0</v>
      </c>
    </row>
    <row r="230" spans="1:30">
      <c r="A230" t="e">
        <f>SiteForm!$A$7&amp;SiteForm!$C$7</f>
        <v>#N/A</v>
      </c>
      <c r="B230">
        <f>IF(SiteForm!C$4="",SiteForm!A$4,SiteForm!C$4)</f>
        <v>0</v>
      </c>
      <c r="C230">
        <f>'Visit&amp;Assessment Form'!$B$3</f>
        <v>0</v>
      </c>
      <c r="D230">
        <f>'Visit&amp;Assessment Form'!$B$4</f>
        <v>0</v>
      </c>
      <c r="E230">
        <f>'Visit&amp;Assessment Form'!$B$5</f>
        <v>0</v>
      </c>
      <c r="F230" t="e">
        <f>VLOOKUP(CountsForm!A231,LookupCount!$A:$D,4,FALSE)</f>
        <v>#N/A</v>
      </c>
      <c r="G230" t="e">
        <f>CountsForm!B231</f>
        <v>#N/A</v>
      </c>
      <c r="H230">
        <f>CountsForm!D231</f>
        <v>0</v>
      </c>
      <c r="I230" t="str">
        <f>VLOOKUP('Visit&amp;Assessment Form'!B$10,LookupVisit!AJ$2:AK$10,2,FALSE)</f>
        <v>W</v>
      </c>
      <c r="J230" t="e">
        <f>VLOOKUP('Visit&amp;Assessment Form'!B$9,LookupVisit!A$2:B$7,2,FALSE)</f>
        <v>#N/A</v>
      </c>
      <c r="K230" t="e">
        <f>VLOOKUP(CountsForm!E231,LookupCount!$F$2:$G$5,2,FALSE)</f>
        <v>#N/A</v>
      </c>
      <c r="L230" t="e">
        <f>VLOOKUP('Visit&amp;Assessment Form'!$B$8,LookupVisit!$C$2:$D$16,2,FALSE)</f>
        <v>#N/A</v>
      </c>
      <c r="M230" t="e">
        <f>VLOOKUP('Visit&amp;Assessment Form'!$B$13,LookupVisit!$E$3:$F$5,2,FALSE)</f>
        <v>#N/A</v>
      </c>
      <c r="N230" t="e">
        <f>VLOOKUP('Visit&amp;Assessment Form'!$B$14,LookupVisit!$G$3:$H$6,2,FALSE)</f>
        <v>#N/A</v>
      </c>
      <c r="O230" t="e">
        <f>VLOOKUP('Visit&amp;Assessment Form'!$B$15,LookupVisit!$I$3:$J$7,2,FALSE)</f>
        <v>#N/A</v>
      </c>
      <c r="P230" t="e">
        <f>VLOOKUP('Visit&amp;Assessment Form'!$B$16,LookupVisit!$K$3:$L$6,2,FALSE)</f>
        <v>#N/A</v>
      </c>
      <c r="Q230" t="e">
        <f>VLOOKUP('Visit&amp;Assessment Form'!$B$11,LookupVisit!$M$3:$N$7,2,FALSE)</f>
        <v>#N/A</v>
      </c>
      <c r="R230">
        <f>'Visit&amp;Assessment Form'!$B$27</f>
        <v>0</v>
      </c>
      <c r="S230">
        <f>'Visit&amp;Assessment Form'!$B$29</f>
        <v>0</v>
      </c>
      <c r="T230">
        <f>SiteForm!A$3</f>
        <v>0</v>
      </c>
      <c r="U230">
        <f>SiteForm!$A$4</f>
        <v>0</v>
      </c>
      <c r="V230">
        <f>SiteForm!$C$3</f>
        <v>0</v>
      </c>
      <c r="W230">
        <f>SiteForm!$C$5</f>
        <v>0</v>
      </c>
      <c r="X230">
        <f>SiteForm!$C$10</f>
        <v>0</v>
      </c>
      <c r="Y230">
        <f>SiteForm!$C$11</f>
        <v>0</v>
      </c>
      <c r="Z230" t="e">
        <f>CountsForm!C231</f>
        <v>#N/A</v>
      </c>
      <c r="AA230" s="16">
        <f>'Visit&amp;Assessment Form'!$B$6</f>
        <v>0</v>
      </c>
      <c r="AB230" s="16">
        <f>'Visit&amp;Assessment Form'!$B$7</f>
        <v>0</v>
      </c>
      <c r="AC230">
        <f>SiteForm!$C$6</f>
        <v>0</v>
      </c>
      <c r="AD230" s="17">
        <f>CountsForm!A231</f>
        <v>0</v>
      </c>
    </row>
    <row r="231" spans="1:30">
      <c r="A231" t="e">
        <f>SiteForm!$A$7&amp;SiteForm!$C$7</f>
        <v>#N/A</v>
      </c>
      <c r="B231">
        <f>IF(SiteForm!C$4="",SiteForm!A$4,SiteForm!C$4)</f>
        <v>0</v>
      </c>
      <c r="C231">
        <f>'Visit&amp;Assessment Form'!$B$3</f>
        <v>0</v>
      </c>
      <c r="D231">
        <f>'Visit&amp;Assessment Form'!$B$4</f>
        <v>0</v>
      </c>
      <c r="E231">
        <f>'Visit&amp;Assessment Form'!$B$5</f>
        <v>0</v>
      </c>
      <c r="F231" t="e">
        <f>VLOOKUP(CountsForm!A232,LookupCount!$A:$D,4,FALSE)</f>
        <v>#N/A</v>
      </c>
      <c r="G231" t="e">
        <f>CountsForm!B232</f>
        <v>#N/A</v>
      </c>
      <c r="H231">
        <f>CountsForm!D232</f>
        <v>0</v>
      </c>
      <c r="I231" t="str">
        <f>VLOOKUP('Visit&amp;Assessment Form'!B$10,LookupVisit!AJ$2:AK$10,2,FALSE)</f>
        <v>W</v>
      </c>
      <c r="J231" t="e">
        <f>VLOOKUP('Visit&amp;Assessment Form'!B$9,LookupVisit!A$2:B$7,2,FALSE)</f>
        <v>#N/A</v>
      </c>
      <c r="K231" t="e">
        <f>VLOOKUP(CountsForm!E232,LookupCount!$F$2:$G$5,2,FALSE)</f>
        <v>#N/A</v>
      </c>
      <c r="L231" t="e">
        <f>VLOOKUP('Visit&amp;Assessment Form'!$B$8,LookupVisit!$C$2:$D$16,2,FALSE)</f>
        <v>#N/A</v>
      </c>
      <c r="M231" t="e">
        <f>VLOOKUP('Visit&amp;Assessment Form'!$B$13,LookupVisit!$E$3:$F$5,2,FALSE)</f>
        <v>#N/A</v>
      </c>
      <c r="N231" t="e">
        <f>VLOOKUP('Visit&amp;Assessment Form'!$B$14,LookupVisit!$G$3:$H$6,2,FALSE)</f>
        <v>#N/A</v>
      </c>
      <c r="O231" t="e">
        <f>VLOOKUP('Visit&amp;Assessment Form'!$B$15,LookupVisit!$I$3:$J$7,2,FALSE)</f>
        <v>#N/A</v>
      </c>
      <c r="P231" t="e">
        <f>VLOOKUP('Visit&amp;Assessment Form'!$B$16,LookupVisit!$K$3:$L$6,2,FALSE)</f>
        <v>#N/A</v>
      </c>
      <c r="Q231" t="e">
        <f>VLOOKUP('Visit&amp;Assessment Form'!$B$11,LookupVisit!$M$3:$N$7,2,FALSE)</f>
        <v>#N/A</v>
      </c>
      <c r="R231">
        <f>'Visit&amp;Assessment Form'!$B$27</f>
        <v>0</v>
      </c>
      <c r="S231">
        <f>'Visit&amp;Assessment Form'!$B$29</f>
        <v>0</v>
      </c>
      <c r="T231">
        <f>SiteForm!A$3</f>
        <v>0</v>
      </c>
      <c r="U231">
        <f>SiteForm!$A$4</f>
        <v>0</v>
      </c>
      <c r="V231">
        <f>SiteForm!$C$3</f>
        <v>0</v>
      </c>
      <c r="W231">
        <f>SiteForm!$C$5</f>
        <v>0</v>
      </c>
      <c r="X231">
        <f>SiteForm!$C$10</f>
        <v>0</v>
      </c>
      <c r="Y231">
        <f>SiteForm!$C$11</f>
        <v>0</v>
      </c>
      <c r="Z231" t="e">
        <f>CountsForm!C232</f>
        <v>#N/A</v>
      </c>
      <c r="AA231" s="16">
        <f>'Visit&amp;Assessment Form'!$B$6</f>
        <v>0</v>
      </c>
      <c r="AB231" s="16">
        <f>'Visit&amp;Assessment Form'!$B$7</f>
        <v>0</v>
      </c>
      <c r="AC231">
        <f>SiteForm!$C$6</f>
        <v>0</v>
      </c>
      <c r="AD231" s="17">
        <f>CountsForm!A232</f>
        <v>0</v>
      </c>
    </row>
    <row r="232" spans="1:30">
      <c r="A232" t="e">
        <f>SiteForm!$A$7&amp;SiteForm!$C$7</f>
        <v>#N/A</v>
      </c>
      <c r="B232">
        <f>IF(SiteForm!C$4="",SiteForm!A$4,SiteForm!C$4)</f>
        <v>0</v>
      </c>
      <c r="C232">
        <f>'Visit&amp;Assessment Form'!$B$3</f>
        <v>0</v>
      </c>
      <c r="D232">
        <f>'Visit&amp;Assessment Form'!$B$4</f>
        <v>0</v>
      </c>
      <c r="E232">
        <f>'Visit&amp;Assessment Form'!$B$5</f>
        <v>0</v>
      </c>
      <c r="F232" t="e">
        <f>VLOOKUP(CountsForm!A233,LookupCount!$A:$D,4,FALSE)</f>
        <v>#N/A</v>
      </c>
      <c r="G232" t="e">
        <f>CountsForm!B233</f>
        <v>#N/A</v>
      </c>
      <c r="H232">
        <f>CountsForm!D233</f>
        <v>0</v>
      </c>
      <c r="I232" t="str">
        <f>VLOOKUP('Visit&amp;Assessment Form'!B$10,LookupVisit!AJ$2:AK$10,2,FALSE)</f>
        <v>W</v>
      </c>
      <c r="J232" t="e">
        <f>VLOOKUP('Visit&amp;Assessment Form'!B$9,LookupVisit!A$2:B$7,2,FALSE)</f>
        <v>#N/A</v>
      </c>
      <c r="K232" t="e">
        <f>VLOOKUP(CountsForm!E233,LookupCount!$F$2:$G$5,2,FALSE)</f>
        <v>#N/A</v>
      </c>
      <c r="L232" t="e">
        <f>VLOOKUP('Visit&amp;Assessment Form'!$B$8,LookupVisit!$C$2:$D$16,2,FALSE)</f>
        <v>#N/A</v>
      </c>
      <c r="M232" t="e">
        <f>VLOOKUP('Visit&amp;Assessment Form'!$B$13,LookupVisit!$E$3:$F$5,2,FALSE)</f>
        <v>#N/A</v>
      </c>
      <c r="N232" t="e">
        <f>VLOOKUP('Visit&amp;Assessment Form'!$B$14,LookupVisit!$G$3:$H$6,2,FALSE)</f>
        <v>#N/A</v>
      </c>
      <c r="O232" t="e">
        <f>VLOOKUP('Visit&amp;Assessment Form'!$B$15,LookupVisit!$I$3:$J$7,2,FALSE)</f>
        <v>#N/A</v>
      </c>
      <c r="P232" t="e">
        <f>VLOOKUP('Visit&amp;Assessment Form'!$B$16,LookupVisit!$K$3:$L$6,2,FALSE)</f>
        <v>#N/A</v>
      </c>
      <c r="Q232" t="e">
        <f>VLOOKUP('Visit&amp;Assessment Form'!$B$11,LookupVisit!$M$3:$N$7,2,FALSE)</f>
        <v>#N/A</v>
      </c>
      <c r="R232">
        <f>'Visit&amp;Assessment Form'!$B$27</f>
        <v>0</v>
      </c>
      <c r="S232">
        <f>'Visit&amp;Assessment Form'!$B$29</f>
        <v>0</v>
      </c>
      <c r="T232">
        <f>SiteForm!A$3</f>
        <v>0</v>
      </c>
      <c r="U232">
        <f>SiteForm!$A$4</f>
        <v>0</v>
      </c>
      <c r="V232">
        <f>SiteForm!$C$3</f>
        <v>0</v>
      </c>
      <c r="W232">
        <f>SiteForm!$C$5</f>
        <v>0</v>
      </c>
      <c r="X232">
        <f>SiteForm!$C$10</f>
        <v>0</v>
      </c>
      <c r="Y232">
        <f>SiteForm!$C$11</f>
        <v>0</v>
      </c>
      <c r="Z232" t="e">
        <f>CountsForm!C233</f>
        <v>#N/A</v>
      </c>
      <c r="AA232" s="16">
        <f>'Visit&amp;Assessment Form'!$B$6</f>
        <v>0</v>
      </c>
      <c r="AB232" s="16">
        <f>'Visit&amp;Assessment Form'!$B$7</f>
        <v>0</v>
      </c>
      <c r="AC232">
        <f>SiteForm!$C$6</f>
        <v>0</v>
      </c>
      <c r="AD232" s="17">
        <f>CountsForm!A233</f>
        <v>0</v>
      </c>
    </row>
    <row r="233" spans="1:30">
      <c r="A233" t="e">
        <f>SiteForm!$A$7&amp;SiteForm!$C$7</f>
        <v>#N/A</v>
      </c>
      <c r="B233">
        <f>IF(SiteForm!C$4="",SiteForm!A$4,SiteForm!C$4)</f>
        <v>0</v>
      </c>
      <c r="C233">
        <f>'Visit&amp;Assessment Form'!$B$3</f>
        <v>0</v>
      </c>
      <c r="D233">
        <f>'Visit&amp;Assessment Form'!$B$4</f>
        <v>0</v>
      </c>
      <c r="E233">
        <f>'Visit&amp;Assessment Form'!$B$5</f>
        <v>0</v>
      </c>
      <c r="F233" t="e">
        <f>VLOOKUP(CountsForm!A234,LookupCount!$A:$D,4,FALSE)</f>
        <v>#N/A</v>
      </c>
      <c r="G233" t="e">
        <f>CountsForm!B234</f>
        <v>#N/A</v>
      </c>
      <c r="H233">
        <f>CountsForm!D234</f>
        <v>0</v>
      </c>
      <c r="I233" t="str">
        <f>VLOOKUP('Visit&amp;Assessment Form'!B$10,LookupVisit!AJ$2:AK$10,2,FALSE)</f>
        <v>W</v>
      </c>
      <c r="J233" t="e">
        <f>VLOOKUP('Visit&amp;Assessment Form'!B$9,LookupVisit!A$2:B$7,2,FALSE)</f>
        <v>#N/A</v>
      </c>
      <c r="K233" t="e">
        <f>VLOOKUP(CountsForm!E234,LookupCount!$F$2:$G$5,2,FALSE)</f>
        <v>#N/A</v>
      </c>
      <c r="L233" t="e">
        <f>VLOOKUP('Visit&amp;Assessment Form'!$B$8,LookupVisit!$C$2:$D$16,2,FALSE)</f>
        <v>#N/A</v>
      </c>
      <c r="M233" t="e">
        <f>VLOOKUP('Visit&amp;Assessment Form'!$B$13,LookupVisit!$E$3:$F$5,2,FALSE)</f>
        <v>#N/A</v>
      </c>
      <c r="N233" t="e">
        <f>VLOOKUP('Visit&amp;Assessment Form'!$B$14,LookupVisit!$G$3:$H$6,2,FALSE)</f>
        <v>#N/A</v>
      </c>
      <c r="O233" t="e">
        <f>VLOOKUP('Visit&amp;Assessment Form'!$B$15,LookupVisit!$I$3:$J$7,2,FALSE)</f>
        <v>#N/A</v>
      </c>
      <c r="P233" t="e">
        <f>VLOOKUP('Visit&amp;Assessment Form'!$B$16,LookupVisit!$K$3:$L$6,2,FALSE)</f>
        <v>#N/A</v>
      </c>
      <c r="Q233" t="e">
        <f>VLOOKUP('Visit&amp;Assessment Form'!$B$11,LookupVisit!$M$3:$N$7,2,FALSE)</f>
        <v>#N/A</v>
      </c>
      <c r="R233">
        <f>'Visit&amp;Assessment Form'!$B$27</f>
        <v>0</v>
      </c>
      <c r="S233">
        <f>'Visit&amp;Assessment Form'!$B$29</f>
        <v>0</v>
      </c>
      <c r="T233">
        <f>SiteForm!A$3</f>
        <v>0</v>
      </c>
      <c r="U233">
        <f>SiteForm!$A$4</f>
        <v>0</v>
      </c>
      <c r="V233">
        <f>SiteForm!$C$3</f>
        <v>0</v>
      </c>
      <c r="W233">
        <f>SiteForm!$C$5</f>
        <v>0</v>
      </c>
      <c r="X233">
        <f>SiteForm!$C$10</f>
        <v>0</v>
      </c>
      <c r="Y233">
        <f>SiteForm!$C$11</f>
        <v>0</v>
      </c>
      <c r="Z233" t="e">
        <f>CountsForm!C234</f>
        <v>#N/A</v>
      </c>
      <c r="AA233" s="16">
        <f>'Visit&amp;Assessment Form'!$B$6</f>
        <v>0</v>
      </c>
      <c r="AB233" s="16">
        <f>'Visit&amp;Assessment Form'!$B$7</f>
        <v>0</v>
      </c>
      <c r="AC233">
        <f>SiteForm!$C$6</f>
        <v>0</v>
      </c>
      <c r="AD233" s="17">
        <f>CountsForm!A234</f>
        <v>0</v>
      </c>
    </row>
    <row r="234" spans="1:30">
      <c r="A234" t="e">
        <f>SiteForm!$A$7&amp;SiteForm!$C$7</f>
        <v>#N/A</v>
      </c>
      <c r="B234">
        <f>IF(SiteForm!C$4="",SiteForm!A$4,SiteForm!C$4)</f>
        <v>0</v>
      </c>
      <c r="C234">
        <f>'Visit&amp;Assessment Form'!$B$3</f>
        <v>0</v>
      </c>
      <c r="D234">
        <f>'Visit&amp;Assessment Form'!$B$4</f>
        <v>0</v>
      </c>
      <c r="E234">
        <f>'Visit&amp;Assessment Form'!$B$5</f>
        <v>0</v>
      </c>
      <c r="F234" t="e">
        <f>VLOOKUP(CountsForm!A235,LookupCount!$A:$D,4,FALSE)</f>
        <v>#N/A</v>
      </c>
      <c r="G234" t="e">
        <f>CountsForm!B235</f>
        <v>#N/A</v>
      </c>
      <c r="H234">
        <f>CountsForm!D235</f>
        <v>0</v>
      </c>
      <c r="I234" t="str">
        <f>VLOOKUP('Visit&amp;Assessment Form'!B$10,LookupVisit!AJ$2:AK$10,2,FALSE)</f>
        <v>W</v>
      </c>
      <c r="J234" t="e">
        <f>VLOOKUP('Visit&amp;Assessment Form'!B$9,LookupVisit!A$2:B$7,2,FALSE)</f>
        <v>#N/A</v>
      </c>
      <c r="K234" t="e">
        <f>VLOOKUP(CountsForm!E235,LookupCount!$F$2:$G$5,2,FALSE)</f>
        <v>#N/A</v>
      </c>
      <c r="L234" t="e">
        <f>VLOOKUP('Visit&amp;Assessment Form'!$B$8,LookupVisit!$C$2:$D$16,2,FALSE)</f>
        <v>#N/A</v>
      </c>
      <c r="M234" t="e">
        <f>VLOOKUP('Visit&amp;Assessment Form'!$B$13,LookupVisit!$E$3:$F$5,2,FALSE)</f>
        <v>#N/A</v>
      </c>
      <c r="N234" t="e">
        <f>VLOOKUP('Visit&amp;Assessment Form'!$B$14,LookupVisit!$G$3:$H$6,2,FALSE)</f>
        <v>#N/A</v>
      </c>
      <c r="O234" t="e">
        <f>VLOOKUP('Visit&amp;Assessment Form'!$B$15,LookupVisit!$I$3:$J$7,2,FALSE)</f>
        <v>#N/A</v>
      </c>
      <c r="P234" t="e">
        <f>VLOOKUP('Visit&amp;Assessment Form'!$B$16,LookupVisit!$K$3:$L$6,2,FALSE)</f>
        <v>#N/A</v>
      </c>
      <c r="Q234" t="e">
        <f>VLOOKUP('Visit&amp;Assessment Form'!$B$11,LookupVisit!$M$3:$N$7,2,FALSE)</f>
        <v>#N/A</v>
      </c>
      <c r="R234">
        <f>'Visit&amp;Assessment Form'!$B$27</f>
        <v>0</v>
      </c>
      <c r="S234">
        <f>'Visit&amp;Assessment Form'!$B$29</f>
        <v>0</v>
      </c>
      <c r="T234">
        <f>SiteForm!A$3</f>
        <v>0</v>
      </c>
      <c r="U234">
        <f>SiteForm!$A$4</f>
        <v>0</v>
      </c>
      <c r="V234">
        <f>SiteForm!$C$3</f>
        <v>0</v>
      </c>
      <c r="W234">
        <f>SiteForm!$C$5</f>
        <v>0</v>
      </c>
      <c r="X234">
        <f>SiteForm!$C$10</f>
        <v>0</v>
      </c>
      <c r="Y234">
        <f>SiteForm!$C$11</f>
        <v>0</v>
      </c>
      <c r="Z234" t="e">
        <f>CountsForm!C235</f>
        <v>#N/A</v>
      </c>
      <c r="AA234" s="16">
        <f>'Visit&amp;Assessment Form'!$B$6</f>
        <v>0</v>
      </c>
      <c r="AB234" s="16">
        <f>'Visit&amp;Assessment Form'!$B$7</f>
        <v>0</v>
      </c>
      <c r="AC234">
        <f>SiteForm!$C$6</f>
        <v>0</v>
      </c>
      <c r="AD234" s="17">
        <f>CountsForm!A235</f>
        <v>0</v>
      </c>
    </row>
    <row r="235" spans="1:30">
      <c r="A235" t="e">
        <f>SiteForm!$A$7&amp;SiteForm!$C$7</f>
        <v>#N/A</v>
      </c>
      <c r="B235">
        <f>IF(SiteForm!C$4="",SiteForm!A$4,SiteForm!C$4)</f>
        <v>0</v>
      </c>
      <c r="C235">
        <f>'Visit&amp;Assessment Form'!$B$3</f>
        <v>0</v>
      </c>
      <c r="D235">
        <f>'Visit&amp;Assessment Form'!$B$4</f>
        <v>0</v>
      </c>
      <c r="E235">
        <f>'Visit&amp;Assessment Form'!$B$5</f>
        <v>0</v>
      </c>
      <c r="F235" t="e">
        <f>VLOOKUP(CountsForm!A236,LookupCount!$A:$D,4,FALSE)</f>
        <v>#N/A</v>
      </c>
      <c r="G235" t="e">
        <f>CountsForm!B236</f>
        <v>#N/A</v>
      </c>
      <c r="H235">
        <f>CountsForm!D236</f>
        <v>0</v>
      </c>
      <c r="I235" t="str">
        <f>VLOOKUP('Visit&amp;Assessment Form'!B$10,LookupVisit!AJ$2:AK$10,2,FALSE)</f>
        <v>W</v>
      </c>
      <c r="J235" t="e">
        <f>VLOOKUP('Visit&amp;Assessment Form'!B$9,LookupVisit!A$2:B$7,2,FALSE)</f>
        <v>#N/A</v>
      </c>
      <c r="K235" t="e">
        <f>VLOOKUP(CountsForm!E236,LookupCount!$F$2:$G$5,2,FALSE)</f>
        <v>#N/A</v>
      </c>
      <c r="L235" t="e">
        <f>VLOOKUP('Visit&amp;Assessment Form'!$B$8,LookupVisit!$C$2:$D$16,2,FALSE)</f>
        <v>#N/A</v>
      </c>
      <c r="M235" t="e">
        <f>VLOOKUP('Visit&amp;Assessment Form'!$B$13,LookupVisit!$E$3:$F$5,2,FALSE)</f>
        <v>#N/A</v>
      </c>
      <c r="N235" t="e">
        <f>VLOOKUP('Visit&amp;Assessment Form'!$B$14,LookupVisit!$G$3:$H$6,2,FALSE)</f>
        <v>#N/A</v>
      </c>
      <c r="O235" t="e">
        <f>VLOOKUP('Visit&amp;Assessment Form'!$B$15,LookupVisit!$I$3:$J$7,2,FALSE)</f>
        <v>#N/A</v>
      </c>
      <c r="P235" t="e">
        <f>VLOOKUP('Visit&amp;Assessment Form'!$B$16,LookupVisit!$K$3:$L$6,2,FALSE)</f>
        <v>#N/A</v>
      </c>
      <c r="Q235" t="e">
        <f>VLOOKUP('Visit&amp;Assessment Form'!$B$11,LookupVisit!$M$3:$N$7,2,FALSE)</f>
        <v>#N/A</v>
      </c>
      <c r="R235">
        <f>'Visit&amp;Assessment Form'!$B$27</f>
        <v>0</v>
      </c>
      <c r="S235">
        <f>'Visit&amp;Assessment Form'!$B$29</f>
        <v>0</v>
      </c>
      <c r="T235">
        <f>SiteForm!A$3</f>
        <v>0</v>
      </c>
      <c r="U235">
        <f>SiteForm!$A$4</f>
        <v>0</v>
      </c>
      <c r="V235">
        <f>SiteForm!$C$3</f>
        <v>0</v>
      </c>
      <c r="W235">
        <f>SiteForm!$C$5</f>
        <v>0</v>
      </c>
      <c r="X235">
        <f>SiteForm!$C$10</f>
        <v>0</v>
      </c>
      <c r="Y235">
        <f>SiteForm!$C$11</f>
        <v>0</v>
      </c>
      <c r="Z235" t="e">
        <f>CountsForm!C236</f>
        <v>#N/A</v>
      </c>
      <c r="AA235" s="16">
        <f>'Visit&amp;Assessment Form'!$B$6</f>
        <v>0</v>
      </c>
      <c r="AB235" s="16">
        <f>'Visit&amp;Assessment Form'!$B$7</f>
        <v>0</v>
      </c>
      <c r="AC235">
        <f>SiteForm!$C$6</f>
        <v>0</v>
      </c>
      <c r="AD235" s="17">
        <f>CountsForm!A236</f>
        <v>0</v>
      </c>
    </row>
    <row r="236" spans="1:30">
      <c r="A236" t="e">
        <f>SiteForm!$A$7&amp;SiteForm!$C$7</f>
        <v>#N/A</v>
      </c>
      <c r="B236">
        <f>IF(SiteForm!C$4="",SiteForm!A$4,SiteForm!C$4)</f>
        <v>0</v>
      </c>
      <c r="C236">
        <f>'Visit&amp;Assessment Form'!$B$3</f>
        <v>0</v>
      </c>
      <c r="D236">
        <f>'Visit&amp;Assessment Form'!$B$4</f>
        <v>0</v>
      </c>
      <c r="E236">
        <f>'Visit&amp;Assessment Form'!$B$5</f>
        <v>0</v>
      </c>
      <c r="F236" t="e">
        <f>VLOOKUP(CountsForm!A237,LookupCount!$A:$D,4,FALSE)</f>
        <v>#N/A</v>
      </c>
      <c r="G236" t="e">
        <f>CountsForm!B237</f>
        <v>#N/A</v>
      </c>
      <c r="H236">
        <f>CountsForm!D237</f>
        <v>0</v>
      </c>
      <c r="I236" t="str">
        <f>VLOOKUP('Visit&amp;Assessment Form'!B$10,LookupVisit!AJ$2:AK$10,2,FALSE)</f>
        <v>W</v>
      </c>
      <c r="J236" t="e">
        <f>VLOOKUP('Visit&amp;Assessment Form'!B$9,LookupVisit!A$2:B$7,2,FALSE)</f>
        <v>#N/A</v>
      </c>
      <c r="K236" t="e">
        <f>VLOOKUP(CountsForm!E237,LookupCount!$F$2:$G$5,2,FALSE)</f>
        <v>#N/A</v>
      </c>
      <c r="L236" t="e">
        <f>VLOOKUP('Visit&amp;Assessment Form'!$B$8,LookupVisit!$C$2:$D$16,2,FALSE)</f>
        <v>#N/A</v>
      </c>
      <c r="M236" t="e">
        <f>VLOOKUP('Visit&amp;Assessment Form'!$B$13,LookupVisit!$E$3:$F$5,2,FALSE)</f>
        <v>#N/A</v>
      </c>
      <c r="N236" t="e">
        <f>VLOOKUP('Visit&amp;Assessment Form'!$B$14,LookupVisit!$G$3:$H$6,2,FALSE)</f>
        <v>#N/A</v>
      </c>
      <c r="O236" t="e">
        <f>VLOOKUP('Visit&amp;Assessment Form'!$B$15,LookupVisit!$I$3:$J$7,2,FALSE)</f>
        <v>#N/A</v>
      </c>
      <c r="P236" t="e">
        <f>VLOOKUP('Visit&amp;Assessment Form'!$B$16,LookupVisit!$K$3:$L$6,2,FALSE)</f>
        <v>#N/A</v>
      </c>
      <c r="Q236" t="e">
        <f>VLOOKUP('Visit&amp;Assessment Form'!$B$11,LookupVisit!$M$3:$N$7,2,FALSE)</f>
        <v>#N/A</v>
      </c>
      <c r="R236">
        <f>'Visit&amp;Assessment Form'!$B$27</f>
        <v>0</v>
      </c>
      <c r="S236">
        <f>'Visit&amp;Assessment Form'!$B$29</f>
        <v>0</v>
      </c>
      <c r="T236">
        <f>SiteForm!A$3</f>
        <v>0</v>
      </c>
      <c r="U236">
        <f>SiteForm!$A$4</f>
        <v>0</v>
      </c>
      <c r="V236">
        <f>SiteForm!$C$3</f>
        <v>0</v>
      </c>
      <c r="W236">
        <f>SiteForm!$C$5</f>
        <v>0</v>
      </c>
      <c r="X236">
        <f>SiteForm!$C$10</f>
        <v>0</v>
      </c>
      <c r="Y236">
        <f>SiteForm!$C$11</f>
        <v>0</v>
      </c>
      <c r="Z236" t="e">
        <f>CountsForm!C237</f>
        <v>#N/A</v>
      </c>
      <c r="AA236" s="16">
        <f>'Visit&amp;Assessment Form'!$B$6</f>
        <v>0</v>
      </c>
      <c r="AB236" s="16">
        <f>'Visit&amp;Assessment Form'!$B$7</f>
        <v>0</v>
      </c>
      <c r="AC236">
        <f>SiteForm!$C$6</f>
        <v>0</v>
      </c>
      <c r="AD236" s="17">
        <f>CountsForm!A237</f>
        <v>0</v>
      </c>
    </row>
    <row r="237" spans="1:30">
      <c r="A237" t="e">
        <f>SiteForm!$A$7&amp;SiteForm!$C$7</f>
        <v>#N/A</v>
      </c>
      <c r="B237">
        <f>IF(SiteForm!C$4="",SiteForm!A$4,SiteForm!C$4)</f>
        <v>0</v>
      </c>
      <c r="C237">
        <f>'Visit&amp;Assessment Form'!$B$3</f>
        <v>0</v>
      </c>
      <c r="D237">
        <f>'Visit&amp;Assessment Form'!$B$4</f>
        <v>0</v>
      </c>
      <c r="E237">
        <f>'Visit&amp;Assessment Form'!$B$5</f>
        <v>0</v>
      </c>
      <c r="F237" t="e">
        <f>VLOOKUP(CountsForm!A238,LookupCount!$A:$D,4,FALSE)</f>
        <v>#N/A</v>
      </c>
      <c r="G237" t="e">
        <f>CountsForm!B238</f>
        <v>#N/A</v>
      </c>
      <c r="H237">
        <f>CountsForm!D238</f>
        <v>0</v>
      </c>
      <c r="I237" t="str">
        <f>VLOOKUP('Visit&amp;Assessment Form'!B$10,LookupVisit!AJ$2:AK$10,2,FALSE)</f>
        <v>W</v>
      </c>
      <c r="J237" t="e">
        <f>VLOOKUP('Visit&amp;Assessment Form'!B$9,LookupVisit!A$2:B$7,2,FALSE)</f>
        <v>#N/A</v>
      </c>
      <c r="K237" t="e">
        <f>VLOOKUP(CountsForm!E238,LookupCount!$F$2:$G$5,2,FALSE)</f>
        <v>#N/A</v>
      </c>
      <c r="L237" t="e">
        <f>VLOOKUP('Visit&amp;Assessment Form'!$B$8,LookupVisit!$C$2:$D$16,2,FALSE)</f>
        <v>#N/A</v>
      </c>
      <c r="M237" t="e">
        <f>VLOOKUP('Visit&amp;Assessment Form'!$B$13,LookupVisit!$E$3:$F$5,2,FALSE)</f>
        <v>#N/A</v>
      </c>
      <c r="N237" t="e">
        <f>VLOOKUP('Visit&amp;Assessment Form'!$B$14,LookupVisit!$G$3:$H$6,2,FALSE)</f>
        <v>#N/A</v>
      </c>
      <c r="O237" t="e">
        <f>VLOOKUP('Visit&amp;Assessment Form'!$B$15,LookupVisit!$I$3:$J$7,2,FALSE)</f>
        <v>#N/A</v>
      </c>
      <c r="P237" t="e">
        <f>VLOOKUP('Visit&amp;Assessment Form'!$B$16,LookupVisit!$K$3:$L$6,2,FALSE)</f>
        <v>#N/A</v>
      </c>
      <c r="Q237" t="e">
        <f>VLOOKUP('Visit&amp;Assessment Form'!$B$11,LookupVisit!$M$3:$N$7,2,FALSE)</f>
        <v>#N/A</v>
      </c>
      <c r="R237">
        <f>'Visit&amp;Assessment Form'!$B$27</f>
        <v>0</v>
      </c>
      <c r="S237">
        <f>'Visit&amp;Assessment Form'!$B$29</f>
        <v>0</v>
      </c>
      <c r="T237">
        <f>SiteForm!A$3</f>
        <v>0</v>
      </c>
      <c r="U237">
        <f>SiteForm!$A$4</f>
        <v>0</v>
      </c>
      <c r="V237">
        <f>SiteForm!$C$3</f>
        <v>0</v>
      </c>
      <c r="W237">
        <f>SiteForm!$C$5</f>
        <v>0</v>
      </c>
      <c r="X237">
        <f>SiteForm!$C$10</f>
        <v>0</v>
      </c>
      <c r="Y237">
        <f>SiteForm!$C$11</f>
        <v>0</v>
      </c>
      <c r="Z237" t="e">
        <f>CountsForm!C238</f>
        <v>#N/A</v>
      </c>
      <c r="AA237" s="16">
        <f>'Visit&amp;Assessment Form'!$B$6</f>
        <v>0</v>
      </c>
      <c r="AB237" s="16">
        <f>'Visit&amp;Assessment Form'!$B$7</f>
        <v>0</v>
      </c>
      <c r="AC237">
        <f>SiteForm!$C$6</f>
        <v>0</v>
      </c>
      <c r="AD237" s="17">
        <f>CountsForm!A238</f>
        <v>0</v>
      </c>
    </row>
    <row r="238" spans="1:30">
      <c r="A238" t="e">
        <f>SiteForm!$A$7&amp;SiteForm!$C$7</f>
        <v>#N/A</v>
      </c>
      <c r="B238">
        <f>IF(SiteForm!C$4="",SiteForm!A$4,SiteForm!C$4)</f>
        <v>0</v>
      </c>
      <c r="C238">
        <f>'Visit&amp;Assessment Form'!$B$3</f>
        <v>0</v>
      </c>
      <c r="D238">
        <f>'Visit&amp;Assessment Form'!$B$4</f>
        <v>0</v>
      </c>
      <c r="E238">
        <f>'Visit&amp;Assessment Form'!$B$5</f>
        <v>0</v>
      </c>
      <c r="F238" t="e">
        <f>VLOOKUP(CountsForm!A239,LookupCount!$A:$D,4,FALSE)</f>
        <v>#N/A</v>
      </c>
      <c r="G238" t="e">
        <f>CountsForm!B239</f>
        <v>#N/A</v>
      </c>
      <c r="H238">
        <f>CountsForm!D239</f>
        <v>0</v>
      </c>
      <c r="I238" t="str">
        <f>VLOOKUP('Visit&amp;Assessment Form'!B$10,LookupVisit!AJ$2:AK$10,2,FALSE)</f>
        <v>W</v>
      </c>
      <c r="J238" t="e">
        <f>VLOOKUP('Visit&amp;Assessment Form'!B$9,LookupVisit!A$2:B$7,2,FALSE)</f>
        <v>#N/A</v>
      </c>
      <c r="K238" t="e">
        <f>VLOOKUP(CountsForm!E239,LookupCount!$F$2:$G$5,2,FALSE)</f>
        <v>#N/A</v>
      </c>
      <c r="L238" t="e">
        <f>VLOOKUP('Visit&amp;Assessment Form'!$B$8,LookupVisit!$C$2:$D$16,2,FALSE)</f>
        <v>#N/A</v>
      </c>
      <c r="M238" t="e">
        <f>VLOOKUP('Visit&amp;Assessment Form'!$B$13,LookupVisit!$E$3:$F$5,2,FALSE)</f>
        <v>#N/A</v>
      </c>
      <c r="N238" t="e">
        <f>VLOOKUP('Visit&amp;Assessment Form'!$B$14,LookupVisit!$G$3:$H$6,2,FALSE)</f>
        <v>#N/A</v>
      </c>
      <c r="O238" t="e">
        <f>VLOOKUP('Visit&amp;Assessment Form'!$B$15,LookupVisit!$I$3:$J$7,2,FALSE)</f>
        <v>#N/A</v>
      </c>
      <c r="P238" t="e">
        <f>VLOOKUP('Visit&amp;Assessment Form'!$B$16,LookupVisit!$K$3:$L$6,2,FALSE)</f>
        <v>#N/A</v>
      </c>
      <c r="Q238" t="e">
        <f>VLOOKUP('Visit&amp;Assessment Form'!$B$11,LookupVisit!$M$3:$N$7,2,FALSE)</f>
        <v>#N/A</v>
      </c>
      <c r="R238">
        <f>'Visit&amp;Assessment Form'!$B$27</f>
        <v>0</v>
      </c>
      <c r="S238">
        <f>'Visit&amp;Assessment Form'!$B$29</f>
        <v>0</v>
      </c>
      <c r="T238">
        <f>SiteForm!A$3</f>
        <v>0</v>
      </c>
      <c r="U238">
        <f>SiteForm!$A$4</f>
        <v>0</v>
      </c>
      <c r="V238">
        <f>SiteForm!$C$3</f>
        <v>0</v>
      </c>
      <c r="W238">
        <f>SiteForm!$C$5</f>
        <v>0</v>
      </c>
      <c r="X238">
        <f>SiteForm!$C$10</f>
        <v>0</v>
      </c>
      <c r="Y238">
        <f>SiteForm!$C$11</f>
        <v>0</v>
      </c>
      <c r="Z238" t="e">
        <f>CountsForm!C239</f>
        <v>#N/A</v>
      </c>
      <c r="AA238" s="16">
        <f>'Visit&amp;Assessment Form'!$B$6</f>
        <v>0</v>
      </c>
      <c r="AB238" s="16">
        <f>'Visit&amp;Assessment Form'!$B$7</f>
        <v>0</v>
      </c>
      <c r="AC238">
        <f>SiteForm!$C$6</f>
        <v>0</v>
      </c>
      <c r="AD238" s="17">
        <f>CountsForm!A239</f>
        <v>0</v>
      </c>
    </row>
    <row r="239" spans="1:30">
      <c r="A239" t="e">
        <f>SiteForm!$A$7&amp;SiteForm!$C$7</f>
        <v>#N/A</v>
      </c>
      <c r="B239">
        <f>IF(SiteForm!C$4="",SiteForm!A$4,SiteForm!C$4)</f>
        <v>0</v>
      </c>
      <c r="C239">
        <f>'Visit&amp;Assessment Form'!$B$3</f>
        <v>0</v>
      </c>
      <c r="D239">
        <f>'Visit&amp;Assessment Form'!$B$4</f>
        <v>0</v>
      </c>
      <c r="E239">
        <f>'Visit&amp;Assessment Form'!$B$5</f>
        <v>0</v>
      </c>
      <c r="F239" t="e">
        <f>VLOOKUP(CountsForm!A240,LookupCount!$A:$D,4,FALSE)</f>
        <v>#N/A</v>
      </c>
      <c r="G239" t="e">
        <f>CountsForm!B240</f>
        <v>#N/A</v>
      </c>
      <c r="H239">
        <f>CountsForm!D240</f>
        <v>0</v>
      </c>
      <c r="I239" t="str">
        <f>VLOOKUP('Visit&amp;Assessment Form'!B$10,LookupVisit!AJ$2:AK$10,2,FALSE)</f>
        <v>W</v>
      </c>
      <c r="J239" t="e">
        <f>VLOOKUP('Visit&amp;Assessment Form'!B$9,LookupVisit!A$2:B$7,2,FALSE)</f>
        <v>#N/A</v>
      </c>
      <c r="K239" t="e">
        <f>VLOOKUP(CountsForm!E240,LookupCount!$F$2:$G$5,2,FALSE)</f>
        <v>#N/A</v>
      </c>
      <c r="L239" t="e">
        <f>VLOOKUP('Visit&amp;Assessment Form'!$B$8,LookupVisit!$C$2:$D$16,2,FALSE)</f>
        <v>#N/A</v>
      </c>
      <c r="M239" t="e">
        <f>VLOOKUP('Visit&amp;Assessment Form'!$B$13,LookupVisit!$E$3:$F$5,2,FALSE)</f>
        <v>#N/A</v>
      </c>
      <c r="N239" t="e">
        <f>VLOOKUP('Visit&amp;Assessment Form'!$B$14,LookupVisit!$G$3:$H$6,2,FALSE)</f>
        <v>#N/A</v>
      </c>
      <c r="O239" t="e">
        <f>VLOOKUP('Visit&amp;Assessment Form'!$B$15,LookupVisit!$I$3:$J$7,2,FALSE)</f>
        <v>#N/A</v>
      </c>
      <c r="P239" t="e">
        <f>VLOOKUP('Visit&amp;Assessment Form'!$B$16,LookupVisit!$K$3:$L$6,2,FALSE)</f>
        <v>#N/A</v>
      </c>
      <c r="Q239" t="e">
        <f>VLOOKUP('Visit&amp;Assessment Form'!$B$11,LookupVisit!$M$3:$N$7,2,FALSE)</f>
        <v>#N/A</v>
      </c>
      <c r="R239">
        <f>'Visit&amp;Assessment Form'!$B$27</f>
        <v>0</v>
      </c>
      <c r="S239">
        <f>'Visit&amp;Assessment Form'!$B$29</f>
        <v>0</v>
      </c>
      <c r="T239">
        <f>SiteForm!A$3</f>
        <v>0</v>
      </c>
      <c r="U239">
        <f>SiteForm!$A$4</f>
        <v>0</v>
      </c>
      <c r="V239">
        <f>SiteForm!$C$3</f>
        <v>0</v>
      </c>
      <c r="W239">
        <f>SiteForm!$C$5</f>
        <v>0</v>
      </c>
      <c r="X239">
        <f>SiteForm!$C$10</f>
        <v>0</v>
      </c>
      <c r="Y239">
        <f>SiteForm!$C$11</f>
        <v>0</v>
      </c>
      <c r="Z239" t="e">
        <f>CountsForm!C240</f>
        <v>#N/A</v>
      </c>
      <c r="AA239" s="16">
        <f>'Visit&amp;Assessment Form'!$B$6</f>
        <v>0</v>
      </c>
      <c r="AB239" s="16">
        <f>'Visit&amp;Assessment Form'!$B$7</f>
        <v>0</v>
      </c>
      <c r="AC239">
        <f>SiteForm!$C$6</f>
        <v>0</v>
      </c>
      <c r="AD239" s="17">
        <f>CountsForm!A240</f>
        <v>0</v>
      </c>
    </row>
    <row r="240" spans="1:30">
      <c r="A240" t="e">
        <f>SiteForm!$A$7&amp;SiteForm!$C$7</f>
        <v>#N/A</v>
      </c>
      <c r="B240">
        <f>IF(SiteForm!C$4="",SiteForm!A$4,SiteForm!C$4)</f>
        <v>0</v>
      </c>
      <c r="C240">
        <f>'Visit&amp;Assessment Form'!$B$3</f>
        <v>0</v>
      </c>
      <c r="D240">
        <f>'Visit&amp;Assessment Form'!$B$4</f>
        <v>0</v>
      </c>
      <c r="E240">
        <f>'Visit&amp;Assessment Form'!$B$5</f>
        <v>0</v>
      </c>
      <c r="F240" t="e">
        <f>VLOOKUP(CountsForm!A241,LookupCount!$A:$D,4,FALSE)</f>
        <v>#N/A</v>
      </c>
      <c r="G240" t="e">
        <f>CountsForm!B241</f>
        <v>#N/A</v>
      </c>
      <c r="H240">
        <f>CountsForm!D241</f>
        <v>0</v>
      </c>
      <c r="I240" t="str">
        <f>VLOOKUP('Visit&amp;Assessment Form'!B$10,LookupVisit!AJ$2:AK$10,2,FALSE)</f>
        <v>W</v>
      </c>
      <c r="J240" t="e">
        <f>VLOOKUP('Visit&amp;Assessment Form'!B$9,LookupVisit!A$2:B$7,2,FALSE)</f>
        <v>#N/A</v>
      </c>
      <c r="K240" t="e">
        <f>VLOOKUP(CountsForm!E241,LookupCount!$F$2:$G$5,2,FALSE)</f>
        <v>#N/A</v>
      </c>
      <c r="L240" t="e">
        <f>VLOOKUP('Visit&amp;Assessment Form'!$B$8,LookupVisit!$C$2:$D$16,2,FALSE)</f>
        <v>#N/A</v>
      </c>
      <c r="M240" t="e">
        <f>VLOOKUP('Visit&amp;Assessment Form'!$B$13,LookupVisit!$E$3:$F$5,2,FALSE)</f>
        <v>#N/A</v>
      </c>
      <c r="N240" t="e">
        <f>VLOOKUP('Visit&amp;Assessment Form'!$B$14,LookupVisit!$G$3:$H$6,2,FALSE)</f>
        <v>#N/A</v>
      </c>
      <c r="O240" t="e">
        <f>VLOOKUP('Visit&amp;Assessment Form'!$B$15,LookupVisit!$I$3:$J$7,2,FALSE)</f>
        <v>#N/A</v>
      </c>
      <c r="P240" t="e">
        <f>VLOOKUP('Visit&amp;Assessment Form'!$B$16,LookupVisit!$K$3:$L$6,2,FALSE)</f>
        <v>#N/A</v>
      </c>
      <c r="Q240" t="e">
        <f>VLOOKUP('Visit&amp;Assessment Form'!$B$11,LookupVisit!$M$3:$N$7,2,FALSE)</f>
        <v>#N/A</v>
      </c>
      <c r="R240">
        <f>'Visit&amp;Assessment Form'!$B$27</f>
        <v>0</v>
      </c>
      <c r="S240">
        <f>'Visit&amp;Assessment Form'!$B$29</f>
        <v>0</v>
      </c>
      <c r="T240">
        <f>SiteForm!A$3</f>
        <v>0</v>
      </c>
      <c r="U240">
        <f>SiteForm!$A$4</f>
        <v>0</v>
      </c>
      <c r="V240">
        <f>SiteForm!$C$3</f>
        <v>0</v>
      </c>
      <c r="W240">
        <f>SiteForm!$C$5</f>
        <v>0</v>
      </c>
      <c r="X240">
        <f>SiteForm!$C$10</f>
        <v>0</v>
      </c>
      <c r="Y240">
        <f>SiteForm!$C$11</f>
        <v>0</v>
      </c>
      <c r="Z240" t="e">
        <f>CountsForm!C241</f>
        <v>#N/A</v>
      </c>
      <c r="AA240" s="16">
        <f>'Visit&amp;Assessment Form'!$B$6</f>
        <v>0</v>
      </c>
      <c r="AB240" s="16">
        <f>'Visit&amp;Assessment Form'!$B$7</f>
        <v>0</v>
      </c>
      <c r="AC240">
        <f>SiteForm!$C$6</f>
        <v>0</v>
      </c>
      <c r="AD240" s="17">
        <f>CountsForm!A241</f>
        <v>0</v>
      </c>
    </row>
    <row r="241" spans="1:30">
      <c r="A241" t="e">
        <f>SiteForm!$A$7&amp;SiteForm!$C$7</f>
        <v>#N/A</v>
      </c>
      <c r="B241">
        <f>IF(SiteForm!C$4="",SiteForm!A$4,SiteForm!C$4)</f>
        <v>0</v>
      </c>
      <c r="C241">
        <f>'Visit&amp;Assessment Form'!$B$3</f>
        <v>0</v>
      </c>
      <c r="D241">
        <f>'Visit&amp;Assessment Form'!$B$4</f>
        <v>0</v>
      </c>
      <c r="E241">
        <f>'Visit&amp;Assessment Form'!$B$5</f>
        <v>0</v>
      </c>
      <c r="F241" t="e">
        <f>VLOOKUP(CountsForm!A242,LookupCount!$A:$D,4,FALSE)</f>
        <v>#N/A</v>
      </c>
      <c r="G241" t="e">
        <f>CountsForm!B242</f>
        <v>#N/A</v>
      </c>
      <c r="H241">
        <f>CountsForm!D242</f>
        <v>0</v>
      </c>
      <c r="I241" t="str">
        <f>VLOOKUP('Visit&amp;Assessment Form'!B$10,LookupVisit!AJ$2:AK$10,2,FALSE)</f>
        <v>W</v>
      </c>
      <c r="J241" t="e">
        <f>VLOOKUP('Visit&amp;Assessment Form'!B$9,LookupVisit!A$2:B$7,2,FALSE)</f>
        <v>#N/A</v>
      </c>
      <c r="K241" t="e">
        <f>VLOOKUP(CountsForm!E242,LookupCount!$F$2:$G$5,2,FALSE)</f>
        <v>#N/A</v>
      </c>
      <c r="L241" t="e">
        <f>VLOOKUP('Visit&amp;Assessment Form'!$B$8,LookupVisit!$C$2:$D$16,2,FALSE)</f>
        <v>#N/A</v>
      </c>
      <c r="M241" t="e">
        <f>VLOOKUP('Visit&amp;Assessment Form'!$B$13,LookupVisit!$E$3:$F$5,2,FALSE)</f>
        <v>#N/A</v>
      </c>
      <c r="N241" t="e">
        <f>VLOOKUP('Visit&amp;Assessment Form'!$B$14,LookupVisit!$G$3:$H$6,2,FALSE)</f>
        <v>#N/A</v>
      </c>
      <c r="O241" t="e">
        <f>VLOOKUP('Visit&amp;Assessment Form'!$B$15,LookupVisit!$I$3:$J$7,2,FALSE)</f>
        <v>#N/A</v>
      </c>
      <c r="P241" t="e">
        <f>VLOOKUP('Visit&amp;Assessment Form'!$B$16,LookupVisit!$K$3:$L$6,2,FALSE)</f>
        <v>#N/A</v>
      </c>
      <c r="Q241" t="e">
        <f>VLOOKUP('Visit&amp;Assessment Form'!$B$11,LookupVisit!$M$3:$N$7,2,FALSE)</f>
        <v>#N/A</v>
      </c>
      <c r="R241">
        <f>'Visit&amp;Assessment Form'!$B$27</f>
        <v>0</v>
      </c>
      <c r="S241">
        <f>'Visit&amp;Assessment Form'!$B$29</f>
        <v>0</v>
      </c>
      <c r="T241">
        <f>SiteForm!A$3</f>
        <v>0</v>
      </c>
      <c r="U241">
        <f>SiteForm!$A$4</f>
        <v>0</v>
      </c>
      <c r="V241">
        <f>SiteForm!$C$3</f>
        <v>0</v>
      </c>
      <c r="W241">
        <f>SiteForm!$C$5</f>
        <v>0</v>
      </c>
      <c r="X241">
        <f>SiteForm!$C$10</f>
        <v>0</v>
      </c>
      <c r="Y241">
        <f>SiteForm!$C$11</f>
        <v>0</v>
      </c>
      <c r="Z241" t="e">
        <f>CountsForm!C242</f>
        <v>#N/A</v>
      </c>
      <c r="AA241" s="16">
        <f>'Visit&amp;Assessment Form'!$B$6</f>
        <v>0</v>
      </c>
      <c r="AB241" s="16">
        <f>'Visit&amp;Assessment Form'!$B$7</f>
        <v>0</v>
      </c>
      <c r="AC241">
        <f>SiteForm!$C$6</f>
        <v>0</v>
      </c>
      <c r="AD241" s="17">
        <f>CountsForm!A242</f>
        <v>0</v>
      </c>
    </row>
    <row r="242" spans="1:30">
      <c r="A242" t="e">
        <f>SiteForm!$A$7&amp;SiteForm!$C$7</f>
        <v>#N/A</v>
      </c>
      <c r="B242">
        <f>IF(SiteForm!C$4="",SiteForm!A$4,SiteForm!C$4)</f>
        <v>0</v>
      </c>
      <c r="C242">
        <f>'Visit&amp;Assessment Form'!$B$3</f>
        <v>0</v>
      </c>
      <c r="D242">
        <f>'Visit&amp;Assessment Form'!$B$4</f>
        <v>0</v>
      </c>
      <c r="E242">
        <f>'Visit&amp;Assessment Form'!$B$5</f>
        <v>0</v>
      </c>
      <c r="F242" t="e">
        <f>VLOOKUP(CountsForm!A243,LookupCount!$A:$D,4,FALSE)</f>
        <v>#N/A</v>
      </c>
      <c r="G242" t="e">
        <f>CountsForm!B243</f>
        <v>#N/A</v>
      </c>
      <c r="H242">
        <f>CountsForm!D243</f>
        <v>0</v>
      </c>
      <c r="I242" t="str">
        <f>VLOOKUP('Visit&amp;Assessment Form'!B$10,LookupVisit!AJ$2:AK$10,2,FALSE)</f>
        <v>W</v>
      </c>
      <c r="J242" t="e">
        <f>VLOOKUP('Visit&amp;Assessment Form'!B$9,LookupVisit!A$2:B$7,2,FALSE)</f>
        <v>#N/A</v>
      </c>
      <c r="K242" t="e">
        <f>VLOOKUP(CountsForm!E243,LookupCount!$F$2:$G$5,2,FALSE)</f>
        <v>#N/A</v>
      </c>
      <c r="L242" t="e">
        <f>VLOOKUP('Visit&amp;Assessment Form'!$B$8,LookupVisit!$C$2:$D$16,2,FALSE)</f>
        <v>#N/A</v>
      </c>
      <c r="M242" t="e">
        <f>VLOOKUP('Visit&amp;Assessment Form'!$B$13,LookupVisit!$E$3:$F$5,2,FALSE)</f>
        <v>#N/A</v>
      </c>
      <c r="N242" t="e">
        <f>VLOOKUP('Visit&amp;Assessment Form'!$B$14,LookupVisit!$G$3:$H$6,2,FALSE)</f>
        <v>#N/A</v>
      </c>
      <c r="O242" t="e">
        <f>VLOOKUP('Visit&amp;Assessment Form'!$B$15,LookupVisit!$I$3:$J$7,2,FALSE)</f>
        <v>#N/A</v>
      </c>
      <c r="P242" t="e">
        <f>VLOOKUP('Visit&amp;Assessment Form'!$B$16,LookupVisit!$K$3:$L$6,2,FALSE)</f>
        <v>#N/A</v>
      </c>
      <c r="Q242" t="e">
        <f>VLOOKUP('Visit&amp;Assessment Form'!$B$11,LookupVisit!$M$3:$N$7,2,FALSE)</f>
        <v>#N/A</v>
      </c>
      <c r="R242">
        <f>'Visit&amp;Assessment Form'!$B$27</f>
        <v>0</v>
      </c>
      <c r="S242">
        <f>'Visit&amp;Assessment Form'!$B$29</f>
        <v>0</v>
      </c>
      <c r="T242">
        <f>SiteForm!A$3</f>
        <v>0</v>
      </c>
      <c r="U242">
        <f>SiteForm!$A$4</f>
        <v>0</v>
      </c>
      <c r="V242">
        <f>SiteForm!$C$3</f>
        <v>0</v>
      </c>
      <c r="W242">
        <f>SiteForm!$C$5</f>
        <v>0</v>
      </c>
      <c r="X242">
        <f>SiteForm!$C$10</f>
        <v>0</v>
      </c>
      <c r="Y242">
        <f>SiteForm!$C$11</f>
        <v>0</v>
      </c>
      <c r="Z242" t="e">
        <f>CountsForm!C243</f>
        <v>#N/A</v>
      </c>
      <c r="AA242" s="16">
        <f>'Visit&amp;Assessment Form'!$B$6</f>
        <v>0</v>
      </c>
      <c r="AB242" s="16">
        <f>'Visit&amp;Assessment Form'!$B$7</f>
        <v>0</v>
      </c>
      <c r="AC242">
        <f>SiteForm!$C$6</f>
        <v>0</v>
      </c>
      <c r="AD242" s="17">
        <f>CountsForm!A243</f>
        <v>0</v>
      </c>
    </row>
    <row r="243" spans="1:30">
      <c r="A243" t="e">
        <f>SiteForm!$A$7&amp;SiteForm!$C$7</f>
        <v>#N/A</v>
      </c>
      <c r="B243">
        <f>IF(SiteForm!C$4="",SiteForm!A$4,SiteForm!C$4)</f>
        <v>0</v>
      </c>
      <c r="C243">
        <f>'Visit&amp;Assessment Form'!$B$3</f>
        <v>0</v>
      </c>
      <c r="D243">
        <f>'Visit&amp;Assessment Form'!$B$4</f>
        <v>0</v>
      </c>
      <c r="E243">
        <f>'Visit&amp;Assessment Form'!$B$5</f>
        <v>0</v>
      </c>
      <c r="F243" t="e">
        <f>VLOOKUP(CountsForm!A244,LookupCount!$A:$D,4,FALSE)</f>
        <v>#N/A</v>
      </c>
      <c r="G243" t="e">
        <f>CountsForm!B244</f>
        <v>#N/A</v>
      </c>
      <c r="H243">
        <f>CountsForm!D244</f>
        <v>0</v>
      </c>
      <c r="I243" t="str">
        <f>VLOOKUP('Visit&amp;Assessment Form'!B$10,LookupVisit!AJ$2:AK$10,2,FALSE)</f>
        <v>W</v>
      </c>
      <c r="J243" t="e">
        <f>VLOOKUP('Visit&amp;Assessment Form'!B$9,LookupVisit!A$2:B$7,2,FALSE)</f>
        <v>#N/A</v>
      </c>
      <c r="K243" t="e">
        <f>VLOOKUP(CountsForm!E244,LookupCount!$F$2:$G$5,2,FALSE)</f>
        <v>#N/A</v>
      </c>
      <c r="L243" t="e">
        <f>VLOOKUP('Visit&amp;Assessment Form'!$B$8,LookupVisit!$C$2:$D$16,2,FALSE)</f>
        <v>#N/A</v>
      </c>
      <c r="M243" t="e">
        <f>VLOOKUP('Visit&amp;Assessment Form'!$B$13,LookupVisit!$E$3:$F$5,2,FALSE)</f>
        <v>#N/A</v>
      </c>
      <c r="N243" t="e">
        <f>VLOOKUP('Visit&amp;Assessment Form'!$B$14,LookupVisit!$G$3:$H$6,2,FALSE)</f>
        <v>#N/A</v>
      </c>
      <c r="O243" t="e">
        <f>VLOOKUP('Visit&amp;Assessment Form'!$B$15,LookupVisit!$I$3:$J$7,2,FALSE)</f>
        <v>#N/A</v>
      </c>
      <c r="P243" t="e">
        <f>VLOOKUP('Visit&amp;Assessment Form'!$B$16,LookupVisit!$K$3:$L$6,2,FALSE)</f>
        <v>#N/A</v>
      </c>
      <c r="Q243" t="e">
        <f>VLOOKUP('Visit&amp;Assessment Form'!$B$11,LookupVisit!$M$3:$N$7,2,FALSE)</f>
        <v>#N/A</v>
      </c>
      <c r="R243">
        <f>'Visit&amp;Assessment Form'!$B$27</f>
        <v>0</v>
      </c>
      <c r="S243">
        <f>'Visit&amp;Assessment Form'!$B$29</f>
        <v>0</v>
      </c>
      <c r="T243">
        <f>SiteForm!A$3</f>
        <v>0</v>
      </c>
      <c r="U243">
        <f>SiteForm!$A$4</f>
        <v>0</v>
      </c>
      <c r="V243">
        <f>SiteForm!$C$3</f>
        <v>0</v>
      </c>
      <c r="W243">
        <f>SiteForm!$C$5</f>
        <v>0</v>
      </c>
      <c r="X243">
        <f>SiteForm!$C$10</f>
        <v>0</v>
      </c>
      <c r="Y243">
        <f>SiteForm!$C$11</f>
        <v>0</v>
      </c>
      <c r="Z243" t="e">
        <f>CountsForm!C244</f>
        <v>#N/A</v>
      </c>
      <c r="AA243" s="16">
        <f>'Visit&amp;Assessment Form'!$B$6</f>
        <v>0</v>
      </c>
      <c r="AB243" s="16">
        <f>'Visit&amp;Assessment Form'!$B$7</f>
        <v>0</v>
      </c>
      <c r="AC243">
        <f>SiteForm!$C$6</f>
        <v>0</v>
      </c>
      <c r="AD243" s="17">
        <f>CountsForm!A244</f>
        <v>0</v>
      </c>
    </row>
    <row r="244" spans="1:30">
      <c r="A244" t="e">
        <f>SiteForm!$A$7&amp;SiteForm!$C$7</f>
        <v>#N/A</v>
      </c>
      <c r="B244">
        <f>IF(SiteForm!C$4="",SiteForm!A$4,SiteForm!C$4)</f>
        <v>0</v>
      </c>
      <c r="C244">
        <f>'Visit&amp;Assessment Form'!$B$3</f>
        <v>0</v>
      </c>
      <c r="D244">
        <f>'Visit&amp;Assessment Form'!$B$4</f>
        <v>0</v>
      </c>
      <c r="E244">
        <f>'Visit&amp;Assessment Form'!$B$5</f>
        <v>0</v>
      </c>
      <c r="F244" t="e">
        <f>VLOOKUP(CountsForm!A245,LookupCount!$A:$D,4,FALSE)</f>
        <v>#N/A</v>
      </c>
      <c r="G244" t="e">
        <f>CountsForm!B245</f>
        <v>#N/A</v>
      </c>
      <c r="H244">
        <f>CountsForm!D245</f>
        <v>0</v>
      </c>
      <c r="I244" t="str">
        <f>VLOOKUP('Visit&amp;Assessment Form'!B$10,LookupVisit!AJ$2:AK$10,2,FALSE)</f>
        <v>W</v>
      </c>
      <c r="J244" t="e">
        <f>VLOOKUP('Visit&amp;Assessment Form'!B$9,LookupVisit!A$2:B$7,2,FALSE)</f>
        <v>#N/A</v>
      </c>
      <c r="K244" t="e">
        <f>VLOOKUP(CountsForm!E245,LookupCount!$F$2:$G$5,2,FALSE)</f>
        <v>#N/A</v>
      </c>
      <c r="L244" t="e">
        <f>VLOOKUP('Visit&amp;Assessment Form'!$B$8,LookupVisit!$C$2:$D$16,2,FALSE)</f>
        <v>#N/A</v>
      </c>
      <c r="M244" t="e">
        <f>VLOOKUP('Visit&amp;Assessment Form'!$B$13,LookupVisit!$E$3:$F$5,2,FALSE)</f>
        <v>#N/A</v>
      </c>
      <c r="N244" t="e">
        <f>VLOOKUP('Visit&amp;Assessment Form'!$B$14,LookupVisit!$G$3:$H$6,2,FALSE)</f>
        <v>#N/A</v>
      </c>
      <c r="O244" t="e">
        <f>VLOOKUP('Visit&amp;Assessment Form'!$B$15,LookupVisit!$I$3:$J$7,2,FALSE)</f>
        <v>#N/A</v>
      </c>
      <c r="P244" t="e">
        <f>VLOOKUP('Visit&amp;Assessment Form'!$B$16,LookupVisit!$K$3:$L$6,2,FALSE)</f>
        <v>#N/A</v>
      </c>
      <c r="Q244" t="e">
        <f>VLOOKUP('Visit&amp;Assessment Form'!$B$11,LookupVisit!$M$3:$N$7,2,FALSE)</f>
        <v>#N/A</v>
      </c>
      <c r="R244">
        <f>'Visit&amp;Assessment Form'!$B$27</f>
        <v>0</v>
      </c>
      <c r="S244">
        <f>'Visit&amp;Assessment Form'!$B$29</f>
        <v>0</v>
      </c>
      <c r="T244">
        <f>SiteForm!A$3</f>
        <v>0</v>
      </c>
      <c r="U244">
        <f>SiteForm!$A$4</f>
        <v>0</v>
      </c>
      <c r="V244">
        <f>SiteForm!$C$3</f>
        <v>0</v>
      </c>
      <c r="W244">
        <f>SiteForm!$C$5</f>
        <v>0</v>
      </c>
      <c r="X244">
        <f>SiteForm!$C$10</f>
        <v>0</v>
      </c>
      <c r="Y244">
        <f>SiteForm!$C$11</f>
        <v>0</v>
      </c>
      <c r="Z244" t="e">
        <f>CountsForm!C245</f>
        <v>#N/A</v>
      </c>
      <c r="AA244" s="16">
        <f>'Visit&amp;Assessment Form'!$B$6</f>
        <v>0</v>
      </c>
      <c r="AB244" s="16">
        <f>'Visit&amp;Assessment Form'!$B$7</f>
        <v>0</v>
      </c>
      <c r="AC244">
        <f>SiteForm!$C$6</f>
        <v>0</v>
      </c>
      <c r="AD244" s="17">
        <f>CountsForm!A245</f>
        <v>0</v>
      </c>
    </row>
    <row r="245" spans="1:30">
      <c r="A245" t="e">
        <f>SiteForm!$A$7&amp;SiteForm!$C$7</f>
        <v>#N/A</v>
      </c>
      <c r="B245">
        <f>IF(SiteForm!C$4="",SiteForm!A$4,SiteForm!C$4)</f>
        <v>0</v>
      </c>
      <c r="C245">
        <f>'Visit&amp;Assessment Form'!$B$3</f>
        <v>0</v>
      </c>
      <c r="D245">
        <f>'Visit&amp;Assessment Form'!$B$4</f>
        <v>0</v>
      </c>
      <c r="E245">
        <f>'Visit&amp;Assessment Form'!$B$5</f>
        <v>0</v>
      </c>
      <c r="F245" t="e">
        <f>VLOOKUP(CountsForm!A246,LookupCount!$A:$D,4,FALSE)</f>
        <v>#N/A</v>
      </c>
      <c r="G245" t="e">
        <f>CountsForm!B246</f>
        <v>#N/A</v>
      </c>
      <c r="H245">
        <f>CountsForm!D246</f>
        <v>0</v>
      </c>
      <c r="I245" t="str">
        <f>VLOOKUP('Visit&amp;Assessment Form'!B$10,LookupVisit!AJ$2:AK$10,2,FALSE)</f>
        <v>W</v>
      </c>
      <c r="J245" t="e">
        <f>VLOOKUP('Visit&amp;Assessment Form'!B$9,LookupVisit!A$2:B$7,2,FALSE)</f>
        <v>#N/A</v>
      </c>
      <c r="K245" t="e">
        <f>VLOOKUP(CountsForm!E246,LookupCount!$F$2:$G$5,2,FALSE)</f>
        <v>#N/A</v>
      </c>
      <c r="L245" t="e">
        <f>VLOOKUP('Visit&amp;Assessment Form'!$B$8,LookupVisit!$C$2:$D$16,2,FALSE)</f>
        <v>#N/A</v>
      </c>
      <c r="M245" t="e">
        <f>VLOOKUP('Visit&amp;Assessment Form'!$B$13,LookupVisit!$E$3:$F$5,2,FALSE)</f>
        <v>#N/A</v>
      </c>
      <c r="N245" t="e">
        <f>VLOOKUP('Visit&amp;Assessment Form'!$B$14,LookupVisit!$G$3:$H$6,2,FALSE)</f>
        <v>#N/A</v>
      </c>
      <c r="O245" t="e">
        <f>VLOOKUP('Visit&amp;Assessment Form'!$B$15,LookupVisit!$I$3:$J$7,2,FALSE)</f>
        <v>#N/A</v>
      </c>
      <c r="P245" t="e">
        <f>VLOOKUP('Visit&amp;Assessment Form'!$B$16,LookupVisit!$K$3:$L$6,2,FALSE)</f>
        <v>#N/A</v>
      </c>
      <c r="Q245" t="e">
        <f>VLOOKUP('Visit&amp;Assessment Form'!$B$11,LookupVisit!$M$3:$N$7,2,FALSE)</f>
        <v>#N/A</v>
      </c>
      <c r="R245">
        <f>'Visit&amp;Assessment Form'!$B$27</f>
        <v>0</v>
      </c>
      <c r="S245">
        <f>'Visit&amp;Assessment Form'!$B$29</f>
        <v>0</v>
      </c>
      <c r="T245">
        <f>SiteForm!A$3</f>
        <v>0</v>
      </c>
      <c r="U245">
        <f>SiteForm!$A$4</f>
        <v>0</v>
      </c>
      <c r="V245">
        <f>SiteForm!$C$3</f>
        <v>0</v>
      </c>
      <c r="W245">
        <f>SiteForm!$C$5</f>
        <v>0</v>
      </c>
      <c r="X245">
        <f>SiteForm!$C$10</f>
        <v>0</v>
      </c>
      <c r="Y245">
        <f>SiteForm!$C$11</f>
        <v>0</v>
      </c>
      <c r="Z245" t="e">
        <f>CountsForm!C246</f>
        <v>#N/A</v>
      </c>
      <c r="AA245" s="16">
        <f>'Visit&amp;Assessment Form'!$B$6</f>
        <v>0</v>
      </c>
      <c r="AB245" s="16">
        <f>'Visit&amp;Assessment Form'!$B$7</f>
        <v>0</v>
      </c>
      <c r="AC245">
        <f>SiteForm!$C$6</f>
        <v>0</v>
      </c>
      <c r="AD245" s="17">
        <f>CountsForm!A246</f>
        <v>0</v>
      </c>
    </row>
    <row r="246" spans="1:30">
      <c r="A246" t="e">
        <f>SiteForm!$A$7&amp;SiteForm!$C$7</f>
        <v>#N/A</v>
      </c>
      <c r="B246">
        <f>IF(SiteForm!C$4="",SiteForm!A$4,SiteForm!C$4)</f>
        <v>0</v>
      </c>
      <c r="C246">
        <f>'Visit&amp;Assessment Form'!$B$3</f>
        <v>0</v>
      </c>
      <c r="D246">
        <f>'Visit&amp;Assessment Form'!$B$4</f>
        <v>0</v>
      </c>
      <c r="E246">
        <f>'Visit&amp;Assessment Form'!$B$5</f>
        <v>0</v>
      </c>
      <c r="F246" t="e">
        <f>VLOOKUP(CountsForm!A247,LookupCount!$A:$D,4,FALSE)</f>
        <v>#N/A</v>
      </c>
      <c r="G246" t="e">
        <f>CountsForm!B247</f>
        <v>#N/A</v>
      </c>
      <c r="H246">
        <f>CountsForm!D247</f>
        <v>0</v>
      </c>
      <c r="I246" t="str">
        <f>VLOOKUP('Visit&amp;Assessment Form'!B$10,LookupVisit!AJ$2:AK$10,2,FALSE)</f>
        <v>W</v>
      </c>
      <c r="J246" t="e">
        <f>VLOOKUP('Visit&amp;Assessment Form'!B$9,LookupVisit!A$2:B$7,2,FALSE)</f>
        <v>#N/A</v>
      </c>
      <c r="K246" t="e">
        <f>VLOOKUP(CountsForm!E247,LookupCount!$F$2:$G$5,2,FALSE)</f>
        <v>#N/A</v>
      </c>
      <c r="L246" t="e">
        <f>VLOOKUP('Visit&amp;Assessment Form'!$B$8,LookupVisit!$C$2:$D$16,2,FALSE)</f>
        <v>#N/A</v>
      </c>
      <c r="M246" t="e">
        <f>VLOOKUP('Visit&amp;Assessment Form'!$B$13,LookupVisit!$E$3:$F$5,2,FALSE)</f>
        <v>#N/A</v>
      </c>
      <c r="N246" t="e">
        <f>VLOOKUP('Visit&amp;Assessment Form'!$B$14,LookupVisit!$G$3:$H$6,2,FALSE)</f>
        <v>#N/A</v>
      </c>
      <c r="O246" t="e">
        <f>VLOOKUP('Visit&amp;Assessment Form'!$B$15,LookupVisit!$I$3:$J$7,2,FALSE)</f>
        <v>#N/A</v>
      </c>
      <c r="P246" t="e">
        <f>VLOOKUP('Visit&amp;Assessment Form'!$B$16,LookupVisit!$K$3:$L$6,2,FALSE)</f>
        <v>#N/A</v>
      </c>
      <c r="Q246" t="e">
        <f>VLOOKUP('Visit&amp;Assessment Form'!$B$11,LookupVisit!$M$3:$N$7,2,FALSE)</f>
        <v>#N/A</v>
      </c>
      <c r="R246">
        <f>'Visit&amp;Assessment Form'!$B$27</f>
        <v>0</v>
      </c>
      <c r="S246">
        <f>'Visit&amp;Assessment Form'!$B$29</f>
        <v>0</v>
      </c>
      <c r="T246">
        <f>SiteForm!A$3</f>
        <v>0</v>
      </c>
      <c r="U246">
        <f>SiteForm!$A$4</f>
        <v>0</v>
      </c>
      <c r="V246">
        <f>SiteForm!$C$3</f>
        <v>0</v>
      </c>
      <c r="W246">
        <f>SiteForm!$C$5</f>
        <v>0</v>
      </c>
      <c r="X246">
        <f>SiteForm!$C$10</f>
        <v>0</v>
      </c>
      <c r="Y246">
        <f>SiteForm!$C$11</f>
        <v>0</v>
      </c>
      <c r="Z246" t="e">
        <f>CountsForm!C247</f>
        <v>#N/A</v>
      </c>
      <c r="AA246" s="16">
        <f>'Visit&amp;Assessment Form'!$B$6</f>
        <v>0</v>
      </c>
      <c r="AB246" s="16">
        <f>'Visit&amp;Assessment Form'!$B$7</f>
        <v>0</v>
      </c>
      <c r="AC246">
        <f>SiteForm!$C$6</f>
        <v>0</v>
      </c>
      <c r="AD246" s="17">
        <f>CountsForm!A247</f>
        <v>0</v>
      </c>
    </row>
    <row r="247" spans="1:30">
      <c r="A247" t="e">
        <f>SiteForm!$A$7&amp;SiteForm!$C$7</f>
        <v>#N/A</v>
      </c>
      <c r="B247">
        <f>IF(SiteForm!C$4="",SiteForm!A$4,SiteForm!C$4)</f>
        <v>0</v>
      </c>
      <c r="C247">
        <f>'Visit&amp;Assessment Form'!$B$3</f>
        <v>0</v>
      </c>
      <c r="D247">
        <f>'Visit&amp;Assessment Form'!$B$4</f>
        <v>0</v>
      </c>
      <c r="E247">
        <f>'Visit&amp;Assessment Form'!$B$5</f>
        <v>0</v>
      </c>
      <c r="F247" t="e">
        <f>VLOOKUP(CountsForm!A248,LookupCount!$A:$D,4,FALSE)</f>
        <v>#N/A</v>
      </c>
      <c r="G247" t="e">
        <f>CountsForm!B248</f>
        <v>#N/A</v>
      </c>
      <c r="H247">
        <f>CountsForm!D248</f>
        <v>0</v>
      </c>
      <c r="I247" t="str">
        <f>VLOOKUP('Visit&amp;Assessment Form'!B$10,LookupVisit!AJ$2:AK$10,2,FALSE)</f>
        <v>W</v>
      </c>
      <c r="J247" t="e">
        <f>VLOOKUP('Visit&amp;Assessment Form'!B$9,LookupVisit!A$2:B$7,2,FALSE)</f>
        <v>#N/A</v>
      </c>
      <c r="K247" t="e">
        <f>VLOOKUP(CountsForm!E248,LookupCount!$F$2:$G$5,2,FALSE)</f>
        <v>#N/A</v>
      </c>
      <c r="L247" t="e">
        <f>VLOOKUP('Visit&amp;Assessment Form'!$B$8,LookupVisit!$C$2:$D$16,2,FALSE)</f>
        <v>#N/A</v>
      </c>
      <c r="M247" t="e">
        <f>VLOOKUP('Visit&amp;Assessment Form'!$B$13,LookupVisit!$E$3:$F$5,2,FALSE)</f>
        <v>#N/A</v>
      </c>
      <c r="N247" t="e">
        <f>VLOOKUP('Visit&amp;Assessment Form'!$B$14,LookupVisit!$G$3:$H$6,2,FALSE)</f>
        <v>#N/A</v>
      </c>
      <c r="O247" t="e">
        <f>VLOOKUP('Visit&amp;Assessment Form'!$B$15,LookupVisit!$I$3:$J$7,2,FALSE)</f>
        <v>#N/A</v>
      </c>
      <c r="P247" t="e">
        <f>VLOOKUP('Visit&amp;Assessment Form'!$B$16,LookupVisit!$K$3:$L$6,2,FALSE)</f>
        <v>#N/A</v>
      </c>
      <c r="Q247" t="e">
        <f>VLOOKUP('Visit&amp;Assessment Form'!$B$11,LookupVisit!$M$3:$N$7,2,FALSE)</f>
        <v>#N/A</v>
      </c>
      <c r="R247">
        <f>'Visit&amp;Assessment Form'!$B$27</f>
        <v>0</v>
      </c>
      <c r="S247">
        <f>'Visit&amp;Assessment Form'!$B$29</f>
        <v>0</v>
      </c>
      <c r="T247">
        <f>SiteForm!A$3</f>
        <v>0</v>
      </c>
      <c r="U247">
        <f>SiteForm!$A$4</f>
        <v>0</v>
      </c>
      <c r="V247">
        <f>SiteForm!$C$3</f>
        <v>0</v>
      </c>
      <c r="W247">
        <f>SiteForm!$C$5</f>
        <v>0</v>
      </c>
      <c r="X247">
        <f>SiteForm!$C$10</f>
        <v>0</v>
      </c>
      <c r="Y247">
        <f>SiteForm!$C$11</f>
        <v>0</v>
      </c>
      <c r="Z247" t="e">
        <f>CountsForm!C248</f>
        <v>#N/A</v>
      </c>
      <c r="AA247" s="16">
        <f>'Visit&amp;Assessment Form'!$B$6</f>
        <v>0</v>
      </c>
      <c r="AB247" s="16">
        <f>'Visit&amp;Assessment Form'!$B$7</f>
        <v>0</v>
      </c>
      <c r="AC247">
        <f>SiteForm!$C$6</f>
        <v>0</v>
      </c>
      <c r="AD247" s="17">
        <f>CountsForm!A248</f>
        <v>0</v>
      </c>
    </row>
    <row r="248" spans="1:30">
      <c r="A248" t="e">
        <f>SiteForm!$A$7&amp;SiteForm!$C$7</f>
        <v>#N/A</v>
      </c>
      <c r="B248">
        <f>IF(SiteForm!C$4="",SiteForm!A$4,SiteForm!C$4)</f>
        <v>0</v>
      </c>
      <c r="C248">
        <f>'Visit&amp;Assessment Form'!$B$3</f>
        <v>0</v>
      </c>
      <c r="D248">
        <f>'Visit&amp;Assessment Form'!$B$4</f>
        <v>0</v>
      </c>
      <c r="E248">
        <f>'Visit&amp;Assessment Form'!$B$5</f>
        <v>0</v>
      </c>
      <c r="F248" t="e">
        <f>VLOOKUP(CountsForm!A249,LookupCount!$A:$D,4,FALSE)</f>
        <v>#N/A</v>
      </c>
      <c r="G248" t="e">
        <f>CountsForm!B249</f>
        <v>#N/A</v>
      </c>
      <c r="H248">
        <f>CountsForm!D249</f>
        <v>0</v>
      </c>
      <c r="I248" t="str">
        <f>VLOOKUP('Visit&amp;Assessment Form'!B$10,LookupVisit!AJ$2:AK$10,2,FALSE)</f>
        <v>W</v>
      </c>
      <c r="J248" t="e">
        <f>VLOOKUP('Visit&amp;Assessment Form'!B$9,LookupVisit!A$2:B$7,2,FALSE)</f>
        <v>#N/A</v>
      </c>
      <c r="K248" t="e">
        <f>VLOOKUP(CountsForm!E249,LookupCount!$F$2:$G$5,2,FALSE)</f>
        <v>#N/A</v>
      </c>
      <c r="L248" t="e">
        <f>VLOOKUP('Visit&amp;Assessment Form'!$B$8,LookupVisit!$C$2:$D$16,2,FALSE)</f>
        <v>#N/A</v>
      </c>
      <c r="M248" t="e">
        <f>VLOOKUP('Visit&amp;Assessment Form'!$B$13,LookupVisit!$E$3:$F$5,2,FALSE)</f>
        <v>#N/A</v>
      </c>
      <c r="N248" t="e">
        <f>VLOOKUP('Visit&amp;Assessment Form'!$B$14,LookupVisit!$G$3:$H$6,2,FALSE)</f>
        <v>#N/A</v>
      </c>
      <c r="O248" t="e">
        <f>VLOOKUP('Visit&amp;Assessment Form'!$B$15,LookupVisit!$I$3:$J$7,2,FALSE)</f>
        <v>#N/A</v>
      </c>
      <c r="P248" t="e">
        <f>VLOOKUP('Visit&amp;Assessment Form'!$B$16,LookupVisit!$K$3:$L$6,2,FALSE)</f>
        <v>#N/A</v>
      </c>
      <c r="Q248" t="e">
        <f>VLOOKUP('Visit&amp;Assessment Form'!$B$11,LookupVisit!$M$3:$N$7,2,FALSE)</f>
        <v>#N/A</v>
      </c>
      <c r="R248">
        <f>'Visit&amp;Assessment Form'!$B$27</f>
        <v>0</v>
      </c>
      <c r="S248">
        <f>'Visit&amp;Assessment Form'!$B$29</f>
        <v>0</v>
      </c>
      <c r="T248">
        <f>SiteForm!A$3</f>
        <v>0</v>
      </c>
      <c r="U248">
        <f>SiteForm!$A$4</f>
        <v>0</v>
      </c>
      <c r="V248">
        <f>SiteForm!$C$3</f>
        <v>0</v>
      </c>
      <c r="W248">
        <f>SiteForm!$C$5</f>
        <v>0</v>
      </c>
      <c r="X248">
        <f>SiteForm!$C$10</f>
        <v>0</v>
      </c>
      <c r="Y248">
        <f>SiteForm!$C$11</f>
        <v>0</v>
      </c>
      <c r="Z248" t="e">
        <f>CountsForm!C249</f>
        <v>#N/A</v>
      </c>
      <c r="AA248" s="16">
        <f>'Visit&amp;Assessment Form'!$B$6</f>
        <v>0</v>
      </c>
      <c r="AB248" s="16">
        <f>'Visit&amp;Assessment Form'!$B$7</f>
        <v>0</v>
      </c>
      <c r="AC248">
        <f>SiteForm!$C$6</f>
        <v>0</v>
      </c>
      <c r="AD248" s="17">
        <f>CountsForm!A249</f>
        <v>0</v>
      </c>
    </row>
    <row r="249" spans="1:30">
      <c r="A249" t="e">
        <f>SiteForm!$A$7&amp;SiteForm!$C$7</f>
        <v>#N/A</v>
      </c>
      <c r="B249">
        <f>IF(SiteForm!C$4="",SiteForm!A$4,SiteForm!C$4)</f>
        <v>0</v>
      </c>
      <c r="C249">
        <f>'Visit&amp;Assessment Form'!$B$3</f>
        <v>0</v>
      </c>
      <c r="D249">
        <f>'Visit&amp;Assessment Form'!$B$4</f>
        <v>0</v>
      </c>
      <c r="E249">
        <f>'Visit&amp;Assessment Form'!$B$5</f>
        <v>0</v>
      </c>
      <c r="F249" t="e">
        <f>VLOOKUP(CountsForm!A250,LookupCount!$A:$D,4,FALSE)</f>
        <v>#N/A</v>
      </c>
      <c r="G249" t="e">
        <f>CountsForm!B250</f>
        <v>#N/A</v>
      </c>
      <c r="H249">
        <f>CountsForm!D250</f>
        <v>0</v>
      </c>
      <c r="I249" t="str">
        <f>VLOOKUP('Visit&amp;Assessment Form'!B$10,LookupVisit!AJ$2:AK$10,2,FALSE)</f>
        <v>W</v>
      </c>
      <c r="J249" t="e">
        <f>VLOOKUP('Visit&amp;Assessment Form'!B$9,LookupVisit!A$2:B$7,2,FALSE)</f>
        <v>#N/A</v>
      </c>
      <c r="K249" t="e">
        <f>VLOOKUP(CountsForm!E250,LookupCount!$F$2:$G$5,2,FALSE)</f>
        <v>#N/A</v>
      </c>
      <c r="L249" t="e">
        <f>VLOOKUP('Visit&amp;Assessment Form'!$B$8,LookupVisit!$C$2:$D$16,2,FALSE)</f>
        <v>#N/A</v>
      </c>
      <c r="M249" t="e">
        <f>VLOOKUP('Visit&amp;Assessment Form'!$B$13,LookupVisit!$E$3:$F$5,2,FALSE)</f>
        <v>#N/A</v>
      </c>
      <c r="N249" t="e">
        <f>VLOOKUP('Visit&amp;Assessment Form'!$B$14,LookupVisit!$G$3:$H$6,2,FALSE)</f>
        <v>#N/A</v>
      </c>
      <c r="O249" t="e">
        <f>VLOOKUP('Visit&amp;Assessment Form'!$B$15,LookupVisit!$I$3:$J$7,2,FALSE)</f>
        <v>#N/A</v>
      </c>
      <c r="P249" t="e">
        <f>VLOOKUP('Visit&amp;Assessment Form'!$B$16,LookupVisit!$K$3:$L$6,2,FALSE)</f>
        <v>#N/A</v>
      </c>
      <c r="Q249" t="e">
        <f>VLOOKUP('Visit&amp;Assessment Form'!$B$11,LookupVisit!$M$3:$N$7,2,FALSE)</f>
        <v>#N/A</v>
      </c>
      <c r="R249">
        <f>'Visit&amp;Assessment Form'!$B$27</f>
        <v>0</v>
      </c>
      <c r="S249">
        <f>'Visit&amp;Assessment Form'!$B$29</f>
        <v>0</v>
      </c>
      <c r="T249">
        <f>SiteForm!A$3</f>
        <v>0</v>
      </c>
      <c r="U249">
        <f>SiteForm!$A$4</f>
        <v>0</v>
      </c>
      <c r="V249">
        <f>SiteForm!$C$3</f>
        <v>0</v>
      </c>
      <c r="W249">
        <f>SiteForm!$C$5</f>
        <v>0</v>
      </c>
      <c r="X249">
        <f>SiteForm!$C$10</f>
        <v>0</v>
      </c>
      <c r="Y249">
        <f>SiteForm!$C$11</f>
        <v>0</v>
      </c>
      <c r="Z249" t="e">
        <f>CountsForm!C250</f>
        <v>#N/A</v>
      </c>
      <c r="AA249" s="16">
        <f>'Visit&amp;Assessment Form'!$B$6</f>
        <v>0</v>
      </c>
      <c r="AB249" s="16">
        <f>'Visit&amp;Assessment Form'!$B$7</f>
        <v>0</v>
      </c>
      <c r="AC249">
        <f>SiteForm!$C$6</f>
        <v>0</v>
      </c>
      <c r="AD249" s="17">
        <f>CountsForm!A250</f>
        <v>0</v>
      </c>
    </row>
    <row r="250" spans="1:30">
      <c r="A250" t="e">
        <f>SiteForm!$A$7&amp;SiteForm!$C$7</f>
        <v>#N/A</v>
      </c>
      <c r="B250">
        <f>IF(SiteForm!C$4="",SiteForm!A$4,SiteForm!C$4)</f>
        <v>0</v>
      </c>
      <c r="C250">
        <f>'Visit&amp;Assessment Form'!$B$3</f>
        <v>0</v>
      </c>
      <c r="D250">
        <f>'Visit&amp;Assessment Form'!$B$4</f>
        <v>0</v>
      </c>
      <c r="E250">
        <f>'Visit&amp;Assessment Form'!$B$5</f>
        <v>0</v>
      </c>
      <c r="F250" t="e">
        <f>VLOOKUP(CountsForm!A251,LookupCount!$A:$D,4,FALSE)</f>
        <v>#N/A</v>
      </c>
      <c r="G250" t="e">
        <f>CountsForm!B251</f>
        <v>#N/A</v>
      </c>
      <c r="H250">
        <f>CountsForm!D251</f>
        <v>0</v>
      </c>
      <c r="I250" t="str">
        <f>VLOOKUP('Visit&amp;Assessment Form'!B$10,LookupVisit!AJ$2:AK$10,2,FALSE)</f>
        <v>W</v>
      </c>
      <c r="J250" t="e">
        <f>VLOOKUP('Visit&amp;Assessment Form'!B$9,LookupVisit!A$2:B$7,2,FALSE)</f>
        <v>#N/A</v>
      </c>
      <c r="K250" t="e">
        <f>VLOOKUP(CountsForm!E251,LookupCount!$F$2:$G$5,2,FALSE)</f>
        <v>#N/A</v>
      </c>
      <c r="L250" t="e">
        <f>VLOOKUP('Visit&amp;Assessment Form'!$B$8,LookupVisit!$C$2:$D$16,2,FALSE)</f>
        <v>#N/A</v>
      </c>
      <c r="M250" t="e">
        <f>VLOOKUP('Visit&amp;Assessment Form'!$B$13,LookupVisit!$E$3:$F$5,2,FALSE)</f>
        <v>#N/A</v>
      </c>
      <c r="N250" t="e">
        <f>VLOOKUP('Visit&amp;Assessment Form'!$B$14,LookupVisit!$G$3:$H$6,2,FALSE)</f>
        <v>#N/A</v>
      </c>
      <c r="O250" t="e">
        <f>VLOOKUP('Visit&amp;Assessment Form'!$B$15,LookupVisit!$I$3:$J$7,2,FALSE)</f>
        <v>#N/A</v>
      </c>
      <c r="P250" t="e">
        <f>VLOOKUP('Visit&amp;Assessment Form'!$B$16,LookupVisit!$K$3:$L$6,2,FALSE)</f>
        <v>#N/A</v>
      </c>
      <c r="Q250" t="e">
        <f>VLOOKUP('Visit&amp;Assessment Form'!$B$11,LookupVisit!$M$3:$N$7,2,FALSE)</f>
        <v>#N/A</v>
      </c>
      <c r="R250">
        <f>'Visit&amp;Assessment Form'!$B$27</f>
        <v>0</v>
      </c>
      <c r="S250">
        <f>'Visit&amp;Assessment Form'!$B$29</f>
        <v>0</v>
      </c>
      <c r="T250">
        <f>SiteForm!A$3</f>
        <v>0</v>
      </c>
      <c r="U250">
        <f>SiteForm!$A$4</f>
        <v>0</v>
      </c>
      <c r="V250">
        <f>SiteForm!$C$3</f>
        <v>0</v>
      </c>
      <c r="W250">
        <f>SiteForm!$C$5</f>
        <v>0</v>
      </c>
      <c r="X250">
        <f>SiteForm!$C$10</f>
        <v>0</v>
      </c>
      <c r="Y250">
        <f>SiteForm!$C$11</f>
        <v>0</v>
      </c>
      <c r="Z250" t="e">
        <f>CountsForm!C251</f>
        <v>#N/A</v>
      </c>
      <c r="AA250" s="16">
        <f>'Visit&amp;Assessment Form'!$B$6</f>
        <v>0</v>
      </c>
      <c r="AB250" s="16">
        <f>'Visit&amp;Assessment Form'!$B$7</f>
        <v>0</v>
      </c>
      <c r="AC250">
        <f>SiteForm!$C$6</f>
        <v>0</v>
      </c>
      <c r="AD250" s="17">
        <f>CountsForm!A251</f>
        <v>0</v>
      </c>
    </row>
    <row r="251" spans="1:30">
      <c r="A251" t="e">
        <f>SiteForm!$A$7&amp;SiteForm!$C$7</f>
        <v>#N/A</v>
      </c>
      <c r="B251">
        <f>IF(SiteForm!C$4="",SiteForm!A$4,SiteForm!C$4)</f>
        <v>0</v>
      </c>
      <c r="C251">
        <f>'Visit&amp;Assessment Form'!$B$3</f>
        <v>0</v>
      </c>
      <c r="D251">
        <f>'Visit&amp;Assessment Form'!$B$4</f>
        <v>0</v>
      </c>
      <c r="E251">
        <f>'Visit&amp;Assessment Form'!$B$5</f>
        <v>0</v>
      </c>
      <c r="F251" t="e">
        <f>VLOOKUP(CountsForm!A252,LookupCount!$A:$D,4,FALSE)</f>
        <v>#N/A</v>
      </c>
      <c r="G251" t="e">
        <f>CountsForm!B252</f>
        <v>#N/A</v>
      </c>
      <c r="H251">
        <f>CountsForm!D252</f>
        <v>0</v>
      </c>
      <c r="I251" t="str">
        <f>VLOOKUP('Visit&amp;Assessment Form'!B$10,LookupVisit!AJ$2:AK$10,2,FALSE)</f>
        <v>W</v>
      </c>
      <c r="J251" t="e">
        <f>VLOOKUP('Visit&amp;Assessment Form'!B$9,LookupVisit!A$2:B$7,2,FALSE)</f>
        <v>#N/A</v>
      </c>
      <c r="K251" t="e">
        <f>VLOOKUP(CountsForm!E252,LookupCount!$F$2:$G$5,2,FALSE)</f>
        <v>#N/A</v>
      </c>
      <c r="L251" t="e">
        <f>VLOOKUP('Visit&amp;Assessment Form'!$B$8,LookupVisit!$C$2:$D$16,2,FALSE)</f>
        <v>#N/A</v>
      </c>
      <c r="M251" t="e">
        <f>VLOOKUP('Visit&amp;Assessment Form'!$B$13,LookupVisit!$E$3:$F$5,2,FALSE)</f>
        <v>#N/A</v>
      </c>
      <c r="N251" t="e">
        <f>VLOOKUP('Visit&amp;Assessment Form'!$B$14,LookupVisit!$G$3:$H$6,2,FALSE)</f>
        <v>#N/A</v>
      </c>
      <c r="O251" t="e">
        <f>VLOOKUP('Visit&amp;Assessment Form'!$B$15,LookupVisit!$I$3:$J$7,2,FALSE)</f>
        <v>#N/A</v>
      </c>
      <c r="P251" t="e">
        <f>VLOOKUP('Visit&amp;Assessment Form'!$B$16,LookupVisit!$K$3:$L$6,2,FALSE)</f>
        <v>#N/A</v>
      </c>
      <c r="Q251" t="e">
        <f>VLOOKUP('Visit&amp;Assessment Form'!$B$11,LookupVisit!$M$3:$N$7,2,FALSE)</f>
        <v>#N/A</v>
      </c>
      <c r="R251">
        <f>'Visit&amp;Assessment Form'!$B$27</f>
        <v>0</v>
      </c>
      <c r="S251">
        <f>'Visit&amp;Assessment Form'!$B$29</f>
        <v>0</v>
      </c>
      <c r="T251">
        <f>SiteForm!A$3</f>
        <v>0</v>
      </c>
      <c r="U251">
        <f>SiteForm!$A$4</f>
        <v>0</v>
      </c>
      <c r="V251">
        <f>SiteForm!$C$3</f>
        <v>0</v>
      </c>
      <c r="W251">
        <f>SiteForm!$C$5</f>
        <v>0</v>
      </c>
      <c r="X251">
        <f>SiteForm!$C$10</f>
        <v>0</v>
      </c>
      <c r="Y251">
        <f>SiteForm!$C$11</f>
        <v>0</v>
      </c>
      <c r="Z251" t="e">
        <f>CountsForm!C252</f>
        <v>#N/A</v>
      </c>
      <c r="AA251" s="16">
        <f>'Visit&amp;Assessment Form'!$B$6</f>
        <v>0</v>
      </c>
      <c r="AB251" s="16">
        <f>'Visit&amp;Assessment Form'!$B$7</f>
        <v>0</v>
      </c>
      <c r="AC251">
        <f>SiteForm!$C$6</f>
        <v>0</v>
      </c>
      <c r="AD251" s="17">
        <f>CountsForm!A252</f>
        <v>0</v>
      </c>
    </row>
    <row r="252" spans="1:30">
      <c r="A252" t="e">
        <f>SiteForm!$A$7&amp;SiteForm!$C$7</f>
        <v>#N/A</v>
      </c>
      <c r="B252">
        <f>IF(SiteForm!C$4="",SiteForm!A$4,SiteForm!C$4)</f>
        <v>0</v>
      </c>
      <c r="C252">
        <f>'Visit&amp;Assessment Form'!$B$3</f>
        <v>0</v>
      </c>
      <c r="D252">
        <f>'Visit&amp;Assessment Form'!$B$4</f>
        <v>0</v>
      </c>
      <c r="E252">
        <f>'Visit&amp;Assessment Form'!$B$5</f>
        <v>0</v>
      </c>
      <c r="F252" t="e">
        <f>VLOOKUP(CountsForm!A253,LookupCount!$A:$D,4,FALSE)</f>
        <v>#N/A</v>
      </c>
      <c r="G252" t="e">
        <f>CountsForm!B253</f>
        <v>#N/A</v>
      </c>
      <c r="H252">
        <f>CountsForm!D253</f>
        <v>0</v>
      </c>
      <c r="I252" t="str">
        <f>VLOOKUP('Visit&amp;Assessment Form'!B$10,LookupVisit!AJ$2:AK$10,2,FALSE)</f>
        <v>W</v>
      </c>
      <c r="J252" t="e">
        <f>VLOOKUP('Visit&amp;Assessment Form'!B$9,LookupVisit!A$2:B$7,2,FALSE)</f>
        <v>#N/A</v>
      </c>
      <c r="K252" t="e">
        <f>VLOOKUP(CountsForm!E253,LookupCount!$F$2:$G$5,2,FALSE)</f>
        <v>#N/A</v>
      </c>
      <c r="L252" t="e">
        <f>VLOOKUP('Visit&amp;Assessment Form'!$B$8,LookupVisit!$C$2:$D$16,2,FALSE)</f>
        <v>#N/A</v>
      </c>
      <c r="M252" t="e">
        <f>VLOOKUP('Visit&amp;Assessment Form'!$B$13,LookupVisit!$E$3:$F$5,2,FALSE)</f>
        <v>#N/A</v>
      </c>
      <c r="N252" t="e">
        <f>VLOOKUP('Visit&amp;Assessment Form'!$B$14,LookupVisit!$G$3:$H$6,2,FALSE)</f>
        <v>#N/A</v>
      </c>
      <c r="O252" t="e">
        <f>VLOOKUP('Visit&amp;Assessment Form'!$B$15,LookupVisit!$I$3:$J$7,2,FALSE)</f>
        <v>#N/A</v>
      </c>
      <c r="P252" t="e">
        <f>VLOOKUP('Visit&amp;Assessment Form'!$B$16,LookupVisit!$K$3:$L$6,2,FALSE)</f>
        <v>#N/A</v>
      </c>
      <c r="Q252" t="e">
        <f>VLOOKUP('Visit&amp;Assessment Form'!$B$11,LookupVisit!$M$3:$N$7,2,FALSE)</f>
        <v>#N/A</v>
      </c>
      <c r="R252">
        <f>'Visit&amp;Assessment Form'!$B$27</f>
        <v>0</v>
      </c>
      <c r="S252">
        <f>'Visit&amp;Assessment Form'!$B$29</f>
        <v>0</v>
      </c>
      <c r="T252">
        <f>SiteForm!A$3</f>
        <v>0</v>
      </c>
      <c r="U252">
        <f>SiteForm!$A$4</f>
        <v>0</v>
      </c>
      <c r="V252">
        <f>SiteForm!$C$3</f>
        <v>0</v>
      </c>
      <c r="W252">
        <f>SiteForm!$C$5</f>
        <v>0</v>
      </c>
      <c r="X252">
        <f>SiteForm!$C$10</f>
        <v>0</v>
      </c>
      <c r="Y252">
        <f>SiteForm!$C$11</f>
        <v>0</v>
      </c>
      <c r="Z252" t="e">
        <f>CountsForm!C253</f>
        <v>#N/A</v>
      </c>
      <c r="AA252" s="16">
        <f>'Visit&amp;Assessment Form'!$B$6</f>
        <v>0</v>
      </c>
      <c r="AB252" s="16">
        <f>'Visit&amp;Assessment Form'!$B$7</f>
        <v>0</v>
      </c>
      <c r="AC252">
        <f>SiteForm!$C$6</f>
        <v>0</v>
      </c>
      <c r="AD252" s="17">
        <f>CountsForm!A253</f>
        <v>0</v>
      </c>
    </row>
    <row r="253" spans="1:30">
      <c r="A253" t="e">
        <f>SiteForm!$A$7&amp;SiteForm!$C$7</f>
        <v>#N/A</v>
      </c>
      <c r="B253">
        <f>IF(SiteForm!C$4="",SiteForm!A$4,SiteForm!C$4)</f>
        <v>0</v>
      </c>
      <c r="C253">
        <f>'Visit&amp;Assessment Form'!$B$3</f>
        <v>0</v>
      </c>
      <c r="D253">
        <f>'Visit&amp;Assessment Form'!$B$4</f>
        <v>0</v>
      </c>
      <c r="E253">
        <f>'Visit&amp;Assessment Form'!$B$5</f>
        <v>0</v>
      </c>
      <c r="F253" t="e">
        <f>VLOOKUP(CountsForm!A254,LookupCount!$A:$D,4,FALSE)</f>
        <v>#N/A</v>
      </c>
      <c r="G253" t="e">
        <f>CountsForm!B254</f>
        <v>#N/A</v>
      </c>
      <c r="H253">
        <f>CountsForm!D254</f>
        <v>0</v>
      </c>
      <c r="I253" t="str">
        <f>VLOOKUP('Visit&amp;Assessment Form'!B$10,LookupVisit!AJ$2:AK$10,2,FALSE)</f>
        <v>W</v>
      </c>
      <c r="J253" t="e">
        <f>VLOOKUP('Visit&amp;Assessment Form'!B$9,LookupVisit!A$2:B$7,2,FALSE)</f>
        <v>#N/A</v>
      </c>
      <c r="K253" t="e">
        <f>VLOOKUP(CountsForm!E254,LookupCount!$F$2:$G$5,2,FALSE)</f>
        <v>#N/A</v>
      </c>
      <c r="L253" t="e">
        <f>VLOOKUP('Visit&amp;Assessment Form'!$B$8,LookupVisit!$C$2:$D$16,2,FALSE)</f>
        <v>#N/A</v>
      </c>
      <c r="M253" t="e">
        <f>VLOOKUP('Visit&amp;Assessment Form'!$B$13,LookupVisit!$E$3:$F$5,2,FALSE)</f>
        <v>#N/A</v>
      </c>
      <c r="N253" t="e">
        <f>VLOOKUP('Visit&amp;Assessment Form'!$B$14,LookupVisit!$G$3:$H$6,2,FALSE)</f>
        <v>#N/A</v>
      </c>
      <c r="O253" t="e">
        <f>VLOOKUP('Visit&amp;Assessment Form'!$B$15,LookupVisit!$I$3:$J$7,2,FALSE)</f>
        <v>#N/A</v>
      </c>
      <c r="P253" t="e">
        <f>VLOOKUP('Visit&amp;Assessment Form'!$B$16,LookupVisit!$K$3:$L$6,2,FALSE)</f>
        <v>#N/A</v>
      </c>
      <c r="Q253" t="e">
        <f>VLOOKUP('Visit&amp;Assessment Form'!$B$11,LookupVisit!$M$3:$N$7,2,FALSE)</f>
        <v>#N/A</v>
      </c>
      <c r="R253">
        <f>'Visit&amp;Assessment Form'!$B$27</f>
        <v>0</v>
      </c>
      <c r="S253">
        <f>'Visit&amp;Assessment Form'!$B$29</f>
        <v>0</v>
      </c>
      <c r="T253">
        <f>SiteForm!A$3</f>
        <v>0</v>
      </c>
      <c r="U253">
        <f>SiteForm!$A$4</f>
        <v>0</v>
      </c>
      <c r="V253">
        <f>SiteForm!$C$3</f>
        <v>0</v>
      </c>
      <c r="W253">
        <f>SiteForm!$C$5</f>
        <v>0</v>
      </c>
      <c r="X253">
        <f>SiteForm!$C$10</f>
        <v>0</v>
      </c>
      <c r="Y253">
        <f>SiteForm!$C$11</f>
        <v>0</v>
      </c>
      <c r="Z253" t="e">
        <f>CountsForm!C254</f>
        <v>#N/A</v>
      </c>
      <c r="AA253" s="16">
        <f>'Visit&amp;Assessment Form'!$B$6</f>
        <v>0</v>
      </c>
      <c r="AB253" s="16">
        <f>'Visit&amp;Assessment Form'!$B$7</f>
        <v>0</v>
      </c>
      <c r="AC253">
        <f>SiteForm!$C$6</f>
        <v>0</v>
      </c>
      <c r="AD253" s="17">
        <f>CountsForm!A254</f>
        <v>0</v>
      </c>
    </row>
    <row r="254" spans="1:30">
      <c r="A254" t="e">
        <f>SiteForm!$A$7&amp;SiteForm!$C$7</f>
        <v>#N/A</v>
      </c>
      <c r="B254">
        <f>IF(SiteForm!C$4="",SiteForm!A$4,SiteForm!C$4)</f>
        <v>0</v>
      </c>
      <c r="C254">
        <f>'Visit&amp;Assessment Form'!$B$3</f>
        <v>0</v>
      </c>
      <c r="D254">
        <f>'Visit&amp;Assessment Form'!$B$4</f>
        <v>0</v>
      </c>
      <c r="E254">
        <f>'Visit&amp;Assessment Form'!$B$5</f>
        <v>0</v>
      </c>
      <c r="F254" t="e">
        <f>VLOOKUP(CountsForm!A255,LookupCount!$A:$D,4,FALSE)</f>
        <v>#N/A</v>
      </c>
      <c r="G254" t="e">
        <f>CountsForm!B255</f>
        <v>#N/A</v>
      </c>
      <c r="H254">
        <f>CountsForm!D255</f>
        <v>0</v>
      </c>
      <c r="I254" t="str">
        <f>VLOOKUP('Visit&amp;Assessment Form'!B$10,LookupVisit!AJ$2:AK$10,2,FALSE)</f>
        <v>W</v>
      </c>
      <c r="J254" t="e">
        <f>VLOOKUP('Visit&amp;Assessment Form'!B$9,LookupVisit!A$2:B$7,2,FALSE)</f>
        <v>#N/A</v>
      </c>
      <c r="K254" t="e">
        <f>VLOOKUP(CountsForm!E255,LookupCount!$F$2:$G$5,2,FALSE)</f>
        <v>#N/A</v>
      </c>
      <c r="L254" t="e">
        <f>VLOOKUP('Visit&amp;Assessment Form'!$B$8,LookupVisit!$C$2:$D$16,2,FALSE)</f>
        <v>#N/A</v>
      </c>
      <c r="M254" t="e">
        <f>VLOOKUP('Visit&amp;Assessment Form'!$B$13,LookupVisit!$E$3:$F$5,2,FALSE)</f>
        <v>#N/A</v>
      </c>
      <c r="N254" t="e">
        <f>VLOOKUP('Visit&amp;Assessment Form'!$B$14,LookupVisit!$G$3:$H$6,2,FALSE)</f>
        <v>#N/A</v>
      </c>
      <c r="O254" t="e">
        <f>VLOOKUP('Visit&amp;Assessment Form'!$B$15,LookupVisit!$I$3:$J$7,2,FALSE)</f>
        <v>#N/A</v>
      </c>
      <c r="P254" t="e">
        <f>VLOOKUP('Visit&amp;Assessment Form'!$B$16,LookupVisit!$K$3:$L$6,2,FALSE)</f>
        <v>#N/A</v>
      </c>
      <c r="Q254" t="e">
        <f>VLOOKUP('Visit&amp;Assessment Form'!$B$11,LookupVisit!$M$3:$N$7,2,FALSE)</f>
        <v>#N/A</v>
      </c>
      <c r="R254">
        <f>'Visit&amp;Assessment Form'!$B$27</f>
        <v>0</v>
      </c>
      <c r="S254">
        <f>'Visit&amp;Assessment Form'!$B$29</f>
        <v>0</v>
      </c>
      <c r="T254">
        <f>SiteForm!A$3</f>
        <v>0</v>
      </c>
      <c r="U254">
        <f>SiteForm!$A$4</f>
        <v>0</v>
      </c>
      <c r="V254">
        <f>SiteForm!$C$3</f>
        <v>0</v>
      </c>
      <c r="W254">
        <f>SiteForm!$C$5</f>
        <v>0</v>
      </c>
      <c r="X254">
        <f>SiteForm!$C$10</f>
        <v>0</v>
      </c>
      <c r="Y254">
        <f>SiteForm!$C$11</f>
        <v>0</v>
      </c>
      <c r="Z254" t="e">
        <f>CountsForm!C255</f>
        <v>#N/A</v>
      </c>
      <c r="AA254" s="16">
        <f>'Visit&amp;Assessment Form'!$B$6</f>
        <v>0</v>
      </c>
      <c r="AB254" s="16">
        <f>'Visit&amp;Assessment Form'!$B$7</f>
        <v>0</v>
      </c>
      <c r="AC254">
        <f>SiteForm!$C$6</f>
        <v>0</v>
      </c>
      <c r="AD254" s="17">
        <f>CountsForm!A255</f>
        <v>0</v>
      </c>
    </row>
    <row r="255" spans="1:30">
      <c r="A255" t="e">
        <f>SiteForm!$A$7&amp;SiteForm!$C$7</f>
        <v>#N/A</v>
      </c>
      <c r="B255">
        <f>IF(SiteForm!C$4="",SiteForm!A$4,SiteForm!C$4)</f>
        <v>0</v>
      </c>
      <c r="C255">
        <f>'Visit&amp;Assessment Form'!$B$3</f>
        <v>0</v>
      </c>
      <c r="D255">
        <f>'Visit&amp;Assessment Form'!$B$4</f>
        <v>0</v>
      </c>
      <c r="E255">
        <f>'Visit&amp;Assessment Form'!$B$5</f>
        <v>0</v>
      </c>
      <c r="F255" t="e">
        <f>VLOOKUP(CountsForm!A256,LookupCount!$A:$D,4,FALSE)</f>
        <v>#N/A</v>
      </c>
      <c r="G255" t="e">
        <f>CountsForm!B256</f>
        <v>#N/A</v>
      </c>
      <c r="H255">
        <f>CountsForm!D256</f>
        <v>0</v>
      </c>
      <c r="I255" t="str">
        <f>VLOOKUP('Visit&amp;Assessment Form'!B$10,LookupVisit!AJ$2:AK$10,2,FALSE)</f>
        <v>W</v>
      </c>
      <c r="J255" t="e">
        <f>VLOOKUP('Visit&amp;Assessment Form'!B$9,LookupVisit!A$2:B$7,2,FALSE)</f>
        <v>#N/A</v>
      </c>
      <c r="K255" t="e">
        <f>VLOOKUP(CountsForm!E256,LookupCount!$F$2:$G$5,2,FALSE)</f>
        <v>#N/A</v>
      </c>
      <c r="L255" t="e">
        <f>VLOOKUP('Visit&amp;Assessment Form'!$B$8,LookupVisit!$C$2:$D$16,2,FALSE)</f>
        <v>#N/A</v>
      </c>
      <c r="M255" t="e">
        <f>VLOOKUP('Visit&amp;Assessment Form'!$B$13,LookupVisit!$E$3:$F$5,2,FALSE)</f>
        <v>#N/A</v>
      </c>
      <c r="N255" t="e">
        <f>VLOOKUP('Visit&amp;Assessment Form'!$B$14,LookupVisit!$G$3:$H$6,2,FALSE)</f>
        <v>#N/A</v>
      </c>
      <c r="O255" t="e">
        <f>VLOOKUP('Visit&amp;Assessment Form'!$B$15,LookupVisit!$I$3:$J$7,2,FALSE)</f>
        <v>#N/A</v>
      </c>
      <c r="P255" t="e">
        <f>VLOOKUP('Visit&amp;Assessment Form'!$B$16,LookupVisit!$K$3:$L$6,2,FALSE)</f>
        <v>#N/A</v>
      </c>
      <c r="Q255" t="e">
        <f>VLOOKUP('Visit&amp;Assessment Form'!$B$11,LookupVisit!$M$3:$N$7,2,FALSE)</f>
        <v>#N/A</v>
      </c>
      <c r="R255">
        <f>'Visit&amp;Assessment Form'!$B$27</f>
        <v>0</v>
      </c>
      <c r="S255">
        <f>'Visit&amp;Assessment Form'!$B$29</f>
        <v>0</v>
      </c>
      <c r="T255">
        <f>SiteForm!A$3</f>
        <v>0</v>
      </c>
      <c r="U255">
        <f>SiteForm!$A$4</f>
        <v>0</v>
      </c>
      <c r="V255">
        <f>SiteForm!$C$3</f>
        <v>0</v>
      </c>
      <c r="W255">
        <f>SiteForm!$C$5</f>
        <v>0</v>
      </c>
      <c r="X255">
        <f>SiteForm!$C$10</f>
        <v>0</v>
      </c>
      <c r="Y255">
        <f>SiteForm!$C$11</f>
        <v>0</v>
      </c>
      <c r="Z255" t="e">
        <f>CountsForm!C256</f>
        <v>#N/A</v>
      </c>
      <c r="AA255" s="16">
        <f>'Visit&amp;Assessment Form'!$B$6</f>
        <v>0</v>
      </c>
      <c r="AB255" s="16">
        <f>'Visit&amp;Assessment Form'!$B$7</f>
        <v>0</v>
      </c>
      <c r="AC255">
        <f>SiteForm!$C$6</f>
        <v>0</v>
      </c>
      <c r="AD255" s="17">
        <f>CountsForm!A256</f>
        <v>0</v>
      </c>
    </row>
    <row r="256" spans="1:30">
      <c r="A256" t="e">
        <f>SiteForm!$A$7&amp;SiteForm!$C$7</f>
        <v>#N/A</v>
      </c>
      <c r="B256">
        <f>IF(SiteForm!C$4="",SiteForm!A$4,SiteForm!C$4)</f>
        <v>0</v>
      </c>
      <c r="C256">
        <f>'Visit&amp;Assessment Form'!$B$3</f>
        <v>0</v>
      </c>
      <c r="D256">
        <f>'Visit&amp;Assessment Form'!$B$4</f>
        <v>0</v>
      </c>
      <c r="E256">
        <f>'Visit&amp;Assessment Form'!$B$5</f>
        <v>0</v>
      </c>
      <c r="F256" t="e">
        <f>VLOOKUP(CountsForm!A257,LookupCount!$A:$D,4,FALSE)</f>
        <v>#N/A</v>
      </c>
      <c r="G256" t="e">
        <f>CountsForm!B257</f>
        <v>#N/A</v>
      </c>
      <c r="H256">
        <f>CountsForm!D257</f>
        <v>0</v>
      </c>
      <c r="I256" t="str">
        <f>VLOOKUP('Visit&amp;Assessment Form'!B$10,LookupVisit!AJ$2:AK$10,2,FALSE)</f>
        <v>W</v>
      </c>
      <c r="J256" t="e">
        <f>VLOOKUP('Visit&amp;Assessment Form'!B$9,LookupVisit!A$2:B$7,2,FALSE)</f>
        <v>#N/A</v>
      </c>
      <c r="K256" t="e">
        <f>VLOOKUP(CountsForm!E257,LookupCount!$F$2:$G$5,2,FALSE)</f>
        <v>#N/A</v>
      </c>
      <c r="L256" t="e">
        <f>VLOOKUP('Visit&amp;Assessment Form'!$B$8,LookupVisit!$C$2:$D$16,2,FALSE)</f>
        <v>#N/A</v>
      </c>
      <c r="M256" t="e">
        <f>VLOOKUP('Visit&amp;Assessment Form'!$B$13,LookupVisit!$E$3:$F$5,2,FALSE)</f>
        <v>#N/A</v>
      </c>
      <c r="N256" t="e">
        <f>VLOOKUP('Visit&amp;Assessment Form'!$B$14,LookupVisit!$G$3:$H$6,2,FALSE)</f>
        <v>#N/A</v>
      </c>
      <c r="O256" t="e">
        <f>VLOOKUP('Visit&amp;Assessment Form'!$B$15,LookupVisit!$I$3:$J$7,2,FALSE)</f>
        <v>#N/A</v>
      </c>
      <c r="P256" t="e">
        <f>VLOOKUP('Visit&amp;Assessment Form'!$B$16,LookupVisit!$K$3:$L$6,2,FALSE)</f>
        <v>#N/A</v>
      </c>
      <c r="Q256" t="e">
        <f>VLOOKUP('Visit&amp;Assessment Form'!$B$11,LookupVisit!$M$3:$N$7,2,FALSE)</f>
        <v>#N/A</v>
      </c>
      <c r="R256">
        <f>'Visit&amp;Assessment Form'!$B$27</f>
        <v>0</v>
      </c>
      <c r="S256">
        <f>'Visit&amp;Assessment Form'!$B$29</f>
        <v>0</v>
      </c>
      <c r="T256">
        <f>SiteForm!A$3</f>
        <v>0</v>
      </c>
      <c r="U256">
        <f>SiteForm!$A$4</f>
        <v>0</v>
      </c>
      <c r="V256">
        <f>SiteForm!$C$3</f>
        <v>0</v>
      </c>
      <c r="W256">
        <f>SiteForm!$C$5</f>
        <v>0</v>
      </c>
      <c r="X256">
        <f>SiteForm!$C$10</f>
        <v>0</v>
      </c>
      <c r="Y256">
        <f>SiteForm!$C$11</f>
        <v>0</v>
      </c>
      <c r="Z256" t="e">
        <f>CountsForm!C257</f>
        <v>#N/A</v>
      </c>
      <c r="AA256" s="16">
        <f>'Visit&amp;Assessment Form'!$B$6</f>
        <v>0</v>
      </c>
      <c r="AB256" s="16">
        <f>'Visit&amp;Assessment Form'!$B$7</f>
        <v>0</v>
      </c>
      <c r="AC256">
        <f>SiteForm!$C$6</f>
        <v>0</v>
      </c>
      <c r="AD256" s="17">
        <f>CountsForm!A257</f>
        <v>0</v>
      </c>
    </row>
    <row r="257" spans="1:30">
      <c r="A257" t="e">
        <f>SiteForm!$A$7&amp;SiteForm!$C$7</f>
        <v>#N/A</v>
      </c>
      <c r="B257">
        <f>IF(SiteForm!C$4="",SiteForm!A$4,SiteForm!C$4)</f>
        <v>0</v>
      </c>
      <c r="C257">
        <f>'Visit&amp;Assessment Form'!$B$3</f>
        <v>0</v>
      </c>
      <c r="D257">
        <f>'Visit&amp;Assessment Form'!$B$4</f>
        <v>0</v>
      </c>
      <c r="E257">
        <f>'Visit&amp;Assessment Form'!$B$5</f>
        <v>0</v>
      </c>
      <c r="F257" t="e">
        <f>VLOOKUP(CountsForm!A258,LookupCount!$A:$D,4,FALSE)</f>
        <v>#N/A</v>
      </c>
      <c r="G257" t="e">
        <f>CountsForm!B258</f>
        <v>#N/A</v>
      </c>
      <c r="H257">
        <f>CountsForm!D258</f>
        <v>0</v>
      </c>
      <c r="I257" t="str">
        <f>VLOOKUP('Visit&amp;Assessment Form'!B$10,LookupVisit!AJ$2:AK$10,2,FALSE)</f>
        <v>W</v>
      </c>
      <c r="J257" t="e">
        <f>VLOOKUP('Visit&amp;Assessment Form'!B$9,LookupVisit!A$2:B$7,2,FALSE)</f>
        <v>#N/A</v>
      </c>
      <c r="K257" t="e">
        <f>VLOOKUP(CountsForm!E258,LookupCount!$F$2:$G$5,2,FALSE)</f>
        <v>#N/A</v>
      </c>
      <c r="L257" t="e">
        <f>VLOOKUP('Visit&amp;Assessment Form'!$B$8,LookupVisit!$C$2:$D$16,2,FALSE)</f>
        <v>#N/A</v>
      </c>
      <c r="M257" t="e">
        <f>VLOOKUP('Visit&amp;Assessment Form'!$B$13,LookupVisit!$E$3:$F$5,2,FALSE)</f>
        <v>#N/A</v>
      </c>
      <c r="N257" t="e">
        <f>VLOOKUP('Visit&amp;Assessment Form'!$B$14,LookupVisit!$G$3:$H$6,2,FALSE)</f>
        <v>#N/A</v>
      </c>
      <c r="O257" t="e">
        <f>VLOOKUP('Visit&amp;Assessment Form'!$B$15,LookupVisit!$I$3:$J$7,2,FALSE)</f>
        <v>#N/A</v>
      </c>
      <c r="P257" t="e">
        <f>VLOOKUP('Visit&amp;Assessment Form'!$B$16,LookupVisit!$K$3:$L$6,2,FALSE)</f>
        <v>#N/A</v>
      </c>
      <c r="Q257" t="e">
        <f>VLOOKUP('Visit&amp;Assessment Form'!$B$11,LookupVisit!$M$3:$N$7,2,FALSE)</f>
        <v>#N/A</v>
      </c>
      <c r="R257">
        <f>'Visit&amp;Assessment Form'!$B$27</f>
        <v>0</v>
      </c>
      <c r="S257">
        <f>'Visit&amp;Assessment Form'!$B$29</f>
        <v>0</v>
      </c>
      <c r="T257">
        <f>SiteForm!A$3</f>
        <v>0</v>
      </c>
      <c r="U257">
        <f>SiteForm!$A$4</f>
        <v>0</v>
      </c>
      <c r="V257">
        <f>SiteForm!$C$3</f>
        <v>0</v>
      </c>
      <c r="W257">
        <f>SiteForm!$C$5</f>
        <v>0</v>
      </c>
      <c r="X257">
        <f>SiteForm!$C$10</f>
        <v>0</v>
      </c>
      <c r="Y257">
        <f>SiteForm!$C$11</f>
        <v>0</v>
      </c>
      <c r="Z257" t="e">
        <f>CountsForm!C258</f>
        <v>#N/A</v>
      </c>
      <c r="AA257" s="16">
        <f>'Visit&amp;Assessment Form'!$B$6</f>
        <v>0</v>
      </c>
      <c r="AB257" s="16">
        <f>'Visit&amp;Assessment Form'!$B$7</f>
        <v>0</v>
      </c>
      <c r="AC257">
        <f>SiteForm!$C$6</f>
        <v>0</v>
      </c>
      <c r="AD257" s="17">
        <f>CountsForm!A258</f>
        <v>0</v>
      </c>
    </row>
    <row r="258" spans="1:30">
      <c r="A258" t="e">
        <f>SiteForm!$A$7&amp;SiteForm!$C$7</f>
        <v>#N/A</v>
      </c>
      <c r="B258">
        <f>IF(SiteForm!C$4="",SiteForm!A$4,SiteForm!C$4)</f>
        <v>0</v>
      </c>
      <c r="C258">
        <f>'Visit&amp;Assessment Form'!$B$3</f>
        <v>0</v>
      </c>
      <c r="D258">
        <f>'Visit&amp;Assessment Form'!$B$4</f>
        <v>0</v>
      </c>
      <c r="E258">
        <f>'Visit&amp;Assessment Form'!$B$5</f>
        <v>0</v>
      </c>
      <c r="F258" t="e">
        <f>VLOOKUP(CountsForm!A259,LookupCount!$A:$D,4,FALSE)</f>
        <v>#N/A</v>
      </c>
      <c r="G258" t="e">
        <f>CountsForm!B259</f>
        <v>#N/A</v>
      </c>
      <c r="H258">
        <f>CountsForm!D259</f>
        <v>0</v>
      </c>
      <c r="I258" t="str">
        <f>VLOOKUP('Visit&amp;Assessment Form'!B$10,LookupVisit!AJ$2:AK$10,2,FALSE)</f>
        <v>W</v>
      </c>
      <c r="J258" t="e">
        <f>VLOOKUP('Visit&amp;Assessment Form'!B$9,LookupVisit!A$2:B$7,2,FALSE)</f>
        <v>#N/A</v>
      </c>
      <c r="K258" t="e">
        <f>VLOOKUP(CountsForm!E259,LookupCount!$F$2:$G$5,2,FALSE)</f>
        <v>#N/A</v>
      </c>
      <c r="L258" t="e">
        <f>VLOOKUP('Visit&amp;Assessment Form'!$B$8,LookupVisit!$C$2:$D$16,2,FALSE)</f>
        <v>#N/A</v>
      </c>
      <c r="M258" t="e">
        <f>VLOOKUP('Visit&amp;Assessment Form'!$B$13,LookupVisit!$E$3:$F$5,2,FALSE)</f>
        <v>#N/A</v>
      </c>
      <c r="N258" t="e">
        <f>VLOOKUP('Visit&amp;Assessment Form'!$B$14,LookupVisit!$G$3:$H$6,2,FALSE)</f>
        <v>#N/A</v>
      </c>
      <c r="O258" t="e">
        <f>VLOOKUP('Visit&amp;Assessment Form'!$B$15,LookupVisit!$I$3:$J$7,2,FALSE)</f>
        <v>#N/A</v>
      </c>
      <c r="P258" t="e">
        <f>VLOOKUP('Visit&amp;Assessment Form'!$B$16,LookupVisit!$K$3:$L$6,2,FALSE)</f>
        <v>#N/A</v>
      </c>
      <c r="Q258" t="e">
        <f>VLOOKUP('Visit&amp;Assessment Form'!$B$11,LookupVisit!$M$3:$N$7,2,FALSE)</f>
        <v>#N/A</v>
      </c>
      <c r="R258">
        <f>'Visit&amp;Assessment Form'!$B$27</f>
        <v>0</v>
      </c>
      <c r="S258">
        <f>'Visit&amp;Assessment Form'!$B$29</f>
        <v>0</v>
      </c>
      <c r="T258">
        <f>SiteForm!A$3</f>
        <v>0</v>
      </c>
      <c r="U258">
        <f>SiteForm!$A$4</f>
        <v>0</v>
      </c>
      <c r="V258">
        <f>SiteForm!$C$3</f>
        <v>0</v>
      </c>
      <c r="W258">
        <f>SiteForm!$C$5</f>
        <v>0</v>
      </c>
      <c r="X258">
        <f>SiteForm!$C$10</f>
        <v>0</v>
      </c>
      <c r="Y258">
        <f>SiteForm!$C$11</f>
        <v>0</v>
      </c>
      <c r="Z258" t="e">
        <f>CountsForm!C259</f>
        <v>#N/A</v>
      </c>
      <c r="AA258" s="16">
        <f>'Visit&amp;Assessment Form'!$B$6</f>
        <v>0</v>
      </c>
      <c r="AB258" s="16">
        <f>'Visit&amp;Assessment Form'!$B$7</f>
        <v>0</v>
      </c>
      <c r="AC258">
        <f>SiteForm!$C$6</f>
        <v>0</v>
      </c>
      <c r="AD258" s="17">
        <f>CountsForm!A259</f>
        <v>0</v>
      </c>
    </row>
    <row r="259" spans="1:30">
      <c r="A259" t="e">
        <f>SiteForm!$A$7&amp;SiteForm!$C$7</f>
        <v>#N/A</v>
      </c>
      <c r="B259">
        <f>IF(SiteForm!C$4="",SiteForm!A$4,SiteForm!C$4)</f>
        <v>0</v>
      </c>
      <c r="C259">
        <f>'Visit&amp;Assessment Form'!$B$3</f>
        <v>0</v>
      </c>
      <c r="D259">
        <f>'Visit&amp;Assessment Form'!$B$4</f>
        <v>0</v>
      </c>
      <c r="E259">
        <f>'Visit&amp;Assessment Form'!$B$5</f>
        <v>0</v>
      </c>
      <c r="F259" t="e">
        <f>VLOOKUP(CountsForm!A260,LookupCount!$A:$D,4,FALSE)</f>
        <v>#N/A</v>
      </c>
      <c r="G259" t="e">
        <f>CountsForm!B260</f>
        <v>#N/A</v>
      </c>
      <c r="H259">
        <f>CountsForm!D260</f>
        <v>0</v>
      </c>
      <c r="I259" t="str">
        <f>VLOOKUP('Visit&amp;Assessment Form'!B$10,LookupVisit!AJ$2:AK$10,2,FALSE)</f>
        <v>W</v>
      </c>
      <c r="J259" t="e">
        <f>VLOOKUP('Visit&amp;Assessment Form'!B$9,LookupVisit!A$2:B$7,2,FALSE)</f>
        <v>#N/A</v>
      </c>
      <c r="K259" t="e">
        <f>VLOOKUP(CountsForm!E260,LookupCount!$F$2:$G$5,2,FALSE)</f>
        <v>#N/A</v>
      </c>
      <c r="L259" t="e">
        <f>VLOOKUP('Visit&amp;Assessment Form'!$B$8,LookupVisit!$C$2:$D$16,2,FALSE)</f>
        <v>#N/A</v>
      </c>
      <c r="M259" t="e">
        <f>VLOOKUP('Visit&amp;Assessment Form'!$B$13,LookupVisit!$E$3:$F$5,2,FALSE)</f>
        <v>#N/A</v>
      </c>
      <c r="N259" t="e">
        <f>VLOOKUP('Visit&amp;Assessment Form'!$B$14,LookupVisit!$G$3:$H$6,2,FALSE)</f>
        <v>#N/A</v>
      </c>
      <c r="O259" t="e">
        <f>VLOOKUP('Visit&amp;Assessment Form'!$B$15,LookupVisit!$I$3:$J$7,2,FALSE)</f>
        <v>#N/A</v>
      </c>
      <c r="P259" t="e">
        <f>VLOOKUP('Visit&amp;Assessment Form'!$B$16,LookupVisit!$K$3:$L$6,2,FALSE)</f>
        <v>#N/A</v>
      </c>
      <c r="Q259" t="e">
        <f>VLOOKUP('Visit&amp;Assessment Form'!$B$11,LookupVisit!$M$3:$N$7,2,FALSE)</f>
        <v>#N/A</v>
      </c>
      <c r="R259">
        <f>'Visit&amp;Assessment Form'!$B$27</f>
        <v>0</v>
      </c>
      <c r="S259">
        <f>'Visit&amp;Assessment Form'!$B$29</f>
        <v>0</v>
      </c>
      <c r="T259">
        <f>SiteForm!A$3</f>
        <v>0</v>
      </c>
      <c r="U259">
        <f>SiteForm!$A$4</f>
        <v>0</v>
      </c>
      <c r="V259">
        <f>SiteForm!$C$3</f>
        <v>0</v>
      </c>
      <c r="W259">
        <f>SiteForm!$C$5</f>
        <v>0</v>
      </c>
      <c r="X259">
        <f>SiteForm!$C$10</f>
        <v>0</v>
      </c>
      <c r="Y259">
        <f>SiteForm!$C$11</f>
        <v>0</v>
      </c>
      <c r="Z259" t="e">
        <f>CountsForm!C260</f>
        <v>#N/A</v>
      </c>
      <c r="AA259" s="16">
        <f>'Visit&amp;Assessment Form'!$B$6</f>
        <v>0</v>
      </c>
      <c r="AB259" s="16">
        <f>'Visit&amp;Assessment Form'!$B$7</f>
        <v>0</v>
      </c>
      <c r="AC259">
        <f>SiteForm!$C$6</f>
        <v>0</v>
      </c>
      <c r="AD259" s="17">
        <f>CountsForm!A260</f>
        <v>0</v>
      </c>
    </row>
    <row r="260" spans="1:30">
      <c r="A260" t="e">
        <f>SiteForm!$A$7&amp;SiteForm!$C$7</f>
        <v>#N/A</v>
      </c>
      <c r="B260">
        <f>IF(SiteForm!C$4="",SiteForm!A$4,SiteForm!C$4)</f>
        <v>0</v>
      </c>
      <c r="C260">
        <f>'Visit&amp;Assessment Form'!$B$3</f>
        <v>0</v>
      </c>
      <c r="D260">
        <f>'Visit&amp;Assessment Form'!$B$4</f>
        <v>0</v>
      </c>
      <c r="E260">
        <f>'Visit&amp;Assessment Form'!$B$5</f>
        <v>0</v>
      </c>
      <c r="F260" t="e">
        <f>VLOOKUP(CountsForm!A261,LookupCount!$A:$D,4,FALSE)</f>
        <v>#N/A</v>
      </c>
      <c r="G260" t="e">
        <f>CountsForm!B261</f>
        <v>#N/A</v>
      </c>
      <c r="H260">
        <f>CountsForm!D261</f>
        <v>0</v>
      </c>
      <c r="I260" t="str">
        <f>VLOOKUP('Visit&amp;Assessment Form'!B$10,LookupVisit!AJ$2:AK$10,2,FALSE)</f>
        <v>W</v>
      </c>
      <c r="J260" t="e">
        <f>VLOOKUP('Visit&amp;Assessment Form'!B$9,LookupVisit!A$2:B$7,2,FALSE)</f>
        <v>#N/A</v>
      </c>
      <c r="K260" t="e">
        <f>VLOOKUP(CountsForm!E261,LookupCount!$F$2:$G$5,2,FALSE)</f>
        <v>#N/A</v>
      </c>
      <c r="L260" t="e">
        <f>VLOOKUP('Visit&amp;Assessment Form'!$B$8,LookupVisit!$C$2:$D$16,2,FALSE)</f>
        <v>#N/A</v>
      </c>
      <c r="M260" t="e">
        <f>VLOOKUP('Visit&amp;Assessment Form'!$B$13,LookupVisit!$E$3:$F$5,2,FALSE)</f>
        <v>#N/A</v>
      </c>
      <c r="N260" t="e">
        <f>VLOOKUP('Visit&amp;Assessment Form'!$B$14,LookupVisit!$G$3:$H$6,2,FALSE)</f>
        <v>#N/A</v>
      </c>
      <c r="O260" t="e">
        <f>VLOOKUP('Visit&amp;Assessment Form'!$B$15,LookupVisit!$I$3:$J$7,2,FALSE)</f>
        <v>#N/A</v>
      </c>
      <c r="P260" t="e">
        <f>VLOOKUP('Visit&amp;Assessment Form'!$B$16,LookupVisit!$K$3:$L$6,2,FALSE)</f>
        <v>#N/A</v>
      </c>
      <c r="Q260" t="e">
        <f>VLOOKUP('Visit&amp;Assessment Form'!$B$11,LookupVisit!$M$3:$N$7,2,FALSE)</f>
        <v>#N/A</v>
      </c>
      <c r="R260">
        <f>'Visit&amp;Assessment Form'!$B$27</f>
        <v>0</v>
      </c>
      <c r="S260">
        <f>'Visit&amp;Assessment Form'!$B$29</f>
        <v>0</v>
      </c>
      <c r="T260">
        <f>SiteForm!A$3</f>
        <v>0</v>
      </c>
      <c r="U260">
        <f>SiteForm!$A$4</f>
        <v>0</v>
      </c>
      <c r="V260">
        <f>SiteForm!$C$3</f>
        <v>0</v>
      </c>
      <c r="W260">
        <f>SiteForm!$C$5</f>
        <v>0</v>
      </c>
      <c r="X260">
        <f>SiteForm!$C$10</f>
        <v>0</v>
      </c>
      <c r="Y260">
        <f>SiteForm!$C$11</f>
        <v>0</v>
      </c>
      <c r="Z260" t="e">
        <f>CountsForm!C261</f>
        <v>#N/A</v>
      </c>
      <c r="AA260" s="16">
        <f>'Visit&amp;Assessment Form'!$B$6</f>
        <v>0</v>
      </c>
      <c r="AB260" s="16">
        <f>'Visit&amp;Assessment Form'!$B$7</f>
        <v>0</v>
      </c>
      <c r="AC260">
        <f>SiteForm!$C$6</f>
        <v>0</v>
      </c>
      <c r="AD260" s="17">
        <f>CountsForm!A261</f>
        <v>0</v>
      </c>
    </row>
    <row r="261" spans="1:30">
      <c r="A261" t="e">
        <f>SiteForm!$A$7&amp;SiteForm!$C$7</f>
        <v>#N/A</v>
      </c>
      <c r="B261">
        <f>IF(SiteForm!C$4="",SiteForm!A$4,SiteForm!C$4)</f>
        <v>0</v>
      </c>
      <c r="C261">
        <f>'Visit&amp;Assessment Form'!$B$3</f>
        <v>0</v>
      </c>
      <c r="D261">
        <f>'Visit&amp;Assessment Form'!$B$4</f>
        <v>0</v>
      </c>
      <c r="E261">
        <f>'Visit&amp;Assessment Form'!$B$5</f>
        <v>0</v>
      </c>
      <c r="F261" t="e">
        <f>VLOOKUP(CountsForm!A262,LookupCount!$A:$D,4,FALSE)</f>
        <v>#N/A</v>
      </c>
      <c r="G261" t="e">
        <f>CountsForm!B262</f>
        <v>#N/A</v>
      </c>
      <c r="H261">
        <f>CountsForm!D262</f>
        <v>0</v>
      </c>
      <c r="I261" t="str">
        <f>VLOOKUP('Visit&amp;Assessment Form'!B$10,LookupVisit!AJ$2:AK$10,2,FALSE)</f>
        <v>W</v>
      </c>
      <c r="J261" t="e">
        <f>VLOOKUP('Visit&amp;Assessment Form'!B$9,LookupVisit!A$2:B$7,2,FALSE)</f>
        <v>#N/A</v>
      </c>
      <c r="K261" t="e">
        <f>VLOOKUP(CountsForm!E262,LookupCount!$F$2:$G$5,2,FALSE)</f>
        <v>#N/A</v>
      </c>
      <c r="L261" t="e">
        <f>VLOOKUP('Visit&amp;Assessment Form'!$B$8,LookupVisit!$C$2:$D$16,2,FALSE)</f>
        <v>#N/A</v>
      </c>
      <c r="M261" t="e">
        <f>VLOOKUP('Visit&amp;Assessment Form'!$B$13,LookupVisit!$E$3:$F$5,2,FALSE)</f>
        <v>#N/A</v>
      </c>
      <c r="N261" t="e">
        <f>VLOOKUP('Visit&amp;Assessment Form'!$B$14,LookupVisit!$G$3:$H$6,2,FALSE)</f>
        <v>#N/A</v>
      </c>
      <c r="O261" t="e">
        <f>VLOOKUP('Visit&amp;Assessment Form'!$B$15,LookupVisit!$I$3:$J$7,2,FALSE)</f>
        <v>#N/A</v>
      </c>
      <c r="P261" t="e">
        <f>VLOOKUP('Visit&amp;Assessment Form'!$B$16,LookupVisit!$K$3:$L$6,2,FALSE)</f>
        <v>#N/A</v>
      </c>
      <c r="Q261" t="e">
        <f>VLOOKUP('Visit&amp;Assessment Form'!$B$11,LookupVisit!$M$3:$N$7,2,FALSE)</f>
        <v>#N/A</v>
      </c>
      <c r="R261">
        <f>'Visit&amp;Assessment Form'!$B$27</f>
        <v>0</v>
      </c>
      <c r="S261">
        <f>'Visit&amp;Assessment Form'!$B$29</f>
        <v>0</v>
      </c>
      <c r="T261">
        <f>SiteForm!A$3</f>
        <v>0</v>
      </c>
      <c r="U261">
        <f>SiteForm!$A$4</f>
        <v>0</v>
      </c>
      <c r="V261">
        <f>SiteForm!$C$3</f>
        <v>0</v>
      </c>
      <c r="W261">
        <f>SiteForm!$C$5</f>
        <v>0</v>
      </c>
      <c r="X261">
        <f>SiteForm!$C$10</f>
        <v>0</v>
      </c>
      <c r="Y261">
        <f>SiteForm!$C$11</f>
        <v>0</v>
      </c>
      <c r="Z261" t="e">
        <f>CountsForm!C262</f>
        <v>#N/A</v>
      </c>
      <c r="AA261" s="16">
        <f>'Visit&amp;Assessment Form'!$B$6</f>
        <v>0</v>
      </c>
      <c r="AB261" s="16">
        <f>'Visit&amp;Assessment Form'!$B$7</f>
        <v>0</v>
      </c>
      <c r="AC261">
        <f>SiteForm!$C$6</f>
        <v>0</v>
      </c>
      <c r="AD261" s="17">
        <f>CountsForm!A262</f>
        <v>0</v>
      </c>
    </row>
    <row r="262" spans="1:30">
      <c r="A262" t="e">
        <f>SiteForm!$A$7&amp;SiteForm!$C$7</f>
        <v>#N/A</v>
      </c>
      <c r="B262">
        <f>IF(SiteForm!C$4="",SiteForm!A$4,SiteForm!C$4)</f>
        <v>0</v>
      </c>
      <c r="C262">
        <f>'Visit&amp;Assessment Form'!$B$3</f>
        <v>0</v>
      </c>
      <c r="D262">
        <f>'Visit&amp;Assessment Form'!$B$4</f>
        <v>0</v>
      </c>
      <c r="E262">
        <f>'Visit&amp;Assessment Form'!$B$5</f>
        <v>0</v>
      </c>
      <c r="F262" t="e">
        <f>VLOOKUP(CountsForm!A263,LookupCount!$A:$D,4,FALSE)</f>
        <v>#N/A</v>
      </c>
      <c r="G262" t="e">
        <f>CountsForm!B263</f>
        <v>#N/A</v>
      </c>
      <c r="H262">
        <f>CountsForm!D263</f>
        <v>0</v>
      </c>
      <c r="I262" t="str">
        <f>VLOOKUP('Visit&amp;Assessment Form'!B$10,LookupVisit!AJ$2:AK$10,2,FALSE)</f>
        <v>W</v>
      </c>
      <c r="J262" t="e">
        <f>VLOOKUP('Visit&amp;Assessment Form'!B$9,LookupVisit!A$2:B$7,2,FALSE)</f>
        <v>#N/A</v>
      </c>
      <c r="K262" t="e">
        <f>VLOOKUP(CountsForm!E263,LookupCount!$F$2:$G$5,2,FALSE)</f>
        <v>#N/A</v>
      </c>
      <c r="L262" t="e">
        <f>VLOOKUP('Visit&amp;Assessment Form'!$B$8,LookupVisit!$C$2:$D$16,2,FALSE)</f>
        <v>#N/A</v>
      </c>
      <c r="M262" t="e">
        <f>VLOOKUP('Visit&amp;Assessment Form'!$B$13,LookupVisit!$E$3:$F$5,2,FALSE)</f>
        <v>#N/A</v>
      </c>
      <c r="N262" t="e">
        <f>VLOOKUP('Visit&amp;Assessment Form'!$B$14,LookupVisit!$G$3:$H$6,2,FALSE)</f>
        <v>#N/A</v>
      </c>
      <c r="O262" t="e">
        <f>VLOOKUP('Visit&amp;Assessment Form'!$B$15,LookupVisit!$I$3:$J$7,2,FALSE)</f>
        <v>#N/A</v>
      </c>
      <c r="P262" t="e">
        <f>VLOOKUP('Visit&amp;Assessment Form'!$B$16,LookupVisit!$K$3:$L$6,2,FALSE)</f>
        <v>#N/A</v>
      </c>
      <c r="Q262" t="e">
        <f>VLOOKUP('Visit&amp;Assessment Form'!$B$11,LookupVisit!$M$3:$N$7,2,FALSE)</f>
        <v>#N/A</v>
      </c>
      <c r="R262">
        <f>'Visit&amp;Assessment Form'!$B$27</f>
        <v>0</v>
      </c>
      <c r="S262">
        <f>'Visit&amp;Assessment Form'!$B$29</f>
        <v>0</v>
      </c>
      <c r="T262">
        <f>SiteForm!A$3</f>
        <v>0</v>
      </c>
      <c r="U262">
        <f>SiteForm!$A$4</f>
        <v>0</v>
      </c>
      <c r="V262">
        <f>SiteForm!$C$3</f>
        <v>0</v>
      </c>
      <c r="W262">
        <f>SiteForm!$C$5</f>
        <v>0</v>
      </c>
      <c r="X262">
        <f>SiteForm!$C$10</f>
        <v>0</v>
      </c>
      <c r="Y262">
        <f>SiteForm!$C$11</f>
        <v>0</v>
      </c>
      <c r="Z262" t="e">
        <f>CountsForm!C263</f>
        <v>#N/A</v>
      </c>
      <c r="AA262" s="16">
        <f>'Visit&amp;Assessment Form'!$B$6</f>
        <v>0</v>
      </c>
      <c r="AB262" s="16">
        <f>'Visit&amp;Assessment Form'!$B$7</f>
        <v>0</v>
      </c>
      <c r="AC262">
        <f>SiteForm!$C$6</f>
        <v>0</v>
      </c>
      <c r="AD262" s="17">
        <f>CountsForm!A263</f>
        <v>0</v>
      </c>
    </row>
    <row r="263" spans="1:30">
      <c r="A263" t="e">
        <f>SiteForm!$A$7&amp;SiteForm!$C$7</f>
        <v>#N/A</v>
      </c>
      <c r="B263">
        <f>IF(SiteForm!C$4="",SiteForm!A$4,SiteForm!C$4)</f>
        <v>0</v>
      </c>
      <c r="C263">
        <f>'Visit&amp;Assessment Form'!$B$3</f>
        <v>0</v>
      </c>
      <c r="D263">
        <f>'Visit&amp;Assessment Form'!$B$4</f>
        <v>0</v>
      </c>
      <c r="E263">
        <f>'Visit&amp;Assessment Form'!$B$5</f>
        <v>0</v>
      </c>
      <c r="F263" t="e">
        <f>VLOOKUP(CountsForm!A264,LookupCount!$A:$D,4,FALSE)</f>
        <v>#N/A</v>
      </c>
      <c r="G263" t="e">
        <f>CountsForm!B264</f>
        <v>#N/A</v>
      </c>
      <c r="H263">
        <f>CountsForm!D264</f>
        <v>0</v>
      </c>
      <c r="I263" t="str">
        <f>VLOOKUP('Visit&amp;Assessment Form'!B$10,LookupVisit!AJ$2:AK$10,2,FALSE)</f>
        <v>W</v>
      </c>
      <c r="J263" t="e">
        <f>VLOOKUP('Visit&amp;Assessment Form'!B$9,LookupVisit!A$2:B$7,2,FALSE)</f>
        <v>#N/A</v>
      </c>
      <c r="K263" t="e">
        <f>VLOOKUP(CountsForm!E264,LookupCount!$F$2:$G$5,2,FALSE)</f>
        <v>#N/A</v>
      </c>
      <c r="L263" t="e">
        <f>VLOOKUP('Visit&amp;Assessment Form'!$B$8,LookupVisit!$C$2:$D$16,2,FALSE)</f>
        <v>#N/A</v>
      </c>
      <c r="M263" t="e">
        <f>VLOOKUP('Visit&amp;Assessment Form'!$B$13,LookupVisit!$E$3:$F$5,2,FALSE)</f>
        <v>#N/A</v>
      </c>
      <c r="N263" t="e">
        <f>VLOOKUP('Visit&amp;Assessment Form'!$B$14,LookupVisit!$G$3:$H$6,2,FALSE)</f>
        <v>#N/A</v>
      </c>
      <c r="O263" t="e">
        <f>VLOOKUP('Visit&amp;Assessment Form'!$B$15,LookupVisit!$I$3:$J$7,2,FALSE)</f>
        <v>#N/A</v>
      </c>
      <c r="P263" t="e">
        <f>VLOOKUP('Visit&amp;Assessment Form'!$B$16,LookupVisit!$K$3:$L$6,2,FALSE)</f>
        <v>#N/A</v>
      </c>
      <c r="Q263" t="e">
        <f>VLOOKUP('Visit&amp;Assessment Form'!$B$11,LookupVisit!$M$3:$N$7,2,FALSE)</f>
        <v>#N/A</v>
      </c>
      <c r="R263">
        <f>'Visit&amp;Assessment Form'!$B$27</f>
        <v>0</v>
      </c>
      <c r="S263">
        <f>'Visit&amp;Assessment Form'!$B$29</f>
        <v>0</v>
      </c>
      <c r="T263">
        <f>SiteForm!A$3</f>
        <v>0</v>
      </c>
      <c r="U263">
        <f>SiteForm!$A$4</f>
        <v>0</v>
      </c>
      <c r="V263">
        <f>SiteForm!$C$3</f>
        <v>0</v>
      </c>
      <c r="W263">
        <f>SiteForm!$C$5</f>
        <v>0</v>
      </c>
      <c r="X263">
        <f>SiteForm!$C$10</f>
        <v>0</v>
      </c>
      <c r="Y263">
        <f>SiteForm!$C$11</f>
        <v>0</v>
      </c>
      <c r="Z263" t="e">
        <f>CountsForm!C264</f>
        <v>#N/A</v>
      </c>
      <c r="AA263" s="16">
        <f>'Visit&amp;Assessment Form'!$B$6</f>
        <v>0</v>
      </c>
      <c r="AB263" s="16">
        <f>'Visit&amp;Assessment Form'!$B$7</f>
        <v>0</v>
      </c>
      <c r="AC263">
        <f>SiteForm!$C$6</f>
        <v>0</v>
      </c>
      <c r="AD263" s="17">
        <f>CountsForm!A264</f>
        <v>0</v>
      </c>
    </row>
    <row r="264" spans="1:30">
      <c r="A264" t="e">
        <f>SiteForm!$A$7&amp;SiteForm!$C$7</f>
        <v>#N/A</v>
      </c>
      <c r="B264">
        <f>IF(SiteForm!C$4="",SiteForm!A$4,SiteForm!C$4)</f>
        <v>0</v>
      </c>
      <c r="C264">
        <f>'Visit&amp;Assessment Form'!$B$3</f>
        <v>0</v>
      </c>
      <c r="D264">
        <f>'Visit&amp;Assessment Form'!$B$4</f>
        <v>0</v>
      </c>
      <c r="E264">
        <f>'Visit&amp;Assessment Form'!$B$5</f>
        <v>0</v>
      </c>
      <c r="F264" t="e">
        <f>VLOOKUP(CountsForm!A265,LookupCount!$A:$D,4,FALSE)</f>
        <v>#N/A</v>
      </c>
      <c r="G264" t="e">
        <f>CountsForm!B265</f>
        <v>#N/A</v>
      </c>
      <c r="H264">
        <f>CountsForm!D265</f>
        <v>0</v>
      </c>
      <c r="I264" t="str">
        <f>VLOOKUP('Visit&amp;Assessment Form'!B$10,LookupVisit!AJ$2:AK$10,2,FALSE)</f>
        <v>W</v>
      </c>
      <c r="J264" t="e">
        <f>VLOOKUP('Visit&amp;Assessment Form'!B$9,LookupVisit!A$2:B$7,2,FALSE)</f>
        <v>#N/A</v>
      </c>
      <c r="K264" t="e">
        <f>VLOOKUP(CountsForm!E265,LookupCount!$F$2:$G$5,2,FALSE)</f>
        <v>#N/A</v>
      </c>
      <c r="L264" t="e">
        <f>VLOOKUP('Visit&amp;Assessment Form'!$B$8,LookupVisit!$C$2:$D$16,2,FALSE)</f>
        <v>#N/A</v>
      </c>
      <c r="M264" t="e">
        <f>VLOOKUP('Visit&amp;Assessment Form'!$B$13,LookupVisit!$E$3:$F$5,2,FALSE)</f>
        <v>#N/A</v>
      </c>
      <c r="N264" t="e">
        <f>VLOOKUP('Visit&amp;Assessment Form'!$B$14,LookupVisit!$G$3:$H$6,2,FALSE)</f>
        <v>#N/A</v>
      </c>
      <c r="O264" t="e">
        <f>VLOOKUP('Visit&amp;Assessment Form'!$B$15,LookupVisit!$I$3:$J$7,2,FALSE)</f>
        <v>#N/A</v>
      </c>
      <c r="P264" t="e">
        <f>VLOOKUP('Visit&amp;Assessment Form'!$B$16,LookupVisit!$K$3:$L$6,2,FALSE)</f>
        <v>#N/A</v>
      </c>
      <c r="Q264" t="e">
        <f>VLOOKUP('Visit&amp;Assessment Form'!$B$11,LookupVisit!$M$3:$N$7,2,FALSE)</f>
        <v>#N/A</v>
      </c>
      <c r="R264">
        <f>'Visit&amp;Assessment Form'!$B$27</f>
        <v>0</v>
      </c>
      <c r="S264">
        <f>'Visit&amp;Assessment Form'!$B$29</f>
        <v>0</v>
      </c>
      <c r="T264">
        <f>SiteForm!A$3</f>
        <v>0</v>
      </c>
      <c r="U264">
        <f>SiteForm!$A$4</f>
        <v>0</v>
      </c>
      <c r="V264">
        <f>SiteForm!$C$3</f>
        <v>0</v>
      </c>
      <c r="W264">
        <f>SiteForm!$C$5</f>
        <v>0</v>
      </c>
      <c r="X264">
        <f>SiteForm!$C$10</f>
        <v>0</v>
      </c>
      <c r="Y264">
        <f>SiteForm!$C$11</f>
        <v>0</v>
      </c>
      <c r="Z264" t="e">
        <f>CountsForm!C265</f>
        <v>#N/A</v>
      </c>
      <c r="AA264" s="16">
        <f>'Visit&amp;Assessment Form'!$B$6</f>
        <v>0</v>
      </c>
      <c r="AB264" s="16">
        <f>'Visit&amp;Assessment Form'!$B$7</f>
        <v>0</v>
      </c>
      <c r="AC264">
        <f>SiteForm!$C$6</f>
        <v>0</v>
      </c>
      <c r="AD264" s="17">
        <f>CountsForm!A265</f>
        <v>0</v>
      </c>
    </row>
    <row r="265" spans="1:30">
      <c r="A265" t="e">
        <f>SiteForm!$A$7&amp;SiteForm!$C$7</f>
        <v>#N/A</v>
      </c>
      <c r="B265">
        <f>IF(SiteForm!C$4="",SiteForm!A$4,SiteForm!C$4)</f>
        <v>0</v>
      </c>
      <c r="C265">
        <f>'Visit&amp;Assessment Form'!$B$3</f>
        <v>0</v>
      </c>
      <c r="D265">
        <f>'Visit&amp;Assessment Form'!$B$4</f>
        <v>0</v>
      </c>
      <c r="E265">
        <f>'Visit&amp;Assessment Form'!$B$5</f>
        <v>0</v>
      </c>
      <c r="F265" t="e">
        <f>VLOOKUP(CountsForm!A266,LookupCount!$A:$D,4,FALSE)</f>
        <v>#N/A</v>
      </c>
      <c r="G265" t="e">
        <f>CountsForm!B266</f>
        <v>#N/A</v>
      </c>
      <c r="H265">
        <f>CountsForm!D266</f>
        <v>0</v>
      </c>
      <c r="I265" t="str">
        <f>VLOOKUP('Visit&amp;Assessment Form'!B$10,LookupVisit!AJ$2:AK$10,2,FALSE)</f>
        <v>W</v>
      </c>
      <c r="J265" t="e">
        <f>VLOOKUP('Visit&amp;Assessment Form'!B$9,LookupVisit!A$2:B$7,2,FALSE)</f>
        <v>#N/A</v>
      </c>
      <c r="K265" t="e">
        <f>VLOOKUP(CountsForm!E266,LookupCount!$F$2:$G$5,2,FALSE)</f>
        <v>#N/A</v>
      </c>
      <c r="L265" t="e">
        <f>VLOOKUP('Visit&amp;Assessment Form'!$B$8,LookupVisit!$C$2:$D$16,2,FALSE)</f>
        <v>#N/A</v>
      </c>
      <c r="M265" t="e">
        <f>VLOOKUP('Visit&amp;Assessment Form'!$B$13,LookupVisit!$E$3:$F$5,2,FALSE)</f>
        <v>#N/A</v>
      </c>
      <c r="N265" t="e">
        <f>VLOOKUP('Visit&amp;Assessment Form'!$B$14,LookupVisit!$G$3:$H$6,2,FALSE)</f>
        <v>#N/A</v>
      </c>
      <c r="O265" t="e">
        <f>VLOOKUP('Visit&amp;Assessment Form'!$B$15,LookupVisit!$I$3:$J$7,2,FALSE)</f>
        <v>#N/A</v>
      </c>
      <c r="P265" t="e">
        <f>VLOOKUP('Visit&amp;Assessment Form'!$B$16,LookupVisit!$K$3:$L$6,2,FALSE)</f>
        <v>#N/A</v>
      </c>
      <c r="Q265" t="e">
        <f>VLOOKUP('Visit&amp;Assessment Form'!$B$11,LookupVisit!$M$3:$N$7,2,FALSE)</f>
        <v>#N/A</v>
      </c>
      <c r="R265">
        <f>'Visit&amp;Assessment Form'!$B$27</f>
        <v>0</v>
      </c>
      <c r="S265">
        <f>'Visit&amp;Assessment Form'!$B$29</f>
        <v>0</v>
      </c>
      <c r="T265">
        <f>SiteForm!A$3</f>
        <v>0</v>
      </c>
      <c r="U265">
        <f>SiteForm!$A$4</f>
        <v>0</v>
      </c>
      <c r="V265">
        <f>SiteForm!$C$3</f>
        <v>0</v>
      </c>
      <c r="W265">
        <f>SiteForm!$C$5</f>
        <v>0</v>
      </c>
      <c r="X265">
        <f>SiteForm!$C$10</f>
        <v>0</v>
      </c>
      <c r="Y265">
        <f>SiteForm!$C$11</f>
        <v>0</v>
      </c>
      <c r="Z265" t="e">
        <f>CountsForm!C266</f>
        <v>#N/A</v>
      </c>
      <c r="AA265" s="16">
        <f>'Visit&amp;Assessment Form'!$B$6</f>
        <v>0</v>
      </c>
      <c r="AB265" s="16">
        <f>'Visit&amp;Assessment Form'!$B$7</f>
        <v>0</v>
      </c>
      <c r="AC265">
        <f>SiteForm!$C$6</f>
        <v>0</v>
      </c>
      <c r="AD265" s="17">
        <f>CountsForm!A266</f>
        <v>0</v>
      </c>
    </row>
    <row r="266" spans="1:30">
      <c r="A266" t="e">
        <f>SiteForm!$A$7&amp;SiteForm!$C$7</f>
        <v>#N/A</v>
      </c>
      <c r="B266">
        <f>IF(SiteForm!C$4="",SiteForm!A$4,SiteForm!C$4)</f>
        <v>0</v>
      </c>
      <c r="C266">
        <f>'Visit&amp;Assessment Form'!$B$3</f>
        <v>0</v>
      </c>
      <c r="D266">
        <f>'Visit&amp;Assessment Form'!$B$4</f>
        <v>0</v>
      </c>
      <c r="E266">
        <f>'Visit&amp;Assessment Form'!$B$5</f>
        <v>0</v>
      </c>
      <c r="F266" t="e">
        <f>VLOOKUP(CountsForm!A267,LookupCount!$A:$D,4,FALSE)</f>
        <v>#N/A</v>
      </c>
      <c r="G266" t="e">
        <f>CountsForm!B267</f>
        <v>#N/A</v>
      </c>
      <c r="H266">
        <f>CountsForm!D267</f>
        <v>0</v>
      </c>
      <c r="I266" t="str">
        <f>VLOOKUP('Visit&amp;Assessment Form'!B$10,LookupVisit!AJ$2:AK$10,2,FALSE)</f>
        <v>W</v>
      </c>
      <c r="J266" t="e">
        <f>VLOOKUP('Visit&amp;Assessment Form'!B$9,LookupVisit!A$2:B$7,2,FALSE)</f>
        <v>#N/A</v>
      </c>
      <c r="K266" t="e">
        <f>VLOOKUP(CountsForm!E267,LookupCount!$F$2:$G$5,2,FALSE)</f>
        <v>#N/A</v>
      </c>
      <c r="L266" t="e">
        <f>VLOOKUP('Visit&amp;Assessment Form'!$B$8,LookupVisit!$C$2:$D$16,2,FALSE)</f>
        <v>#N/A</v>
      </c>
      <c r="M266" t="e">
        <f>VLOOKUP('Visit&amp;Assessment Form'!$B$13,LookupVisit!$E$3:$F$5,2,FALSE)</f>
        <v>#N/A</v>
      </c>
      <c r="N266" t="e">
        <f>VLOOKUP('Visit&amp;Assessment Form'!$B$14,LookupVisit!$G$3:$H$6,2,FALSE)</f>
        <v>#N/A</v>
      </c>
      <c r="O266" t="e">
        <f>VLOOKUP('Visit&amp;Assessment Form'!$B$15,LookupVisit!$I$3:$J$7,2,FALSE)</f>
        <v>#N/A</v>
      </c>
      <c r="P266" t="e">
        <f>VLOOKUP('Visit&amp;Assessment Form'!$B$16,LookupVisit!$K$3:$L$6,2,FALSE)</f>
        <v>#N/A</v>
      </c>
      <c r="Q266" t="e">
        <f>VLOOKUP('Visit&amp;Assessment Form'!$B$11,LookupVisit!$M$3:$N$7,2,FALSE)</f>
        <v>#N/A</v>
      </c>
      <c r="R266">
        <f>'Visit&amp;Assessment Form'!$B$27</f>
        <v>0</v>
      </c>
      <c r="S266">
        <f>'Visit&amp;Assessment Form'!$B$29</f>
        <v>0</v>
      </c>
      <c r="T266">
        <f>SiteForm!A$3</f>
        <v>0</v>
      </c>
      <c r="U266">
        <f>SiteForm!$A$4</f>
        <v>0</v>
      </c>
      <c r="V266">
        <f>SiteForm!$C$3</f>
        <v>0</v>
      </c>
      <c r="W266">
        <f>SiteForm!$C$5</f>
        <v>0</v>
      </c>
      <c r="X266">
        <f>SiteForm!$C$10</f>
        <v>0</v>
      </c>
      <c r="Y266">
        <f>SiteForm!$C$11</f>
        <v>0</v>
      </c>
      <c r="Z266" t="e">
        <f>CountsForm!C267</f>
        <v>#N/A</v>
      </c>
      <c r="AA266" s="16">
        <f>'Visit&amp;Assessment Form'!$B$6</f>
        <v>0</v>
      </c>
      <c r="AB266" s="16">
        <f>'Visit&amp;Assessment Form'!$B$7</f>
        <v>0</v>
      </c>
      <c r="AC266">
        <f>SiteForm!$C$6</f>
        <v>0</v>
      </c>
      <c r="AD266" s="17">
        <f>CountsForm!A267</f>
        <v>0</v>
      </c>
    </row>
    <row r="267" spans="1:30">
      <c r="A267" t="e">
        <f>SiteForm!$A$7&amp;SiteForm!$C$7</f>
        <v>#N/A</v>
      </c>
      <c r="B267">
        <f>IF(SiteForm!C$4="",SiteForm!A$4,SiteForm!C$4)</f>
        <v>0</v>
      </c>
      <c r="C267">
        <f>'Visit&amp;Assessment Form'!$B$3</f>
        <v>0</v>
      </c>
      <c r="D267">
        <f>'Visit&amp;Assessment Form'!$B$4</f>
        <v>0</v>
      </c>
      <c r="E267">
        <f>'Visit&amp;Assessment Form'!$B$5</f>
        <v>0</v>
      </c>
      <c r="F267" t="e">
        <f>VLOOKUP(CountsForm!A268,LookupCount!$A:$D,4,FALSE)</f>
        <v>#N/A</v>
      </c>
      <c r="G267" t="e">
        <f>CountsForm!B268</f>
        <v>#N/A</v>
      </c>
      <c r="H267">
        <f>CountsForm!D268</f>
        <v>0</v>
      </c>
      <c r="I267" t="str">
        <f>VLOOKUP('Visit&amp;Assessment Form'!B$10,LookupVisit!AJ$2:AK$10,2,FALSE)</f>
        <v>W</v>
      </c>
      <c r="J267" t="e">
        <f>VLOOKUP('Visit&amp;Assessment Form'!B$9,LookupVisit!A$2:B$7,2,FALSE)</f>
        <v>#N/A</v>
      </c>
      <c r="K267" t="e">
        <f>VLOOKUP(CountsForm!E268,LookupCount!$F$2:$G$5,2,FALSE)</f>
        <v>#N/A</v>
      </c>
      <c r="L267" t="e">
        <f>VLOOKUP('Visit&amp;Assessment Form'!$B$8,LookupVisit!$C$2:$D$16,2,FALSE)</f>
        <v>#N/A</v>
      </c>
      <c r="M267" t="e">
        <f>VLOOKUP('Visit&amp;Assessment Form'!$B$13,LookupVisit!$E$3:$F$5,2,FALSE)</f>
        <v>#N/A</v>
      </c>
      <c r="N267" t="e">
        <f>VLOOKUP('Visit&amp;Assessment Form'!$B$14,LookupVisit!$G$3:$H$6,2,FALSE)</f>
        <v>#N/A</v>
      </c>
      <c r="O267" t="e">
        <f>VLOOKUP('Visit&amp;Assessment Form'!$B$15,LookupVisit!$I$3:$J$7,2,FALSE)</f>
        <v>#N/A</v>
      </c>
      <c r="P267" t="e">
        <f>VLOOKUP('Visit&amp;Assessment Form'!$B$16,LookupVisit!$K$3:$L$6,2,FALSE)</f>
        <v>#N/A</v>
      </c>
      <c r="Q267" t="e">
        <f>VLOOKUP('Visit&amp;Assessment Form'!$B$11,LookupVisit!$M$3:$N$7,2,FALSE)</f>
        <v>#N/A</v>
      </c>
      <c r="R267">
        <f>'Visit&amp;Assessment Form'!$B$27</f>
        <v>0</v>
      </c>
      <c r="S267">
        <f>'Visit&amp;Assessment Form'!$B$29</f>
        <v>0</v>
      </c>
      <c r="T267">
        <f>SiteForm!A$3</f>
        <v>0</v>
      </c>
      <c r="U267">
        <f>SiteForm!$A$4</f>
        <v>0</v>
      </c>
      <c r="V267">
        <f>SiteForm!$C$3</f>
        <v>0</v>
      </c>
      <c r="W267">
        <f>SiteForm!$C$5</f>
        <v>0</v>
      </c>
      <c r="X267">
        <f>SiteForm!$C$10</f>
        <v>0</v>
      </c>
      <c r="Y267">
        <f>SiteForm!$C$11</f>
        <v>0</v>
      </c>
      <c r="Z267" t="e">
        <f>CountsForm!C268</f>
        <v>#N/A</v>
      </c>
      <c r="AA267" s="16">
        <f>'Visit&amp;Assessment Form'!$B$6</f>
        <v>0</v>
      </c>
      <c r="AB267" s="16">
        <f>'Visit&amp;Assessment Form'!$B$7</f>
        <v>0</v>
      </c>
      <c r="AC267">
        <f>SiteForm!$C$6</f>
        <v>0</v>
      </c>
      <c r="AD267" s="17">
        <f>CountsForm!A268</f>
        <v>0</v>
      </c>
    </row>
    <row r="268" spans="1:30">
      <c r="A268" t="e">
        <f>SiteForm!$A$7&amp;SiteForm!$C$7</f>
        <v>#N/A</v>
      </c>
      <c r="B268">
        <f>IF(SiteForm!C$4="",SiteForm!A$4,SiteForm!C$4)</f>
        <v>0</v>
      </c>
      <c r="C268">
        <f>'Visit&amp;Assessment Form'!$B$3</f>
        <v>0</v>
      </c>
      <c r="D268">
        <f>'Visit&amp;Assessment Form'!$B$4</f>
        <v>0</v>
      </c>
      <c r="E268">
        <f>'Visit&amp;Assessment Form'!$B$5</f>
        <v>0</v>
      </c>
      <c r="F268" t="e">
        <f>VLOOKUP(CountsForm!A269,LookupCount!$A:$D,4,FALSE)</f>
        <v>#N/A</v>
      </c>
      <c r="G268" t="e">
        <f>CountsForm!B269</f>
        <v>#N/A</v>
      </c>
      <c r="H268">
        <f>CountsForm!D269</f>
        <v>0</v>
      </c>
      <c r="I268" t="str">
        <f>VLOOKUP('Visit&amp;Assessment Form'!B$10,LookupVisit!AJ$2:AK$10,2,FALSE)</f>
        <v>W</v>
      </c>
      <c r="J268" t="e">
        <f>VLOOKUP('Visit&amp;Assessment Form'!B$9,LookupVisit!A$2:B$7,2,FALSE)</f>
        <v>#N/A</v>
      </c>
      <c r="K268" t="e">
        <f>VLOOKUP(CountsForm!E269,LookupCount!$F$2:$G$5,2,FALSE)</f>
        <v>#N/A</v>
      </c>
      <c r="L268" t="e">
        <f>VLOOKUP('Visit&amp;Assessment Form'!$B$8,LookupVisit!$C$2:$D$16,2,FALSE)</f>
        <v>#N/A</v>
      </c>
      <c r="M268" t="e">
        <f>VLOOKUP('Visit&amp;Assessment Form'!$B$13,LookupVisit!$E$3:$F$5,2,FALSE)</f>
        <v>#N/A</v>
      </c>
      <c r="N268" t="e">
        <f>VLOOKUP('Visit&amp;Assessment Form'!$B$14,LookupVisit!$G$3:$H$6,2,FALSE)</f>
        <v>#N/A</v>
      </c>
      <c r="O268" t="e">
        <f>VLOOKUP('Visit&amp;Assessment Form'!$B$15,LookupVisit!$I$3:$J$7,2,FALSE)</f>
        <v>#N/A</v>
      </c>
      <c r="P268" t="e">
        <f>VLOOKUP('Visit&amp;Assessment Form'!$B$16,LookupVisit!$K$3:$L$6,2,FALSE)</f>
        <v>#N/A</v>
      </c>
      <c r="Q268" t="e">
        <f>VLOOKUP('Visit&amp;Assessment Form'!$B$11,LookupVisit!$M$3:$N$7,2,FALSE)</f>
        <v>#N/A</v>
      </c>
      <c r="R268">
        <f>'Visit&amp;Assessment Form'!$B$27</f>
        <v>0</v>
      </c>
      <c r="S268">
        <f>'Visit&amp;Assessment Form'!$B$29</f>
        <v>0</v>
      </c>
      <c r="T268">
        <f>SiteForm!A$3</f>
        <v>0</v>
      </c>
      <c r="U268">
        <f>SiteForm!$A$4</f>
        <v>0</v>
      </c>
      <c r="V268">
        <f>SiteForm!$C$3</f>
        <v>0</v>
      </c>
      <c r="W268">
        <f>SiteForm!$C$5</f>
        <v>0</v>
      </c>
      <c r="X268">
        <f>SiteForm!$C$10</f>
        <v>0</v>
      </c>
      <c r="Y268">
        <f>SiteForm!$C$11</f>
        <v>0</v>
      </c>
      <c r="Z268" t="e">
        <f>CountsForm!C269</f>
        <v>#N/A</v>
      </c>
      <c r="AA268" s="16">
        <f>'Visit&amp;Assessment Form'!$B$6</f>
        <v>0</v>
      </c>
      <c r="AB268" s="16">
        <f>'Visit&amp;Assessment Form'!$B$7</f>
        <v>0</v>
      </c>
      <c r="AC268">
        <f>SiteForm!$C$6</f>
        <v>0</v>
      </c>
      <c r="AD268" s="17">
        <f>CountsForm!A269</f>
        <v>0</v>
      </c>
    </row>
    <row r="269" spans="1:30">
      <c r="A269" t="e">
        <f>SiteForm!$A$7&amp;SiteForm!$C$7</f>
        <v>#N/A</v>
      </c>
      <c r="B269">
        <f>IF(SiteForm!C$4="",SiteForm!A$4,SiteForm!C$4)</f>
        <v>0</v>
      </c>
      <c r="C269">
        <f>'Visit&amp;Assessment Form'!$B$3</f>
        <v>0</v>
      </c>
      <c r="D269">
        <f>'Visit&amp;Assessment Form'!$B$4</f>
        <v>0</v>
      </c>
      <c r="E269">
        <f>'Visit&amp;Assessment Form'!$B$5</f>
        <v>0</v>
      </c>
      <c r="F269" t="e">
        <f>VLOOKUP(CountsForm!A270,LookupCount!$A:$D,4,FALSE)</f>
        <v>#N/A</v>
      </c>
      <c r="G269" t="e">
        <f>CountsForm!B270</f>
        <v>#N/A</v>
      </c>
      <c r="H269">
        <f>CountsForm!D270</f>
        <v>0</v>
      </c>
      <c r="I269" t="str">
        <f>VLOOKUP('Visit&amp;Assessment Form'!B$10,LookupVisit!AJ$2:AK$10,2,FALSE)</f>
        <v>W</v>
      </c>
      <c r="J269" t="e">
        <f>VLOOKUP('Visit&amp;Assessment Form'!B$9,LookupVisit!A$2:B$7,2,FALSE)</f>
        <v>#N/A</v>
      </c>
      <c r="K269" t="e">
        <f>VLOOKUP(CountsForm!E270,LookupCount!$F$2:$G$5,2,FALSE)</f>
        <v>#N/A</v>
      </c>
      <c r="L269" t="e">
        <f>VLOOKUP('Visit&amp;Assessment Form'!$B$8,LookupVisit!$C$2:$D$16,2,FALSE)</f>
        <v>#N/A</v>
      </c>
      <c r="M269" t="e">
        <f>VLOOKUP('Visit&amp;Assessment Form'!$B$13,LookupVisit!$E$3:$F$5,2,FALSE)</f>
        <v>#N/A</v>
      </c>
      <c r="N269" t="e">
        <f>VLOOKUP('Visit&amp;Assessment Form'!$B$14,LookupVisit!$G$3:$H$6,2,FALSE)</f>
        <v>#N/A</v>
      </c>
      <c r="O269" t="e">
        <f>VLOOKUP('Visit&amp;Assessment Form'!$B$15,LookupVisit!$I$3:$J$7,2,FALSE)</f>
        <v>#N/A</v>
      </c>
      <c r="P269" t="e">
        <f>VLOOKUP('Visit&amp;Assessment Form'!$B$16,LookupVisit!$K$3:$L$6,2,FALSE)</f>
        <v>#N/A</v>
      </c>
      <c r="Q269" t="e">
        <f>VLOOKUP('Visit&amp;Assessment Form'!$B$11,LookupVisit!$M$3:$N$7,2,FALSE)</f>
        <v>#N/A</v>
      </c>
      <c r="R269">
        <f>'Visit&amp;Assessment Form'!$B$27</f>
        <v>0</v>
      </c>
      <c r="S269">
        <f>'Visit&amp;Assessment Form'!$B$29</f>
        <v>0</v>
      </c>
      <c r="T269">
        <f>SiteForm!A$3</f>
        <v>0</v>
      </c>
      <c r="U269">
        <f>SiteForm!$A$4</f>
        <v>0</v>
      </c>
      <c r="V269">
        <f>SiteForm!$C$3</f>
        <v>0</v>
      </c>
      <c r="W269">
        <f>SiteForm!$C$5</f>
        <v>0</v>
      </c>
      <c r="X269">
        <f>SiteForm!$C$10</f>
        <v>0</v>
      </c>
      <c r="Y269">
        <f>SiteForm!$C$11</f>
        <v>0</v>
      </c>
      <c r="Z269" t="e">
        <f>CountsForm!C270</f>
        <v>#N/A</v>
      </c>
      <c r="AA269" s="16">
        <f>'Visit&amp;Assessment Form'!$B$6</f>
        <v>0</v>
      </c>
      <c r="AB269" s="16">
        <f>'Visit&amp;Assessment Form'!$B$7</f>
        <v>0</v>
      </c>
      <c r="AC269">
        <f>SiteForm!$C$6</f>
        <v>0</v>
      </c>
      <c r="AD269" s="17">
        <f>CountsForm!A270</f>
        <v>0</v>
      </c>
    </row>
    <row r="270" spans="1:30">
      <c r="A270" t="e">
        <f>SiteForm!$A$7&amp;SiteForm!$C$7</f>
        <v>#N/A</v>
      </c>
      <c r="B270">
        <f>IF(SiteForm!C$4="",SiteForm!A$4,SiteForm!C$4)</f>
        <v>0</v>
      </c>
      <c r="C270">
        <f>'Visit&amp;Assessment Form'!$B$3</f>
        <v>0</v>
      </c>
      <c r="D270">
        <f>'Visit&amp;Assessment Form'!$B$4</f>
        <v>0</v>
      </c>
      <c r="E270">
        <f>'Visit&amp;Assessment Form'!$B$5</f>
        <v>0</v>
      </c>
      <c r="F270" t="e">
        <f>VLOOKUP(CountsForm!A271,LookupCount!$A:$D,4,FALSE)</f>
        <v>#N/A</v>
      </c>
      <c r="G270" t="e">
        <f>CountsForm!B271</f>
        <v>#N/A</v>
      </c>
      <c r="H270">
        <f>CountsForm!D271</f>
        <v>0</v>
      </c>
      <c r="I270" t="str">
        <f>VLOOKUP('Visit&amp;Assessment Form'!B$10,LookupVisit!AJ$2:AK$10,2,FALSE)</f>
        <v>W</v>
      </c>
      <c r="J270" t="e">
        <f>VLOOKUP('Visit&amp;Assessment Form'!B$9,LookupVisit!A$2:B$7,2,FALSE)</f>
        <v>#N/A</v>
      </c>
      <c r="K270" t="e">
        <f>VLOOKUP(CountsForm!E271,LookupCount!$F$2:$G$5,2,FALSE)</f>
        <v>#N/A</v>
      </c>
      <c r="L270" t="e">
        <f>VLOOKUP('Visit&amp;Assessment Form'!$B$8,LookupVisit!$C$2:$D$16,2,FALSE)</f>
        <v>#N/A</v>
      </c>
      <c r="M270" t="e">
        <f>VLOOKUP('Visit&amp;Assessment Form'!$B$13,LookupVisit!$E$3:$F$5,2,FALSE)</f>
        <v>#N/A</v>
      </c>
      <c r="N270" t="e">
        <f>VLOOKUP('Visit&amp;Assessment Form'!$B$14,LookupVisit!$G$3:$H$6,2,FALSE)</f>
        <v>#N/A</v>
      </c>
      <c r="O270" t="e">
        <f>VLOOKUP('Visit&amp;Assessment Form'!$B$15,LookupVisit!$I$3:$J$7,2,FALSE)</f>
        <v>#N/A</v>
      </c>
      <c r="P270" t="e">
        <f>VLOOKUP('Visit&amp;Assessment Form'!$B$16,LookupVisit!$K$3:$L$6,2,FALSE)</f>
        <v>#N/A</v>
      </c>
      <c r="Q270" t="e">
        <f>VLOOKUP('Visit&amp;Assessment Form'!$B$11,LookupVisit!$M$3:$N$7,2,FALSE)</f>
        <v>#N/A</v>
      </c>
      <c r="R270">
        <f>'Visit&amp;Assessment Form'!$B$27</f>
        <v>0</v>
      </c>
      <c r="S270">
        <f>'Visit&amp;Assessment Form'!$B$29</f>
        <v>0</v>
      </c>
      <c r="T270">
        <f>SiteForm!A$3</f>
        <v>0</v>
      </c>
      <c r="U270">
        <f>SiteForm!$A$4</f>
        <v>0</v>
      </c>
      <c r="V270">
        <f>SiteForm!$C$3</f>
        <v>0</v>
      </c>
      <c r="W270">
        <f>SiteForm!$C$5</f>
        <v>0</v>
      </c>
      <c r="X270">
        <f>SiteForm!$C$10</f>
        <v>0</v>
      </c>
      <c r="Y270">
        <f>SiteForm!$C$11</f>
        <v>0</v>
      </c>
      <c r="Z270" t="e">
        <f>CountsForm!C271</f>
        <v>#N/A</v>
      </c>
      <c r="AA270" s="16">
        <f>'Visit&amp;Assessment Form'!$B$6</f>
        <v>0</v>
      </c>
      <c r="AB270" s="16">
        <f>'Visit&amp;Assessment Form'!$B$7</f>
        <v>0</v>
      </c>
      <c r="AC270">
        <f>SiteForm!$C$6</f>
        <v>0</v>
      </c>
      <c r="AD270" s="17">
        <f>CountsForm!A271</f>
        <v>0</v>
      </c>
    </row>
    <row r="271" spans="1:30">
      <c r="A271" t="e">
        <f>SiteForm!$A$7&amp;SiteForm!$C$7</f>
        <v>#N/A</v>
      </c>
      <c r="B271">
        <f>IF(SiteForm!C$4="",SiteForm!A$4,SiteForm!C$4)</f>
        <v>0</v>
      </c>
      <c r="C271">
        <f>'Visit&amp;Assessment Form'!$B$3</f>
        <v>0</v>
      </c>
      <c r="D271">
        <f>'Visit&amp;Assessment Form'!$B$4</f>
        <v>0</v>
      </c>
      <c r="E271">
        <f>'Visit&amp;Assessment Form'!$B$5</f>
        <v>0</v>
      </c>
      <c r="F271" t="e">
        <f>VLOOKUP(CountsForm!A272,LookupCount!$A:$D,4,FALSE)</f>
        <v>#N/A</v>
      </c>
      <c r="G271" t="e">
        <f>CountsForm!B272</f>
        <v>#N/A</v>
      </c>
      <c r="H271">
        <f>CountsForm!D272</f>
        <v>0</v>
      </c>
      <c r="I271" t="str">
        <f>VLOOKUP('Visit&amp;Assessment Form'!B$10,LookupVisit!AJ$2:AK$10,2,FALSE)</f>
        <v>W</v>
      </c>
      <c r="J271" t="e">
        <f>VLOOKUP('Visit&amp;Assessment Form'!B$9,LookupVisit!A$2:B$7,2,FALSE)</f>
        <v>#N/A</v>
      </c>
      <c r="K271" t="e">
        <f>VLOOKUP(CountsForm!E272,LookupCount!$F$2:$G$5,2,FALSE)</f>
        <v>#N/A</v>
      </c>
      <c r="L271" t="e">
        <f>VLOOKUP('Visit&amp;Assessment Form'!$B$8,LookupVisit!$C$2:$D$16,2,FALSE)</f>
        <v>#N/A</v>
      </c>
      <c r="M271" t="e">
        <f>VLOOKUP('Visit&amp;Assessment Form'!$B$13,LookupVisit!$E$3:$F$5,2,FALSE)</f>
        <v>#N/A</v>
      </c>
      <c r="N271" t="e">
        <f>VLOOKUP('Visit&amp;Assessment Form'!$B$14,LookupVisit!$G$3:$H$6,2,FALSE)</f>
        <v>#N/A</v>
      </c>
      <c r="O271" t="e">
        <f>VLOOKUP('Visit&amp;Assessment Form'!$B$15,LookupVisit!$I$3:$J$7,2,FALSE)</f>
        <v>#N/A</v>
      </c>
      <c r="P271" t="e">
        <f>VLOOKUP('Visit&amp;Assessment Form'!$B$16,LookupVisit!$K$3:$L$6,2,FALSE)</f>
        <v>#N/A</v>
      </c>
      <c r="Q271" t="e">
        <f>VLOOKUP('Visit&amp;Assessment Form'!$B$11,LookupVisit!$M$3:$N$7,2,FALSE)</f>
        <v>#N/A</v>
      </c>
      <c r="R271">
        <f>'Visit&amp;Assessment Form'!$B$27</f>
        <v>0</v>
      </c>
      <c r="S271">
        <f>'Visit&amp;Assessment Form'!$B$29</f>
        <v>0</v>
      </c>
      <c r="T271">
        <f>SiteForm!A$3</f>
        <v>0</v>
      </c>
      <c r="U271">
        <f>SiteForm!$A$4</f>
        <v>0</v>
      </c>
      <c r="V271">
        <f>SiteForm!$C$3</f>
        <v>0</v>
      </c>
      <c r="W271">
        <f>SiteForm!$C$5</f>
        <v>0</v>
      </c>
      <c r="X271">
        <f>SiteForm!$C$10</f>
        <v>0</v>
      </c>
      <c r="Y271">
        <f>SiteForm!$C$11</f>
        <v>0</v>
      </c>
      <c r="Z271" t="e">
        <f>CountsForm!C272</f>
        <v>#N/A</v>
      </c>
      <c r="AA271" s="16">
        <f>'Visit&amp;Assessment Form'!$B$6</f>
        <v>0</v>
      </c>
      <c r="AB271" s="16">
        <f>'Visit&amp;Assessment Form'!$B$7</f>
        <v>0</v>
      </c>
      <c r="AC271">
        <f>SiteForm!$C$6</f>
        <v>0</v>
      </c>
      <c r="AD271" s="17">
        <f>CountsForm!A272</f>
        <v>0</v>
      </c>
    </row>
    <row r="272" spans="1:30">
      <c r="A272" t="e">
        <f>SiteForm!$A$7&amp;SiteForm!$C$7</f>
        <v>#N/A</v>
      </c>
      <c r="B272">
        <f>IF(SiteForm!C$4="",SiteForm!A$4,SiteForm!C$4)</f>
        <v>0</v>
      </c>
      <c r="C272">
        <f>'Visit&amp;Assessment Form'!$B$3</f>
        <v>0</v>
      </c>
      <c r="D272">
        <f>'Visit&amp;Assessment Form'!$B$4</f>
        <v>0</v>
      </c>
      <c r="E272">
        <f>'Visit&amp;Assessment Form'!$B$5</f>
        <v>0</v>
      </c>
      <c r="F272" t="e">
        <f>VLOOKUP(CountsForm!A273,LookupCount!$A:$D,4,FALSE)</f>
        <v>#N/A</v>
      </c>
      <c r="G272" t="e">
        <f>CountsForm!B273</f>
        <v>#N/A</v>
      </c>
      <c r="H272">
        <f>CountsForm!D273</f>
        <v>0</v>
      </c>
      <c r="I272" t="str">
        <f>VLOOKUP('Visit&amp;Assessment Form'!B$10,LookupVisit!AJ$2:AK$10,2,FALSE)</f>
        <v>W</v>
      </c>
      <c r="J272" t="e">
        <f>VLOOKUP('Visit&amp;Assessment Form'!B$9,LookupVisit!A$2:B$7,2,FALSE)</f>
        <v>#N/A</v>
      </c>
      <c r="K272" t="e">
        <f>VLOOKUP(CountsForm!E273,LookupCount!$F$2:$G$5,2,FALSE)</f>
        <v>#N/A</v>
      </c>
      <c r="L272" t="e">
        <f>VLOOKUP('Visit&amp;Assessment Form'!$B$8,LookupVisit!$C$2:$D$16,2,FALSE)</f>
        <v>#N/A</v>
      </c>
      <c r="M272" t="e">
        <f>VLOOKUP('Visit&amp;Assessment Form'!$B$13,LookupVisit!$E$3:$F$5,2,FALSE)</f>
        <v>#N/A</v>
      </c>
      <c r="N272" t="e">
        <f>VLOOKUP('Visit&amp;Assessment Form'!$B$14,LookupVisit!$G$3:$H$6,2,FALSE)</f>
        <v>#N/A</v>
      </c>
      <c r="O272" t="e">
        <f>VLOOKUP('Visit&amp;Assessment Form'!$B$15,LookupVisit!$I$3:$J$7,2,FALSE)</f>
        <v>#N/A</v>
      </c>
      <c r="P272" t="e">
        <f>VLOOKUP('Visit&amp;Assessment Form'!$B$16,LookupVisit!$K$3:$L$6,2,FALSE)</f>
        <v>#N/A</v>
      </c>
      <c r="Q272" t="e">
        <f>VLOOKUP('Visit&amp;Assessment Form'!$B$11,LookupVisit!$M$3:$N$7,2,FALSE)</f>
        <v>#N/A</v>
      </c>
      <c r="R272">
        <f>'Visit&amp;Assessment Form'!$B$27</f>
        <v>0</v>
      </c>
      <c r="S272">
        <f>'Visit&amp;Assessment Form'!$B$29</f>
        <v>0</v>
      </c>
      <c r="T272">
        <f>SiteForm!A$3</f>
        <v>0</v>
      </c>
      <c r="U272">
        <f>SiteForm!$A$4</f>
        <v>0</v>
      </c>
      <c r="V272">
        <f>SiteForm!$C$3</f>
        <v>0</v>
      </c>
      <c r="W272">
        <f>SiteForm!$C$5</f>
        <v>0</v>
      </c>
      <c r="X272">
        <f>SiteForm!$C$10</f>
        <v>0</v>
      </c>
      <c r="Y272">
        <f>SiteForm!$C$11</f>
        <v>0</v>
      </c>
      <c r="Z272" t="e">
        <f>CountsForm!C273</f>
        <v>#N/A</v>
      </c>
      <c r="AA272" s="16">
        <f>'Visit&amp;Assessment Form'!$B$6</f>
        <v>0</v>
      </c>
      <c r="AB272" s="16">
        <f>'Visit&amp;Assessment Form'!$B$7</f>
        <v>0</v>
      </c>
      <c r="AC272">
        <f>SiteForm!$C$6</f>
        <v>0</v>
      </c>
      <c r="AD272" s="17">
        <f>CountsForm!A273</f>
        <v>0</v>
      </c>
    </row>
    <row r="273" spans="1:30">
      <c r="A273" t="e">
        <f>SiteForm!$A$7&amp;SiteForm!$C$7</f>
        <v>#N/A</v>
      </c>
      <c r="B273">
        <f>IF(SiteForm!C$4="",SiteForm!A$4,SiteForm!C$4)</f>
        <v>0</v>
      </c>
      <c r="C273">
        <f>'Visit&amp;Assessment Form'!$B$3</f>
        <v>0</v>
      </c>
      <c r="D273">
        <f>'Visit&amp;Assessment Form'!$B$4</f>
        <v>0</v>
      </c>
      <c r="E273">
        <f>'Visit&amp;Assessment Form'!$B$5</f>
        <v>0</v>
      </c>
      <c r="F273" t="e">
        <f>VLOOKUP(CountsForm!A274,LookupCount!$A:$D,4,FALSE)</f>
        <v>#N/A</v>
      </c>
      <c r="G273" t="e">
        <f>CountsForm!B274</f>
        <v>#N/A</v>
      </c>
      <c r="H273">
        <f>CountsForm!D274</f>
        <v>0</v>
      </c>
      <c r="I273" t="str">
        <f>VLOOKUP('Visit&amp;Assessment Form'!B$10,LookupVisit!AJ$2:AK$10,2,FALSE)</f>
        <v>W</v>
      </c>
      <c r="J273" t="e">
        <f>VLOOKUP('Visit&amp;Assessment Form'!B$9,LookupVisit!A$2:B$7,2,FALSE)</f>
        <v>#N/A</v>
      </c>
      <c r="K273" t="e">
        <f>VLOOKUP(CountsForm!E274,LookupCount!$F$2:$G$5,2,FALSE)</f>
        <v>#N/A</v>
      </c>
      <c r="L273" t="e">
        <f>VLOOKUP('Visit&amp;Assessment Form'!$B$8,LookupVisit!$C$2:$D$16,2,FALSE)</f>
        <v>#N/A</v>
      </c>
      <c r="M273" t="e">
        <f>VLOOKUP('Visit&amp;Assessment Form'!$B$13,LookupVisit!$E$3:$F$5,2,FALSE)</f>
        <v>#N/A</v>
      </c>
      <c r="N273" t="e">
        <f>VLOOKUP('Visit&amp;Assessment Form'!$B$14,LookupVisit!$G$3:$H$6,2,FALSE)</f>
        <v>#N/A</v>
      </c>
      <c r="O273" t="e">
        <f>VLOOKUP('Visit&amp;Assessment Form'!$B$15,LookupVisit!$I$3:$J$7,2,FALSE)</f>
        <v>#N/A</v>
      </c>
      <c r="P273" t="e">
        <f>VLOOKUP('Visit&amp;Assessment Form'!$B$16,LookupVisit!$K$3:$L$6,2,FALSE)</f>
        <v>#N/A</v>
      </c>
      <c r="Q273" t="e">
        <f>VLOOKUP('Visit&amp;Assessment Form'!$B$11,LookupVisit!$M$3:$N$7,2,FALSE)</f>
        <v>#N/A</v>
      </c>
      <c r="R273">
        <f>'Visit&amp;Assessment Form'!$B$27</f>
        <v>0</v>
      </c>
      <c r="S273">
        <f>'Visit&amp;Assessment Form'!$B$29</f>
        <v>0</v>
      </c>
      <c r="T273">
        <f>SiteForm!A$3</f>
        <v>0</v>
      </c>
      <c r="U273">
        <f>SiteForm!$A$4</f>
        <v>0</v>
      </c>
      <c r="V273">
        <f>SiteForm!$C$3</f>
        <v>0</v>
      </c>
      <c r="W273">
        <f>SiteForm!$C$5</f>
        <v>0</v>
      </c>
      <c r="X273">
        <f>SiteForm!$C$10</f>
        <v>0</v>
      </c>
      <c r="Y273">
        <f>SiteForm!$C$11</f>
        <v>0</v>
      </c>
      <c r="Z273" t="e">
        <f>CountsForm!C274</f>
        <v>#N/A</v>
      </c>
      <c r="AA273" s="16">
        <f>'Visit&amp;Assessment Form'!$B$6</f>
        <v>0</v>
      </c>
      <c r="AB273" s="16">
        <f>'Visit&amp;Assessment Form'!$B$7</f>
        <v>0</v>
      </c>
      <c r="AC273">
        <f>SiteForm!$C$6</f>
        <v>0</v>
      </c>
      <c r="AD273" s="17">
        <f>CountsForm!A274</f>
        <v>0</v>
      </c>
    </row>
    <row r="274" spans="1:30">
      <c r="A274" t="e">
        <f>SiteForm!$A$7&amp;SiteForm!$C$7</f>
        <v>#N/A</v>
      </c>
      <c r="B274">
        <f>IF(SiteForm!C$4="",SiteForm!A$4,SiteForm!C$4)</f>
        <v>0</v>
      </c>
      <c r="C274">
        <f>'Visit&amp;Assessment Form'!$B$3</f>
        <v>0</v>
      </c>
      <c r="D274">
        <f>'Visit&amp;Assessment Form'!$B$4</f>
        <v>0</v>
      </c>
      <c r="E274">
        <f>'Visit&amp;Assessment Form'!$B$5</f>
        <v>0</v>
      </c>
      <c r="F274" t="e">
        <f>VLOOKUP(CountsForm!A275,LookupCount!$A:$D,4,FALSE)</f>
        <v>#N/A</v>
      </c>
      <c r="G274" t="e">
        <f>CountsForm!B275</f>
        <v>#N/A</v>
      </c>
      <c r="H274">
        <f>CountsForm!D275</f>
        <v>0</v>
      </c>
      <c r="I274" t="str">
        <f>VLOOKUP('Visit&amp;Assessment Form'!B$10,LookupVisit!AJ$2:AK$10,2,FALSE)</f>
        <v>W</v>
      </c>
      <c r="J274" t="e">
        <f>VLOOKUP('Visit&amp;Assessment Form'!B$9,LookupVisit!A$2:B$7,2,FALSE)</f>
        <v>#N/A</v>
      </c>
      <c r="K274" t="e">
        <f>VLOOKUP(CountsForm!E275,LookupCount!$F$2:$G$5,2,FALSE)</f>
        <v>#N/A</v>
      </c>
      <c r="L274" t="e">
        <f>VLOOKUP('Visit&amp;Assessment Form'!$B$8,LookupVisit!$C$2:$D$16,2,FALSE)</f>
        <v>#N/A</v>
      </c>
      <c r="M274" t="e">
        <f>VLOOKUP('Visit&amp;Assessment Form'!$B$13,LookupVisit!$E$3:$F$5,2,FALSE)</f>
        <v>#N/A</v>
      </c>
      <c r="N274" t="e">
        <f>VLOOKUP('Visit&amp;Assessment Form'!$B$14,LookupVisit!$G$3:$H$6,2,FALSE)</f>
        <v>#N/A</v>
      </c>
      <c r="O274" t="e">
        <f>VLOOKUP('Visit&amp;Assessment Form'!$B$15,LookupVisit!$I$3:$J$7,2,FALSE)</f>
        <v>#N/A</v>
      </c>
      <c r="P274" t="e">
        <f>VLOOKUP('Visit&amp;Assessment Form'!$B$16,LookupVisit!$K$3:$L$6,2,FALSE)</f>
        <v>#N/A</v>
      </c>
      <c r="Q274" t="e">
        <f>VLOOKUP('Visit&amp;Assessment Form'!$B$11,LookupVisit!$M$3:$N$7,2,FALSE)</f>
        <v>#N/A</v>
      </c>
      <c r="R274">
        <f>'Visit&amp;Assessment Form'!$B$27</f>
        <v>0</v>
      </c>
      <c r="S274">
        <f>'Visit&amp;Assessment Form'!$B$29</f>
        <v>0</v>
      </c>
      <c r="T274">
        <f>SiteForm!A$3</f>
        <v>0</v>
      </c>
      <c r="U274">
        <f>SiteForm!$A$4</f>
        <v>0</v>
      </c>
      <c r="V274">
        <f>SiteForm!$C$3</f>
        <v>0</v>
      </c>
      <c r="W274">
        <f>SiteForm!$C$5</f>
        <v>0</v>
      </c>
      <c r="X274">
        <f>SiteForm!$C$10</f>
        <v>0</v>
      </c>
      <c r="Y274">
        <f>SiteForm!$C$11</f>
        <v>0</v>
      </c>
      <c r="Z274" t="e">
        <f>CountsForm!C275</f>
        <v>#N/A</v>
      </c>
      <c r="AA274" s="16">
        <f>'Visit&amp;Assessment Form'!$B$6</f>
        <v>0</v>
      </c>
      <c r="AB274" s="16">
        <f>'Visit&amp;Assessment Form'!$B$7</f>
        <v>0</v>
      </c>
      <c r="AC274">
        <f>SiteForm!$C$6</f>
        <v>0</v>
      </c>
      <c r="AD274" s="17">
        <f>CountsForm!A275</f>
        <v>0</v>
      </c>
    </row>
    <row r="275" spans="1:30">
      <c r="A275" t="e">
        <f>SiteForm!$A$7&amp;SiteForm!$C$7</f>
        <v>#N/A</v>
      </c>
      <c r="B275">
        <f>IF(SiteForm!C$4="",SiteForm!A$4,SiteForm!C$4)</f>
        <v>0</v>
      </c>
      <c r="C275">
        <f>'Visit&amp;Assessment Form'!$B$3</f>
        <v>0</v>
      </c>
      <c r="D275">
        <f>'Visit&amp;Assessment Form'!$B$4</f>
        <v>0</v>
      </c>
      <c r="E275">
        <f>'Visit&amp;Assessment Form'!$B$5</f>
        <v>0</v>
      </c>
      <c r="F275" t="e">
        <f>VLOOKUP(CountsForm!A276,LookupCount!$A:$D,4,FALSE)</f>
        <v>#N/A</v>
      </c>
      <c r="G275" t="e">
        <f>CountsForm!B276</f>
        <v>#N/A</v>
      </c>
      <c r="H275">
        <f>CountsForm!D276</f>
        <v>0</v>
      </c>
      <c r="I275" t="str">
        <f>VLOOKUP('Visit&amp;Assessment Form'!B$10,LookupVisit!AJ$2:AK$10,2,FALSE)</f>
        <v>W</v>
      </c>
      <c r="J275" t="e">
        <f>VLOOKUP('Visit&amp;Assessment Form'!B$9,LookupVisit!A$2:B$7,2,FALSE)</f>
        <v>#N/A</v>
      </c>
      <c r="K275" t="e">
        <f>VLOOKUP(CountsForm!E276,LookupCount!$F$2:$G$5,2,FALSE)</f>
        <v>#N/A</v>
      </c>
      <c r="L275" t="e">
        <f>VLOOKUP('Visit&amp;Assessment Form'!$B$8,LookupVisit!$C$2:$D$16,2,FALSE)</f>
        <v>#N/A</v>
      </c>
      <c r="M275" t="e">
        <f>VLOOKUP('Visit&amp;Assessment Form'!$B$13,LookupVisit!$E$3:$F$5,2,FALSE)</f>
        <v>#N/A</v>
      </c>
      <c r="N275" t="e">
        <f>VLOOKUP('Visit&amp;Assessment Form'!$B$14,LookupVisit!$G$3:$H$6,2,FALSE)</f>
        <v>#N/A</v>
      </c>
      <c r="O275" t="e">
        <f>VLOOKUP('Visit&amp;Assessment Form'!$B$15,LookupVisit!$I$3:$J$7,2,FALSE)</f>
        <v>#N/A</v>
      </c>
      <c r="P275" t="e">
        <f>VLOOKUP('Visit&amp;Assessment Form'!$B$16,LookupVisit!$K$3:$L$6,2,FALSE)</f>
        <v>#N/A</v>
      </c>
      <c r="Q275" t="e">
        <f>VLOOKUP('Visit&amp;Assessment Form'!$B$11,LookupVisit!$M$3:$N$7,2,FALSE)</f>
        <v>#N/A</v>
      </c>
      <c r="R275">
        <f>'Visit&amp;Assessment Form'!$B$27</f>
        <v>0</v>
      </c>
      <c r="S275">
        <f>'Visit&amp;Assessment Form'!$B$29</f>
        <v>0</v>
      </c>
      <c r="T275">
        <f>SiteForm!A$3</f>
        <v>0</v>
      </c>
      <c r="U275">
        <f>SiteForm!$A$4</f>
        <v>0</v>
      </c>
      <c r="V275">
        <f>SiteForm!$C$3</f>
        <v>0</v>
      </c>
      <c r="W275">
        <f>SiteForm!$C$5</f>
        <v>0</v>
      </c>
      <c r="X275">
        <f>SiteForm!$C$10</f>
        <v>0</v>
      </c>
      <c r="Y275">
        <f>SiteForm!$C$11</f>
        <v>0</v>
      </c>
      <c r="Z275" t="e">
        <f>CountsForm!C276</f>
        <v>#N/A</v>
      </c>
      <c r="AA275" s="16">
        <f>'Visit&amp;Assessment Form'!$B$6</f>
        <v>0</v>
      </c>
      <c r="AB275" s="16">
        <f>'Visit&amp;Assessment Form'!$B$7</f>
        <v>0</v>
      </c>
      <c r="AC275">
        <f>SiteForm!$C$6</f>
        <v>0</v>
      </c>
      <c r="AD275" s="17">
        <f>CountsForm!A276</f>
        <v>0</v>
      </c>
    </row>
    <row r="276" spans="1:30">
      <c r="A276" t="e">
        <f>SiteForm!$A$7&amp;SiteForm!$C$7</f>
        <v>#N/A</v>
      </c>
      <c r="B276">
        <f>IF(SiteForm!C$4="",SiteForm!A$4,SiteForm!C$4)</f>
        <v>0</v>
      </c>
      <c r="C276">
        <f>'Visit&amp;Assessment Form'!$B$3</f>
        <v>0</v>
      </c>
      <c r="D276">
        <f>'Visit&amp;Assessment Form'!$B$4</f>
        <v>0</v>
      </c>
      <c r="E276">
        <f>'Visit&amp;Assessment Form'!$B$5</f>
        <v>0</v>
      </c>
      <c r="F276" t="e">
        <f>VLOOKUP(CountsForm!A277,LookupCount!$A:$D,4,FALSE)</f>
        <v>#N/A</v>
      </c>
      <c r="G276" t="e">
        <f>CountsForm!B277</f>
        <v>#N/A</v>
      </c>
      <c r="H276">
        <f>CountsForm!D277</f>
        <v>0</v>
      </c>
      <c r="I276" t="str">
        <f>VLOOKUP('Visit&amp;Assessment Form'!B$10,LookupVisit!AJ$2:AK$10,2,FALSE)</f>
        <v>W</v>
      </c>
      <c r="J276" t="e">
        <f>VLOOKUP('Visit&amp;Assessment Form'!B$9,LookupVisit!A$2:B$7,2,FALSE)</f>
        <v>#N/A</v>
      </c>
      <c r="K276" t="e">
        <f>VLOOKUP(CountsForm!E277,LookupCount!$F$2:$G$5,2,FALSE)</f>
        <v>#N/A</v>
      </c>
      <c r="L276" t="e">
        <f>VLOOKUP('Visit&amp;Assessment Form'!$B$8,LookupVisit!$C$2:$D$16,2,FALSE)</f>
        <v>#N/A</v>
      </c>
      <c r="M276" t="e">
        <f>VLOOKUP('Visit&amp;Assessment Form'!$B$13,LookupVisit!$E$3:$F$5,2,FALSE)</f>
        <v>#N/A</v>
      </c>
      <c r="N276" t="e">
        <f>VLOOKUP('Visit&amp;Assessment Form'!$B$14,LookupVisit!$G$3:$H$6,2,FALSE)</f>
        <v>#N/A</v>
      </c>
      <c r="O276" t="e">
        <f>VLOOKUP('Visit&amp;Assessment Form'!$B$15,LookupVisit!$I$3:$J$7,2,FALSE)</f>
        <v>#N/A</v>
      </c>
      <c r="P276" t="e">
        <f>VLOOKUP('Visit&amp;Assessment Form'!$B$16,LookupVisit!$K$3:$L$6,2,FALSE)</f>
        <v>#N/A</v>
      </c>
      <c r="Q276" t="e">
        <f>VLOOKUP('Visit&amp;Assessment Form'!$B$11,LookupVisit!$M$3:$N$7,2,FALSE)</f>
        <v>#N/A</v>
      </c>
      <c r="R276">
        <f>'Visit&amp;Assessment Form'!$B$27</f>
        <v>0</v>
      </c>
      <c r="S276">
        <f>'Visit&amp;Assessment Form'!$B$29</f>
        <v>0</v>
      </c>
      <c r="T276">
        <f>SiteForm!A$3</f>
        <v>0</v>
      </c>
      <c r="U276">
        <f>SiteForm!$A$4</f>
        <v>0</v>
      </c>
      <c r="V276">
        <f>SiteForm!$C$3</f>
        <v>0</v>
      </c>
      <c r="W276">
        <f>SiteForm!$C$5</f>
        <v>0</v>
      </c>
      <c r="X276">
        <f>SiteForm!$C$10</f>
        <v>0</v>
      </c>
      <c r="Y276">
        <f>SiteForm!$C$11</f>
        <v>0</v>
      </c>
      <c r="Z276" t="e">
        <f>CountsForm!C277</f>
        <v>#N/A</v>
      </c>
      <c r="AA276" s="16">
        <f>'Visit&amp;Assessment Form'!$B$6</f>
        <v>0</v>
      </c>
      <c r="AB276" s="16">
        <f>'Visit&amp;Assessment Form'!$B$7</f>
        <v>0</v>
      </c>
      <c r="AC276">
        <f>SiteForm!$C$6</f>
        <v>0</v>
      </c>
      <c r="AD276" s="17">
        <f>CountsForm!A277</f>
        <v>0</v>
      </c>
    </row>
    <row r="277" spans="1:30">
      <c r="A277" t="e">
        <f>SiteForm!$A$7&amp;SiteForm!$C$7</f>
        <v>#N/A</v>
      </c>
      <c r="B277">
        <f>IF(SiteForm!C$4="",SiteForm!A$4,SiteForm!C$4)</f>
        <v>0</v>
      </c>
      <c r="C277">
        <f>'Visit&amp;Assessment Form'!$B$3</f>
        <v>0</v>
      </c>
      <c r="D277">
        <f>'Visit&amp;Assessment Form'!$B$4</f>
        <v>0</v>
      </c>
      <c r="E277">
        <f>'Visit&amp;Assessment Form'!$B$5</f>
        <v>0</v>
      </c>
      <c r="F277" t="e">
        <f>VLOOKUP(CountsForm!A278,LookupCount!$A:$D,4,FALSE)</f>
        <v>#N/A</v>
      </c>
      <c r="G277" t="e">
        <f>CountsForm!B278</f>
        <v>#N/A</v>
      </c>
      <c r="H277">
        <f>CountsForm!D278</f>
        <v>0</v>
      </c>
      <c r="I277" t="str">
        <f>VLOOKUP('Visit&amp;Assessment Form'!B$10,LookupVisit!AJ$2:AK$10,2,FALSE)</f>
        <v>W</v>
      </c>
      <c r="J277" t="e">
        <f>VLOOKUP('Visit&amp;Assessment Form'!B$9,LookupVisit!A$2:B$7,2,FALSE)</f>
        <v>#N/A</v>
      </c>
      <c r="K277" t="e">
        <f>VLOOKUP(CountsForm!E278,LookupCount!$F$2:$G$5,2,FALSE)</f>
        <v>#N/A</v>
      </c>
      <c r="L277" t="e">
        <f>VLOOKUP('Visit&amp;Assessment Form'!$B$8,LookupVisit!$C$2:$D$16,2,FALSE)</f>
        <v>#N/A</v>
      </c>
      <c r="M277" t="e">
        <f>VLOOKUP('Visit&amp;Assessment Form'!$B$13,LookupVisit!$E$3:$F$5,2,FALSE)</f>
        <v>#N/A</v>
      </c>
      <c r="N277" t="e">
        <f>VLOOKUP('Visit&amp;Assessment Form'!$B$14,LookupVisit!$G$3:$H$6,2,FALSE)</f>
        <v>#N/A</v>
      </c>
      <c r="O277" t="e">
        <f>VLOOKUP('Visit&amp;Assessment Form'!$B$15,LookupVisit!$I$3:$J$7,2,FALSE)</f>
        <v>#N/A</v>
      </c>
      <c r="P277" t="e">
        <f>VLOOKUP('Visit&amp;Assessment Form'!$B$16,LookupVisit!$K$3:$L$6,2,FALSE)</f>
        <v>#N/A</v>
      </c>
      <c r="Q277" t="e">
        <f>VLOOKUP('Visit&amp;Assessment Form'!$B$11,LookupVisit!$M$3:$N$7,2,FALSE)</f>
        <v>#N/A</v>
      </c>
      <c r="R277">
        <f>'Visit&amp;Assessment Form'!$B$27</f>
        <v>0</v>
      </c>
      <c r="S277">
        <f>'Visit&amp;Assessment Form'!$B$29</f>
        <v>0</v>
      </c>
      <c r="T277">
        <f>SiteForm!A$3</f>
        <v>0</v>
      </c>
      <c r="U277">
        <f>SiteForm!$A$4</f>
        <v>0</v>
      </c>
      <c r="V277">
        <f>SiteForm!$C$3</f>
        <v>0</v>
      </c>
      <c r="W277">
        <f>SiteForm!$C$5</f>
        <v>0</v>
      </c>
      <c r="X277">
        <f>SiteForm!$C$10</f>
        <v>0</v>
      </c>
      <c r="Y277">
        <f>SiteForm!$C$11</f>
        <v>0</v>
      </c>
      <c r="Z277" t="e">
        <f>CountsForm!C278</f>
        <v>#N/A</v>
      </c>
      <c r="AA277" s="16">
        <f>'Visit&amp;Assessment Form'!$B$6</f>
        <v>0</v>
      </c>
      <c r="AB277" s="16">
        <f>'Visit&amp;Assessment Form'!$B$7</f>
        <v>0</v>
      </c>
      <c r="AC277">
        <f>SiteForm!$C$6</f>
        <v>0</v>
      </c>
      <c r="AD277" s="17">
        <f>CountsForm!A278</f>
        <v>0</v>
      </c>
    </row>
    <row r="278" spans="1:30">
      <c r="A278" t="e">
        <f>SiteForm!$A$7&amp;SiteForm!$C$7</f>
        <v>#N/A</v>
      </c>
      <c r="B278">
        <f>IF(SiteForm!C$4="",SiteForm!A$4,SiteForm!C$4)</f>
        <v>0</v>
      </c>
      <c r="C278">
        <f>'Visit&amp;Assessment Form'!$B$3</f>
        <v>0</v>
      </c>
      <c r="D278">
        <f>'Visit&amp;Assessment Form'!$B$4</f>
        <v>0</v>
      </c>
      <c r="E278">
        <f>'Visit&amp;Assessment Form'!$B$5</f>
        <v>0</v>
      </c>
      <c r="F278" t="e">
        <f>VLOOKUP(CountsForm!A279,LookupCount!$A:$D,4,FALSE)</f>
        <v>#N/A</v>
      </c>
      <c r="G278" t="e">
        <f>CountsForm!B279</f>
        <v>#N/A</v>
      </c>
      <c r="H278">
        <f>CountsForm!D279</f>
        <v>0</v>
      </c>
      <c r="I278" t="str">
        <f>VLOOKUP('Visit&amp;Assessment Form'!B$10,LookupVisit!AJ$2:AK$10,2,FALSE)</f>
        <v>W</v>
      </c>
      <c r="J278" t="e">
        <f>VLOOKUP('Visit&amp;Assessment Form'!B$9,LookupVisit!A$2:B$7,2,FALSE)</f>
        <v>#N/A</v>
      </c>
      <c r="K278" t="e">
        <f>VLOOKUP(CountsForm!E279,LookupCount!$F$2:$G$5,2,FALSE)</f>
        <v>#N/A</v>
      </c>
      <c r="L278" t="e">
        <f>VLOOKUP('Visit&amp;Assessment Form'!$B$8,LookupVisit!$C$2:$D$16,2,FALSE)</f>
        <v>#N/A</v>
      </c>
      <c r="M278" t="e">
        <f>VLOOKUP('Visit&amp;Assessment Form'!$B$13,LookupVisit!$E$3:$F$5,2,FALSE)</f>
        <v>#N/A</v>
      </c>
      <c r="N278" t="e">
        <f>VLOOKUP('Visit&amp;Assessment Form'!$B$14,LookupVisit!$G$3:$H$6,2,FALSE)</f>
        <v>#N/A</v>
      </c>
      <c r="O278" t="e">
        <f>VLOOKUP('Visit&amp;Assessment Form'!$B$15,LookupVisit!$I$3:$J$7,2,FALSE)</f>
        <v>#N/A</v>
      </c>
      <c r="P278" t="e">
        <f>VLOOKUP('Visit&amp;Assessment Form'!$B$16,LookupVisit!$K$3:$L$6,2,FALSE)</f>
        <v>#N/A</v>
      </c>
      <c r="Q278" t="e">
        <f>VLOOKUP('Visit&amp;Assessment Form'!$B$11,LookupVisit!$M$3:$N$7,2,FALSE)</f>
        <v>#N/A</v>
      </c>
      <c r="R278">
        <f>'Visit&amp;Assessment Form'!$B$27</f>
        <v>0</v>
      </c>
      <c r="S278">
        <f>'Visit&amp;Assessment Form'!$B$29</f>
        <v>0</v>
      </c>
      <c r="T278">
        <f>SiteForm!A$3</f>
        <v>0</v>
      </c>
      <c r="U278">
        <f>SiteForm!$A$4</f>
        <v>0</v>
      </c>
      <c r="V278">
        <f>SiteForm!$C$3</f>
        <v>0</v>
      </c>
      <c r="W278">
        <f>SiteForm!$C$5</f>
        <v>0</v>
      </c>
      <c r="X278">
        <f>SiteForm!$C$10</f>
        <v>0</v>
      </c>
      <c r="Y278">
        <f>SiteForm!$C$11</f>
        <v>0</v>
      </c>
      <c r="Z278" t="e">
        <f>CountsForm!C279</f>
        <v>#N/A</v>
      </c>
      <c r="AA278" s="16">
        <f>'Visit&amp;Assessment Form'!$B$6</f>
        <v>0</v>
      </c>
      <c r="AB278" s="16">
        <f>'Visit&amp;Assessment Form'!$B$7</f>
        <v>0</v>
      </c>
      <c r="AC278">
        <f>SiteForm!$C$6</f>
        <v>0</v>
      </c>
      <c r="AD278" s="17">
        <f>CountsForm!A279</f>
        <v>0</v>
      </c>
    </row>
    <row r="279" spans="1:30">
      <c r="A279" t="e">
        <f>SiteForm!$A$7&amp;SiteForm!$C$7</f>
        <v>#N/A</v>
      </c>
      <c r="B279">
        <f>IF(SiteForm!C$4="",SiteForm!A$4,SiteForm!C$4)</f>
        <v>0</v>
      </c>
      <c r="C279">
        <f>'Visit&amp;Assessment Form'!$B$3</f>
        <v>0</v>
      </c>
      <c r="D279">
        <f>'Visit&amp;Assessment Form'!$B$4</f>
        <v>0</v>
      </c>
      <c r="E279">
        <f>'Visit&amp;Assessment Form'!$B$5</f>
        <v>0</v>
      </c>
      <c r="F279" t="e">
        <f>VLOOKUP(CountsForm!A280,LookupCount!$A:$D,4,FALSE)</f>
        <v>#N/A</v>
      </c>
      <c r="G279" t="e">
        <f>CountsForm!B280</f>
        <v>#N/A</v>
      </c>
      <c r="H279">
        <f>CountsForm!D280</f>
        <v>0</v>
      </c>
      <c r="I279" t="str">
        <f>VLOOKUP('Visit&amp;Assessment Form'!B$10,LookupVisit!AJ$2:AK$10,2,FALSE)</f>
        <v>W</v>
      </c>
      <c r="J279" t="e">
        <f>VLOOKUP('Visit&amp;Assessment Form'!B$9,LookupVisit!A$2:B$7,2,FALSE)</f>
        <v>#N/A</v>
      </c>
      <c r="K279" t="e">
        <f>VLOOKUP(CountsForm!E280,LookupCount!$F$2:$G$5,2,FALSE)</f>
        <v>#N/A</v>
      </c>
      <c r="L279" t="e">
        <f>VLOOKUP('Visit&amp;Assessment Form'!$B$8,LookupVisit!$C$2:$D$16,2,FALSE)</f>
        <v>#N/A</v>
      </c>
      <c r="M279" t="e">
        <f>VLOOKUP('Visit&amp;Assessment Form'!$B$13,LookupVisit!$E$3:$F$5,2,FALSE)</f>
        <v>#N/A</v>
      </c>
      <c r="N279" t="e">
        <f>VLOOKUP('Visit&amp;Assessment Form'!$B$14,LookupVisit!$G$3:$H$6,2,FALSE)</f>
        <v>#N/A</v>
      </c>
      <c r="O279" t="e">
        <f>VLOOKUP('Visit&amp;Assessment Form'!$B$15,LookupVisit!$I$3:$J$7,2,FALSE)</f>
        <v>#N/A</v>
      </c>
      <c r="P279" t="e">
        <f>VLOOKUP('Visit&amp;Assessment Form'!$B$16,LookupVisit!$K$3:$L$6,2,FALSE)</f>
        <v>#N/A</v>
      </c>
      <c r="Q279" t="e">
        <f>VLOOKUP('Visit&amp;Assessment Form'!$B$11,LookupVisit!$M$3:$N$7,2,FALSE)</f>
        <v>#N/A</v>
      </c>
      <c r="R279">
        <f>'Visit&amp;Assessment Form'!$B$27</f>
        <v>0</v>
      </c>
      <c r="S279">
        <f>'Visit&amp;Assessment Form'!$B$29</f>
        <v>0</v>
      </c>
      <c r="T279">
        <f>SiteForm!A$3</f>
        <v>0</v>
      </c>
      <c r="U279">
        <f>SiteForm!$A$4</f>
        <v>0</v>
      </c>
      <c r="V279">
        <f>SiteForm!$C$3</f>
        <v>0</v>
      </c>
      <c r="W279">
        <f>SiteForm!$C$5</f>
        <v>0</v>
      </c>
      <c r="X279">
        <f>SiteForm!$C$10</f>
        <v>0</v>
      </c>
      <c r="Y279">
        <f>SiteForm!$C$11</f>
        <v>0</v>
      </c>
      <c r="Z279" t="e">
        <f>CountsForm!C280</f>
        <v>#N/A</v>
      </c>
      <c r="AA279" s="16">
        <f>'Visit&amp;Assessment Form'!$B$6</f>
        <v>0</v>
      </c>
      <c r="AB279" s="16">
        <f>'Visit&amp;Assessment Form'!$B$7</f>
        <v>0</v>
      </c>
      <c r="AC279">
        <f>SiteForm!$C$6</f>
        <v>0</v>
      </c>
      <c r="AD279" s="17">
        <f>CountsForm!A280</f>
        <v>0</v>
      </c>
    </row>
    <row r="280" spans="1:30">
      <c r="A280" t="e">
        <f>SiteForm!$A$7&amp;SiteForm!$C$7</f>
        <v>#N/A</v>
      </c>
      <c r="B280">
        <f>IF(SiteForm!C$4="",SiteForm!A$4,SiteForm!C$4)</f>
        <v>0</v>
      </c>
      <c r="C280">
        <f>'Visit&amp;Assessment Form'!$B$3</f>
        <v>0</v>
      </c>
      <c r="D280">
        <f>'Visit&amp;Assessment Form'!$B$4</f>
        <v>0</v>
      </c>
      <c r="E280">
        <f>'Visit&amp;Assessment Form'!$B$5</f>
        <v>0</v>
      </c>
      <c r="F280" t="e">
        <f>VLOOKUP(CountsForm!A281,LookupCount!$A:$D,4,FALSE)</f>
        <v>#N/A</v>
      </c>
      <c r="G280" t="e">
        <f>CountsForm!B281</f>
        <v>#N/A</v>
      </c>
      <c r="H280">
        <f>CountsForm!D281</f>
        <v>0</v>
      </c>
      <c r="I280" t="str">
        <f>VLOOKUP('Visit&amp;Assessment Form'!B$10,LookupVisit!AJ$2:AK$10,2,FALSE)</f>
        <v>W</v>
      </c>
      <c r="J280" t="e">
        <f>VLOOKUP('Visit&amp;Assessment Form'!B$9,LookupVisit!A$2:B$7,2,FALSE)</f>
        <v>#N/A</v>
      </c>
      <c r="K280" t="e">
        <f>VLOOKUP(CountsForm!E281,LookupCount!$F$2:$G$5,2,FALSE)</f>
        <v>#N/A</v>
      </c>
      <c r="L280" t="e">
        <f>VLOOKUP('Visit&amp;Assessment Form'!$B$8,LookupVisit!$C$2:$D$16,2,FALSE)</f>
        <v>#N/A</v>
      </c>
      <c r="M280" t="e">
        <f>VLOOKUP('Visit&amp;Assessment Form'!$B$13,LookupVisit!$E$3:$F$5,2,FALSE)</f>
        <v>#N/A</v>
      </c>
      <c r="N280" t="e">
        <f>VLOOKUP('Visit&amp;Assessment Form'!$B$14,LookupVisit!$G$3:$H$6,2,FALSE)</f>
        <v>#N/A</v>
      </c>
      <c r="O280" t="e">
        <f>VLOOKUP('Visit&amp;Assessment Form'!$B$15,LookupVisit!$I$3:$J$7,2,FALSE)</f>
        <v>#N/A</v>
      </c>
      <c r="P280" t="e">
        <f>VLOOKUP('Visit&amp;Assessment Form'!$B$16,LookupVisit!$K$3:$L$6,2,FALSE)</f>
        <v>#N/A</v>
      </c>
      <c r="Q280" t="e">
        <f>VLOOKUP('Visit&amp;Assessment Form'!$B$11,LookupVisit!$M$3:$N$7,2,FALSE)</f>
        <v>#N/A</v>
      </c>
      <c r="R280">
        <f>'Visit&amp;Assessment Form'!$B$27</f>
        <v>0</v>
      </c>
      <c r="S280">
        <f>'Visit&amp;Assessment Form'!$B$29</f>
        <v>0</v>
      </c>
      <c r="T280">
        <f>SiteForm!A$3</f>
        <v>0</v>
      </c>
      <c r="U280">
        <f>SiteForm!$A$4</f>
        <v>0</v>
      </c>
      <c r="V280">
        <f>SiteForm!$C$3</f>
        <v>0</v>
      </c>
      <c r="W280">
        <f>SiteForm!$C$5</f>
        <v>0</v>
      </c>
      <c r="X280">
        <f>SiteForm!$C$10</f>
        <v>0</v>
      </c>
      <c r="Y280">
        <f>SiteForm!$C$11</f>
        <v>0</v>
      </c>
      <c r="Z280" t="e">
        <f>CountsForm!C281</f>
        <v>#N/A</v>
      </c>
      <c r="AA280" s="16">
        <f>'Visit&amp;Assessment Form'!$B$6</f>
        <v>0</v>
      </c>
      <c r="AB280" s="16">
        <f>'Visit&amp;Assessment Form'!$B$7</f>
        <v>0</v>
      </c>
      <c r="AC280">
        <f>SiteForm!$C$6</f>
        <v>0</v>
      </c>
      <c r="AD280" s="17">
        <f>CountsForm!A281</f>
        <v>0</v>
      </c>
    </row>
    <row r="281" spans="1:30">
      <c r="A281" t="e">
        <f>SiteForm!$A$7&amp;SiteForm!$C$7</f>
        <v>#N/A</v>
      </c>
      <c r="B281">
        <f>IF(SiteForm!C$4="",SiteForm!A$4,SiteForm!C$4)</f>
        <v>0</v>
      </c>
      <c r="C281">
        <f>'Visit&amp;Assessment Form'!$B$3</f>
        <v>0</v>
      </c>
      <c r="D281">
        <f>'Visit&amp;Assessment Form'!$B$4</f>
        <v>0</v>
      </c>
      <c r="E281">
        <f>'Visit&amp;Assessment Form'!$B$5</f>
        <v>0</v>
      </c>
      <c r="F281" t="e">
        <f>VLOOKUP(CountsForm!A282,LookupCount!$A:$D,4,FALSE)</f>
        <v>#N/A</v>
      </c>
      <c r="G281" t="e">
        <f>CountsForm!B282</f>
        <v>#N/A</v>
      </c>
      <c r="H281">
        <f>CountsForm!D282</f>
        <v>0</v>
      </c>
      <c r="I281" t="str">
        <f>VLOOKUP('Visit&amp;Assessment Form'!B$10,LookupVisit!AJ$2:AK$10,2,FALSE)</f>
        <v>W</v>
      </c>
      <c r="J281" t="e">
        <f>VLOOKUP('Visit&amp;Assessment Form'!B$9,LookupVisit!A$2:B$7,2,FALSE)</f>
        <v>#N/A</v>
      </c>
      <c r="K281" t="e">
        <f>VLOOKUP(CountsForm!E282,LookupCount!$F$2:$G$5,2,FALSE)</f>
        <v>#N/A</v>
      </c>
      <c r="L281" t="e">
        <f>VLOOKUP('Visit&amp;Assessment Form'!$B$8,LookupVisit!$C$2:$D$16,2,FALSE)</f>
        <v>#N/A</v>
      </c>
      <c r="M281" t="e">
        <f>VLOOKUP('Visit&amp;Assessment Form'!$B$13,LookupVisit!$E$3:$F$5,2,FALSE)</f>
        <v>#N/A</v>
      </c>
      <c r="N281" t="e">
        <f>VLOOKUP('Visit&amp;Assessment Form'!$B$14,LookupVisit!$G$3:$H$6,2,FALSE)</f>
        <v>#N/A</v>
      </c>
      <c r="O281" t="e">
        <f>VLOOKUP('Visit&amp;Assessment Form'!$B$15,LookupVisit!$I$3:$J$7,2,FALSE)</f>
        <v>#N/A</v>
      </c>
      <c r="P281" t="e">
        <f>VLOOKUP('Visit&amp;Assessment Form'!$B$16,LookupVisit!$K$3:$L$6,2,FALSE)</f>
        <v>#N/A</v>
      </c>
      <c r="Q281" t="e">
        <f>VLOOKUP('Visit&amp;Assessment Form'!$B$11,LookupVisit!$M$3:$N$7,2,FALSE)</f>
        <v>#N/A</v>
      </c>
      <c r="R281">
        <f>'Visit&amp;Assessment Form'!$B$27</f>
        <v>0</v>
      </c>
      <c r="S281">
        <f>'Visit&amp;Assessment Form'!$B$29</f>
        <v>0</v>
      </c>
      <c r="T281">
        <f>SiteForm!A$3</f>
        <v>0</v>
      </c>
      <c r="U281">
        <f>SiteForm!$A$4</f>
        <v>0</v>
      </c>
      <c r="V281">
        <f>SiteForm!$C$3</f>
        <v>0</v>
      </c>
      <c r="W281">
        <f>SiteForm!$C$5</f>
        <v>0</v>
      </c>
      <c r="X281">
        <f>SiteForm!$C$10</f>
        <v>0</v>
      </c>
      <c r="Y281">
        <f>SiteForm!$C$11</f>
        <v>0</v>
      </c>
      <c r="Z281" t="e">
        <f>CountsForm!C282</f>
        <v>#N/A</v>
      </c>
      <c r="AA281" s="16">
        <f>'Visit&amp;Assessment Form'!$B$6</f>
        <v>0</v>
      </c>
      <c r="AB281" s="16">
        <f>'Visit&amp;Assessment Form'!$B$7</f>
        <v>0</v>
      </c>
      <c r="AC281">
        <f>SiteForm!$C$6</f>
        <v>0</v>
      </c>
      <c r="AD281" s="17">
        <f>CountsForm!A282</f>
        <v>0</v>
      </c>
    </row>
    <row r="282" spans="1:30">
      <c r="A282" t="e">
        <f>SiteForm!$A$7&amp;SiteForm!$C$7</f>
        <v>#N/A</v>
      </c>
      <c r="B282">
        <f>IF(SiteForm!C$4="",SiteForm!A$4,SiteForm!C$4)</f>
        <v>0</v>
      </c>
      <c r="C282">
        <f>'Visit&amp;Assessment Form'!$B$3</f>
        <v>0</v>
      </c>
      <c r="D282">
        <f>'Visit&amp;Assessment Form'!$B$4</f>
        <v>0</v>
      </c>
      <c r="E282">
        <f>'Visit&amp;Assessment Form'!$B$5</f>
        <v>0</v>
      </c>
      <c r="F282" t="e">
        <f>VLOOKUP(CountsForm!A283,LookupCount!$A:$D,4,FALSE)</f>
        <v>#N/A</v>
      </c>
      <c r="G282" t="e">
        <f>CountsForm!B283</f>
        <v>#N/A</v>
      </c>
      <c r="H282">
        <f>CountsForm!D283</f>
        <v>0</v>
      </c>
      <c r="I282" t="str">
        <f>VLOOKUP('Visit&amp;Assessment Form'!B$10,LookupVisit!AJ$2:AK$10,2,FALSE)</f>
        <v>W</v>
      </c>
      <c r="J282" t="e">
        <f>VLOOKUP('Visit&amp;Assessment Form'!B$9,LookupVisit!A$2:B$7,2,FALSE)</f>
        <v>#N/A</v>
      </c>
      <c r="K282" t="e">
        <f>VLOOKUP(CountsForm!E283,LookupCount!$F$2:$G$5,2,FALSE)</f>
        <v>#N/A</v>
      </c>
      <c r="L282" t="e">
        <f>VLOOKUP('Visit&amp;Assessment Form'!$B$8,LookupVisit!$C$2:$D$16,2,FALSE)</f>
        <v>#N/A</v>
      </c>
      <c r="M282" t="e">
        <f>VLOOKUP('Visit&amp;Assessment Form'!$B$13,LookupVisit!$E$3:$F$5,2,FALSE)</f>
        <v>#N/A</v>
      </c>
      <c r="N282" t="e">
        <f>VLOOKUP('Visit&amp;Assessment Form'!$B$14,LookupVisit!$G$3:$H$6,2,FALSE)</f>
        <v>#N/A</v>
      </c>
      <c r="O282" t="e">
        <f>VLOOKUP('Visit&amp;Assessment Form'!$B$15,LookupVisit!$I$3:$J$7,2,FALSE)</f>
        <v>#N/A</v>
      </c>
      <c r="P282" t="e">
        <f>VLOOKUP('Visit&amp;Assessment Form'!$B$16,LookupVisit!$K$3:$L$6,2,FALSE)</f>
        <v>#N/A</v>
      </c>
      <c r="Q282" t="e">
        <f>VLOOKUP('Visit&amp;Assessment Form'!$B$11,LookupVisit!$M$3:$N$7,2,FALSE)</f>
        <v>#N/A</v>
      </c>
      <c r="R282">
        <f>'Visit&amp;Assessment Form'!$B$27</f>
        <v>0</v>
      </c>
      <c r="S282">
        <f>'Visit&amp;Assessment Form'!$B$29</f>
        <v>0</v>
      </c>
      <c r="T282">
        <f>SiteForm!A$3</f>
        <v>0</v>
      </c>
      <c r="U282">
        <f>SiteForm!$A$4</f>
        <v>0</v>
      </c>
      <c r="V282">
        <f>SiteForm!$C$3</f>
        <v>0</v>
      </c>
      <c r="W282">
        <f>SiteForm!$C$5</f>
        <v>0</v>
      </c>
      <c r="X282">
        <f>SiteForm!$C$10</f>
        <v>0</v>
      </c>
      <c r="Y282">
        <f>SiteForm!$C$11</f>
        <v>0</v>
      </c>
      <c r="Z282" t="e">
        <f>CountsForm!C283</f>
        <v>#N/A</v>
      </c>
      <c r="AA282" s="16">
        <f>'Visit&amp;Assessment Form'!$B$6</f>
        <v>0</v>
      </c>
      <c r="AB282" s="16">
        <f>'Visit&amp;Assessment Form'!$B$7</f>
        <v>0</v>
      </c>
      <c r="AC282">
        <f>SiteForm!$C$6</f>
        <v>0</v>
      </c>
      <c r="AD282" s="17">
        <f>CountsForm!A283</f>
        <v>0</v>
      </c>
    </row>
    <row r="283" spans="1:30">
      <c r="A283" t="e">
        <f>SiteForm!$A$7&amp;SiteForm!$C$7</f>
        <v>#N/A</v>
      </c>
      <c r="B283">
        <f>IF(SiteForm!C$4="",SiteForm!A$4,SiteForm!C$4)</f>
        <v>0</v>
      </c>
      <c r="C283">
        <f>'Visit&amp;Assessment Form'!$B$3</f>
        <v>0</v>
      </c>
      <c r="D283">
        <f>'Visit&amp;Assessment Form'!$B$4</f>
        <v>0</v>
      </c>
      <c r="E283">
        <f>'Visit&amp;Assessment Form'!$B$5</f>
        <v>0</v>
      </c>
      <c r="F283" t="e">
        <f>VLOOKUP(CountsForm!A284,LookupCount!$A:$D,4,FALSE)</f>
        <v>#N/A</v>
      </c>
      <c r="G283" t="e">
        <f>CountsForm!B284</f>
        <v>#N/A</v>
      </c>
      <c r="H283">
        <f>CountsForm!D284</f>
        <v>0</v>
      </c>
      <c r="I283" t="str">
        <f>VLOOKUP('Visit&amp;Assessment Form'!B$10,LookupVisit!AJ$2:AK$10,2,FALSE)</f>
        <v>W</v>
      </c>
      <c r="J283" t="e">
        <f>VLOOKUP('Visit&amp;Assessment Form'!B$9,LookupVisit!A$2:B$7,2,FALSE)</f>
        <v>#N/A</v>
      </c>
      <c r="K283" t="e">
        <f>VLOOKUP(CountsForm!E284,LookupCount!$F$2:$G$5,2,FALSE)</f>
        <v>#N/A</v>
      </c>
      <c r="L283" t="e">
        <f>VLOOKUP('Visit&amp;Assessment Form'!$B$8,LookupVisit!$C$2:$D$16,2,FALSE)</f>
        <v>#N/A</v>
      </c>
      <c r="M283" t="e">
        <f>VLOOKUP('Visit&amp;Assessment Form'!$B$13,LookupVisit!$E$3:$F$5,2,FALSE)</f>
        <v>#N/A</v>
      </c>
      <c r="N283" t="e">
        <f>VLOOKUP('Visit&amp;Assessment Form'!$B$14,LookupVisit!$G$3:$H$6,2,FALSE)</f>
        <v>#N/A</v>
      </c>
      <c r="O283" t="e">
        <f>VLOOKUP('Visit&amp;Assessment Form'!$B$15,LookupVisit!$I$3:$J$7,2,FALSE)</f>
        <v>#N/A</v>
      </c>
      <c r="P283" t="e">
        <f>VLOOKUP('Visit&amp;Assessment Form'!$B$16,LookupVisit!$K$3:$L$6,2,FALSE)</f>
        <v>#N/A</v>
      </c>
      <c r="Q283" t="e">
        <f>VLOOKUP('Visit&amp;Assessment Form'!$B$11,LookupVisit!$M$3:$N$7,2,FALSE)</f>
        <v>#N/A</v>
      </c>
      <c r="R283">
        <f>'Visit&amp;Assessment Form'!$B$27</f>
        <v>0</v>
      </c>
      <c r="S283">
        <f>'Visit&amp;Assessment Form'!$B$29</f>
        <v>0</v>
      </c>
      <c r="T283">
        <f>SiteForm!A$3</f>
        <v>0</v>
      </c>
      <c r="U283">
        <f>SiteForm!$A$4</f>
        <v>0</v>
      </c>
      <c r="V283">
        <f>SiteForm!$C$3</f>
        <v>0</v>
      </c>
      <c r="W283">
        <f>SiteForm!$C$5</f>
        <v>0</v>
      </c>
      <c r="X283">
        <f>SiteForm!$C$10</f>
        <v>0</v>
      </c>
      <c r="Y283">
        <f>SiteForm!$C$11</f>
        <v>0</v>
      </c>
      <c r="Z283" t="e">
        <f>CountsForm!C284</f>
        <v>#N/A</v>
      </c>
      <c r="AA283" s="16">
        <f>'Visit&amp;Assessment Form'!$B$6</f>
        <v>0</v>
      </c>
      <c r="AB283" s="16">
        <f>'Visit&amp;Assessment Form'!$B$7</f>
        <v>0</v>
      </c>
      <c r="AC283">
        <f>SiteForm!$C$6</f>
        <v>0</v>
      </c>
      <c r="AD283" s="17">
        <f>CountsForm!A284</f>
        <v>0</v>
      </c>
    </row>
    <row r="284" spans="1:30">
      <c r="A284" t="e">
        <f>SiteForm!$A$7&amp;SiteForm!$C$7</f>
        <v>#N/A</v>
      </c>
      <c r="B284">
        <f>IF(SiteForm!C$4="",SiteForm!A$4,SiteForm!C$4)</f>
        <v>0</v>
      </c>
      <c r="C284">
        <f>'Visit&amp;Assessment Form'!$B$3</f>
        <v>0</v>
      </c>
      <c r="D284">
        <f>'Visit&amp;Assessment Form'!$B$4</f>
        <v>0</v>
      </c>
      <c r="E284">
        <f>'Visit&amp;Assessment Form'!$B$5</f>
        <v>0</v>
      </c>
      <c r="F284" t="e">
        <f>VLOOKUP(CountsForm!A285,LookupCount!$A:$D,4,FALSE)</f>
        <v>#N/A</v>
      </c>
      <c r="G284" t="e">
        <f>CountsForm!B285</f>
        <v>#N/A</v>
      </c>
      <c r="H284">
        <f>CountsForm!D285</f>
        <v>0</v>
      </c>
      <c r="I284" t="str">
        <f>VLOOKUP('Visit&amp;Assessment Form'!B$10,LookupVisit!AJ$2:AK$10,2,FALSE)</f>
        <v>W</v>
      </c>
      <c r="J284" t="e">
        <f>VLOOKUP('Visit&amp;Assessment Form'!B$9,LookupVisit!A$2:B$7,2,FALSE)</f>
        <v>#N/A</v>
      </c>
      <c r="K284" t="e">
        <f>VLOOKUP(CountsForm!E285,LookupCount!$F$2:$G$5,2,FALSE)</f>
        <v>#N/A</v>
      </c>
      <c r="L284" t="e">
        <f>VLOOKUP('Visit&amp;Assessment Form'!$B$8,LookupVisit!$C$2:$D$16,2,FALSE)</f>
        <v>#N/A</v>
      </c>
      <c r="M284" t="e">
        <f>VLOOKUP('Visit&amp;Assessment Form'!$B$13,LookupVisit!$E$3:$F$5,2,FALSE)</f>
        <v>#N/A</v>
      </c>
      <c r="N284" t="e">
        <f>VLOOKUP('Visit&amp;Assessment Form'!$B$14,LookupVisit!$G$3:$H$6,2,FALSE)</f>
        <v>#N/A</v>
      </c>
      <c r="O284" t="e">
        <f>VLOOKUP('Visit&amp;Assessment Form'!$B$15,LookupVisit!$I$3:$J$7,2,FALSE)</f>
        <v>#N/A</v>
      </c>
      <c r="P284" t="e">
        <f>VLOOKUP('Visit&amp;Assessment Form'!$B$16,LookupVisit!$K$3:$L$6,2,FALSE)</f>
        <v>#N/A</v>
      </c>
      <c r="Q284" t="e">
        <f>VLOOKUP('Visit&amp;Assessment Form'!$B$11,LookupVisit!$M$3:$N$7,2,FALSE)</f>
        <v>#N/A</v>
      </c>
      <c r="R284">
        <f>'Visit&amp;Assessment Form'!$B$27</f>
        <v>0</v>
      </c>
      <c r="S284">
        <f>'Visit&amp;Assessment Form'!$B$29</f>
        <v>0</v>
      </c>
      <c r="T284">
        <f>SiteForm!A$3</f>
        <v>0</v>
      </c>
      <c r="U284">
        <f>SiteForm!$A$4</f>
        <v>0</v>
      </c>
      <c r="V284">
        <f>SiteForm!$C$3</f>
        <v>0</v>
      </c>
      <c r="W284">
        <f>SiteForm!$C$5</f>
        <v>0</v>
      </c>
      <c r="X284">
        <f>SiteForm!$C$10</f>
        <v>0</v>
      </c>
      <c r="Y284">
        <f>SiteForm!$C$11</f>
        <v>0</v>
      </c>
      <c r="Z284" t="e">
        <f>CountsForm!C285</f>
        <v>#N/A</v>
      </c>
      <c r="AA284" s="16">
        <f>'Visit&amp;Assessment Form'!$B$6</f>
        <v>0</v>
      </c>
      <c r="AB284" s="16">
        <f>'Visit&amp;Assessment Form'!$B$7</f>
        <v>0</v>
      </c>
      <c r="AC284">
        <f>SiteForm!$C$6</f>
        <v>0</v>
      </c>
      <c r="AD284" s="17">
        <f>CountsForm!A285</f>
        <v>0</v>
      </c>
    </row>
    <row r="285" spans="1:30">
      <c r="A285" t="e">
        <f>SiteForm!$A$7&amp;SiteForm!$C$7</f>
        <v>#N/A</v>
      </c>
      <c r="B285">
        <f>IF(SiteForm!C$4="",SiteForm!A$4,SiteForm!C$4)</f>
        <v>0</v>
      </c>
      <c r="C285">
        <f>'Visit&amp;Assessment Form'!$B$3</f>
        <v>0</v>
      </c>
      <c r="D285">
        <f>'Visit&amp;Assessment Form'!$B$4</f>
        <v>0</v>
      </c>
      <c r="E285">
        <f>'Visit&amp;Assessment Form'!$B$5</f>
        <v>0</v>
      </c>
      <c r="F285" t="e">
        <f>VLOOKUP(CountsForm!A286,LookupCount!$A:$D,4,FALSE)</f>
        <v>#N/A</v>
      </c>
      <c r="G285" t="e">
        <f>CountsForm!B286</f>
        <v>#N/A</v>
      </c>
      <c r="H285">
        <f>CountsForm!D286</f>
        <v>0</v>
      </c>
      <c r="I285" t="str">
        <f>VLOOKUP('Visit&amp;Assessment Form'!B$10,LookupVisit!AJ$2:AK$10,2,FALSE)</f>
        <v>W</v>
      </c>
      <c r="J285" t="e">
        <f>VLOOKUP('Visit&amp;Assessment Form'!B$9,LookupVisit!A$2:B$7,2,FALSE)</f>
        <v>#N/A</v>
      </c>
      <c r="K285" t="e">
        <f>VLOOKUP(CountsForm!E286,LookupCount!$F$2:$G$5,2,FALSE)</f>
        <v>#N/A</v>
      </c>
      <c r="L285" t="e">
        <f>VLOOKUP('Visit&amp;Assessment Form'!$B$8,LookupVisit!$C$2:$D$16,2,FALSE)</f>
        <v>#N/A</v>
      </c>
      <c r="M285" t="e">
        <f>VLOOKUP('Visit&amp;Assessment Form'!$B$13,LookupVisit!$E$3:$F$5,2,FALSE)</f>
        <v>#N/A</v>
      </c>
      <c r="N285" t="e">
        <f>VLOOKUP('Visit&amp;Assessment Form'!$B$14,LookupVisit!$G$3:$H$6,2,FALSE)</f>
        <v>#N/A</v>
      </c>
      <c r="O285" t="e">
        <f>VLOOKUP('Visit&amp;Assessment Form'!$B$15,LookupVisit!$I$3:$J$7,2,FALSE)</f>
        <v>#N/A</v>
      </c>
      <c r="P285" t="e">
        <f>VLOOKUP('Visit&amp;Assessment Form'!$B$16,LookupVisit!$K$3:$L$6,2,FALSE)</f>
        <v>#N/A</v>
      </c>
      <c r="Q285" t="e">
        <f>VLOOKUP('Visit&amp;Assessment Form'!$B$11,LookupVisit!$M$3:$N$7,2,FALSE)</f>
        <v>#N/A</v>
      </c>
      <c r="R285">
        <f>'Visit&amp;Assessment Form'!$B$27</f>
        <v>0</v>
      </c>
      <c r="S285">
        <f>'Visit&amp;Assessment Form'!$B$29</f>
        <v>0</v>
      </c>
      <c r="T285">
        <f>SiteForm!A$3</f>
        <v>0</v>
      </c>
      <c r="U285">
        <f>SiteForm!$A$4</f>
        <v>0</v>
      </c>
      <c r="V285">
        <f>SiteForm!$C$3</f>
        <v>0</v>
      </c>
      <c r="W285">
        <f>SiteForm!$C$5</f>
        <v>0</v>
      </c>
      <c r="X285">
        <f>SiteForm!$C$10</f>
        <v>0</v>
      </c>
      <c r="Y285">
        <f>SiteForm!$C$11</f>
        <v>0</v>
      </c>
      <c r="Z285" t="e">
        <f>CountsForm!C286</f>
        <v>#N/A</v>
      </c>
      <c r="AA285" s="16">
        <f>'Visit&amp;Assessment Form'!$B$6</f>
        <v>0</v>
      </c>
      <c r="AB285" s="16">
        <f>'Visit&amp;Assessment Form'!$B$7</f>
        <v>0</v>
      </c>
      <c r="AC285">
        <f>SiteForm!$C$6</f>
        <v>0</v>
      </c>
      <c r="AD285" s="17">
        <f>CountsForm!A286</f>
        <v>0</v>
      </c>
    </row>
    <row r="286" spans="1:30">
      <c r="A286" t="e">
        <f>SiteForm!$A$7&amp;SiteForm!$C$7</f>
        <v>#N/A</v>
      </c>
      <c r="B286">
        <f>IF(SiteForm!C$4="",SiteForm!A$4,SiteForm!C$4)</f>
        <v>0</v>
      </c>
      <c r="C286">
        <f>'Visit&amp;Assessment Form'!$B$3</f>
        <v>0</v>
      </c>
      <c r="D286">
        <f>'Visit&amp;Assessment Form'!$B$4</f>
        <v>0</v>
      </c>
      <c r="E286">
        <f>'Visit&amp;Assessment Form'!$B$5</f>
        <v>0</v>
      </c>
      <c r="F286" t="e">
        <f>VLOOKUP(CountsForm!A287,LookupCount!$A:$D,4,FALSE)</f>
        <v>#N/A</v>
      </c>
      <c r="G286" t="e">
        <f>CountsForm!B287</f>
        <v>#N/A</v>
      </c>
      <c r="H286">
        <f>CountsForm!D287</f>
        <v>0</v>
      </c>
      <c r="I286" t="str">
        <f>VLOOKUP('Visit&amp;Assessment Form'!B$10,LookupVisit!AJ$2:AK$10,2,FALSE)</f>
        <v>W</v>
      </c>
      <c r="J286" t="e">
        <f>VLOOKUP('Visit&amp;Assessment Form'!B$9,LookupVisit!A$2:B$7,2,FALSE)</f>
        <v>#N/A</v>
      </c>
      <c r="K286" t="e">
        <f>VLOOKUP(CountsForm!E287,LookupCount!$F$2:$G$5,2,FALSE)</f>
        <v>#N/A</v>
      </c>
      <c r="L286" t="e">
        <f>VLOOKUP('Visit&amp;Assessment Form'!$B$8,LookupVisit!$C$2:$D$16,2,FALSE)</f>
        <v>#N/A</v>
      </c>
      <c r="M286" t="e">
        <f>VLOOKUP('Visit&amp;Assessment Form'!$B$13,LookupVisit!$E$3:$F$5,2,FALSE)</f>
        <v>#N/A</v>
      </c>
      <c r="N286" t="e">
        <f>VLOOKUP('Visit&amp;Assessment Form'!$B$14,LookupVisit!$G$3:$H$6,2,FALSE)</f>
        <v>#N/A</v>
      </c>
      <c r="O286" t="e">
        <f>VLOOKUP('Visit&amp;Assessment Form'!$B$15,LookupVisit!$I$3:$J$7,2,FALSE)</f>
        <v>#N/A</v>
      </c>
      <c r="P286" t="e">
        <f>VLOOKUP('Visit&amp;Assessment Form'!$B$16,LookupVisit!$K$3:$L$6,2,FALSE)</f>
        <v>#N/A</v>
      </c>
      <c r="Q286" t="e">
        <f>VLOOKUP('Visit&amp;Assessment Form'!$B$11,LookupVisit!$M$3:$N$7,2,FALSE)</f>
        <v>#N/A</v>
      </c>
      <c r="R286">
        <f>'Visit&amp;Assessment Form'!$B$27</f>
        <v>0</v>
      </c>
      <c r="S286">
        <f>'Visit&amp;Assessment Form'!$B$29</f>
        <v>0</v>
      </c>
      <c r="T286">
        <f>SiteForm!A$3</f>
        <v>0</v>
      </c>
      <c r="U286">
        <f>SiteForm!$A$4</f>
        <v>0</v>
      </c>
      <c r="V286">
        <f>SiteForm!$C$3</f>
        <v>0</v>
      </c>
      <c r="W286">
        <f>SiteForm!$C$5</f>
        <v>0</v>
      </c>
      <c r="X286">
        <f>SiteForm!$C$10</f>
        <v>0</v>
      </c>
      <c r="Y286">
        <f>SiteForm!$C$11</f>
        <v>0</v>
      </c>
      <c r="Z286" t="e">
        <f>CountsForm!C287</f>
        <v>#N/A</v>
      </c>
      <c r="AA286" s="16">
        <f>'Visit&amp;Assessment Form'!$B$6</f>
        <v>0</v>
      </c>
      <c r="AB286" s="16">
        <f>'Visit&amp;Assessment Form'!$B$7</f>
        <v>0</v>
      </c>
      <c r="AC286">
        <f>SiteForm!$C$6</f>
        <v>0</v>
      </c>
      <c r="AD286" s="17">
        <f>CountsForm!A287</f>
        <v>0</v>
      </c>
    </row>
    <row r="287" spans="1:30">
      <c r="A287" t="e">
        <f>SiteForm!$A$7&amp;SiteForm!$C$7</f>
        <v>#N/A</v>
      </c>
      <c r="B287">
        <f>IF(SiteForm!C$4="",SiteForm!A$4,SiteForm!C$4)</f>
        <v>0</v>
      </c>
      <c r="C287">
        <f>'Visit&amp;Assessment Form'!$B$3</f>
        <v>0</v>
      </c>
      <c r="D287">
        <f>'Visit&amp;Assessment Form'!$B$4</f>
        <v>0</v>
      </c>
      <c r="E287">
        <f>'Visit&amp;Assessment Form'!$B$5</f>
        <v>0</v>
      </c>
      <c r="F287" t="e">
        <f>VLOOKUP(CountsForm!A288,LookupCount!$A:$D,4,FALSE)</f>
        <v>#N/A</v>
      </c>
      <c r="G287" t="e">
        <f>CountsForm!B288</f>
        <v>#N/A</v>
      </c>
      <c r="H287">
        <f>CountsForm!D288</f>
        <v>0</v>
      </c>
      <c r="I287" t="str">
        <f>VLOOKUP('Visit&amp;Assessment Form'!B$10,LookupVisit!AJ$2:AK$10,2,FALSE)</f>
        <v>W</v>
      </c>
      <c r="J287" t="e">
        <f>VLOOKUP('Visit&amp;Assessment Form'!B$9,LookupVisit!A$2:B$7,2,FALSE)</f>
        <v>#N/A</v>
      </c>
      <c r="K287" t="e">
        <f>VLOOKUP(CountsForm!E288,LookupCount!$F$2:$G$5,2,FALSE)</f>
        <v>#N/A</v>
      </c>
      <c r="L287" t="e">
        <f>VLOOKUP('Visit&amp;Assessment Form'!$B$8,LookupVisit!$C$2:$D$16,2,FALSE)</f>
        <v>#N/A</v>
      </c>
      <c r="M287" t="e">
        <f>VLOOKUP('Visit&amp;Assessment Form'!$B$13,LookupVisit!$E$3:$F$5,2,FALSE)</f>
        <v>#N/A</v>
      </c>
      <c r="N287" t="e">
        <f>VLOOKUP('Visit&amp;Assessment Form'!$B$14,LookupVisit!$G$3:$H$6,2,FALSE)</f>
        <v>#N/A</v>
      </c>
      <c r="O287" t="e">
        <f>VLOOKUP('Visit&amp;Assessment Form'!$B$15,LookupVisit!$I$3:$J$7,2,FALSE)</f>
        <v>#N/A</v>
      </c>
      <c r="P287" t="e">
        <f>VLOOKUP('Visit&amp;Assessment Form'!$B$16,LookupVisit!$K$3:$L$6,2,FALSE)</f>
        <v>#N/A</v>
      </c>
      <c r="Q287" t="e">
        <f>VLOOKUP('Visit&amp;Assessment Form'!$B$11,LookupVisit!$M$3:$N$7,2,FALSE)</f>
        <v>#N/A</v>
      </c>
      <c r="R287">
        <f>'Visit&amp;Assessment Form'!$B$27</f>
        <v>0</v>
      </c>
      <c r="S287">
        <f>'Visit&amp;Assessment Form'!$B$29</f>
        <v>0</v>
      </c>
      <c r="T287">
        <f>SiteForm!A$3</f>
        <v>0</v>
      </c>
      <c r="U287">
        <f>SiteForm!$A$4</f>
        <v>0</v>
      </c>
      <c r="V287">
        <f>SiteForm!$C$3</f>
        <v>0</v>
      </c>
      <c r="W287">
        <f>SiteForm!$C$5</f>
        <v>0</v>
      </c>
      <c r="X287">
        <f>SiteForm!$C$10</f>
        <v>0</v>
      </c>
      <c r="Y287">
        <f>SiteForm!$C$11</f>
        <v>0</v>
      </c>
      <c r="Z287" t="e">
        <f>CountsForm!C288</f>
        <v>#N/A</v>
      </c>
      <c r="AA287" s="16">
        <f>'Visit&amp;Assessment Form'!$B$6</f>
        <v>0</v>
      </c>
      <c r="AB287" s="16">
        <f>'Visit&amp;Assessment Form'!$B$7</f>
        <v>0</v>
      </c>
      <c r="AC287">
        <f>SiteForm!$C$6</f>
        <v>0</v>
      </c>
      <c r="AD287" s="17">
        <f>CountsForm!A288</f>
        <v>0</v>
      </c>
    </row>
    <row r="288" spans="1:30">
      <c r="A288" t="e">
        <f>SiteForm!$A$7&amp;SiteForm!$C$7</f>
        <v>#N/A</v>
      </c>
      <c r="B288">
        <f>IF(SiteForm!C$4="",SiteForm!A$4,SiteForm!C$4)</f>
        <v>0</v>
      </c>
      <c r="C288">
        <f>'Visit&amp;Assessment Form'!$B$3</f>
        <v>0</v>
      </c>
      <c r="D288">
        <f>'Visit&amp;Assessment Form'!$B$4</f>
        <v>0</v>
      </c>
      <c r="E288">
        <f>'Visit&amp;Assessment Form'!$B$5</f>
        <v>0</v>
      </c>
      <c r="F288" t="e">
        <f>VLOOKUP(CountsForm!A289,LookupCount!$A:$D,4,FALSE)</f>
        <v>#N/A</v>
      </c>
      <c r="G288" t="e">
        <f>CountsForm!B289</f>
        <v>#N/A</v>
      </c>
      <c r="H288">
        <f>CountsForm!D289</f>
        <v>0</v>
      </c>
      <c r="I288" t="str">
        <f>VLOOKUP('Visit&amp;Assessment Form'!B$10,LookupVisit!AJ$2:AK$10,2,FALSE)</f>
        <v>W</v>
      </c>
      <c r="J288" t="e">
        <f>VLOOKUP('Visit&amp;Assessment Form'!B$9,LookupVisit!A$2:B$7,2,FALSE)</f>
        <v>#N/A</v>
      </c>
      <c r="K288" t="e">
        <f>VLOOKUP(CountsForm!E289,LookupCount!$F$2:$G$5,2,FALSE)</f>
        <v>#N/A</v>
      </c>
      <c r="L288" t="e">
        <f>VLOOKUP('Visit&amp;Assessment Form'!$B$8,LookupVisit!$C$2:$D$16,2,FALSE)</f>
        <v>#N/A</v>
      </c>
      <c r="M288" t="e">
        <f>VLOOKUP('Visit&amp;Assessment Form'!$B$13,LookupVisit!$E$3:$F$5,2,FALSE)</f>
        <v>#N/A</v>
      </c>
      <c r="N288" t="e">
        <f>VLOOKUP('Visit&amp;Assessment Form'!$B$14,LookupVisit!$G$3:$H$6,2,FALSE)</f>
        <v>#N/A</v>
      </c>
      <c r="O288" t="e">
        <f>VLOOKUP('Visit&amp;Assessment Form'!$B$15,LookupVisit!$I$3:$J$7,2,FALSE)</f>
        <v>#N/A</v>
      </c>
      <c r="P288" t="e">
        <f>VLOOKUP('Visit&amp;Assessment Form'!$B$16,LookupVisit!$K$3:$L$6,2,FALSE)</f>
        <v>#N/A</v>
      </c>
      <c r="Q288" t="e">
        <f>VLOOKUP('Visit&amp;Assessment Form'!$B$11,LookupVisit!$M$3:$N$7,2,FALSE)</f>
        <v>#N/A</v>
      </c>
      <c r="R288">
        <f>'Visit&amp;Assessment Form'!$B$27</f>
        <v>0</v>
      </c>
      <c r="S288">
        <f>'Visit&amp;Assessment Form'!$B$29</f>
        <v>0</v>
      </c>
      <c r="T288">
        <f>SiteForm!A$3</f>
        <v>0</v>
      </c>
      <c r="U288">
        <f>SiteForm!$A$4</f>
        <v>0</v>
      </c>
      <c r="V288">
        <f>SiteForm!$C$3</f>
        <v>0</v>
      </c>
      <c r="W288">
        <f>SiteForm!$C$5</f>
        <v>0</v>
      </c>
      <c r="X288">
        <f>SiteForm!$C$10</f>
        <v>0</v>
      </c>
      <c r="Y288">
        <f>SiteForm!$C$11</f>
        <v>0</v>
      </c>
      <c r="Z288" t="e">
        <f>CountsForm!C289</f>
        <v>#N/A</v>
      </c>
      <c r="AA288" s="16">
        <f>'Visit&amp;Assessment Form'!$B$6</f>
        <v>0</v>
      </c>
      <c r="AB288" s="16">
        <f>'Visit&amp;Assessment Form'!$B$7</f>
        <v>0</v>
      </c>
      <c r="AC288">
        <f>SiteForm!$C$6</f>
        <v>0</v>
      </c>
      <c r="AD288" s="17">
        <f>CountsForm!A289</f>
        <v>0</v>
      </c>
    </row>
    <row r="289" spans="1:30">
      <c r="A289" t="e">
        <f>SiteForm!$A$7&amp;SiteForm!$C$7</f>
        <v>#N/A</v>
      </c>
      <c r="B289">
        <f>IF(SiteForm!C$4="",SiteForm!A$4,SiteForm!C$4)</f>
        <v>0</v>
      </c>
      <c r="C289">
        <f>'Visit&amp;Assessment Form'!$B$3</f>
        <v>0</v>
      </c>
      <c r="D289">
        <f>'Visit&amp;Assessment Form'!$B$4</f>
        <v>0</v>
      </c>
      <c r="E289">
        <f>'Visit&amp;Assessment Form'!$B$5</f>
        <v>0</v>
      </c>
      <c r="F289" t="e">
        <f>VLOOKUP(CountsForm!A290,LookupCount!$A:$D,4,FALSE)</f>
        <v>#N/A</v>
      </c>
      <c r="G289" t="e">
        <f>CountsForm!B290</f>
        <v>#N/A</v>
      </c>
      <c r="H289">
        <f>CountsForm!D290</f>
        <v>0</v>
      </c>
      <c r="I289" t="str">
        <f>VLOOKUP('Visit&amp;Assessment Form'!B$10,LookupVisit!AJ$2:AK$10,2,FALSE)</f>
        <v>W</v>
      </c>
      <c r="J289" t="e">
        <f>VLOOKUP('Visit&amp;Assessment Form'!B$9,LookupVisit!A$2:B$7,2,FALSE)</f>
        <v>#N/A</v>
      </c>
      <c r="K289" t="e">
        <f>VLOOKUP(CountsForm!E290,LookupCount!$F$2:$G$5,2,FALSE)</f>
        <v>#N/A</v>
      </c>
      <c r="L289" t="e">
        <f>VLOOKUP('Visit&amp;Assessment Form'!$B$8,LookupVisit!$C$2:$D$16,2,FALSE)</f>
        <v>#N/A</v>
      </c>
      <c r="M289" t="e">
        <f>VLOOKUP('Visit&amp;Assessment Form'!$B$13,LookupVisit!$E$3:$F$5,2,FALSE)</f>
        <v>#N/A</v>
      </c>
      <c r="N289" t="e">
        <f>VLOOKUP('Visit&amp;Assessment Form'!$B$14,LookupVisit!$G$3:$H$6,2,FALSE)</f>
        <v>#N/A</v>
      </c>
      <c r="O289" t="e">
        <f>VLOOKUP('Visit&amp;Assessment Form'!$B$15,LookupVisit!$I$3:$J$7,2,FALSE)</f>
        <v>#N/A</v>
      </c>
      <c r="P289" t="e">
        <f>VLOOKUP('Visit&amp;Assessment Form'!$B$16,LookupVisit!$K$3:$L$6,2,FALSE)</f>
        <v>#N/A</v>
      </c>
      <c r="Q289" t="e">
        <f>VLOOKUP('Visit&amp;Assessment Form'!$B$11,LookupVisit!$M$3:$N$7,2,FALSE)</f>
        <v>#N/A</v>
      </c>
      <c r="R289">
        <f>'Visit&amp;Assessment Form'!$B$27</f>
        <v>0</v>
      </c>
      <c r="S289">
        <f>'Visit&amp;Assessment Form'!$B$29</f>
        <v>0</v>
      </c>
      <c r="T289">
        <f>SiteForm!A$3</f>
        <v>0</v>
      </c>
      <c r="U289">
        <f>SiteForm!$A$4</f>
        <v>0</v>
      </c>
      <c r="V289">
        <f>SiteForm!$C$3</f>
        <v>0</v>
      </c>
      <c r="W289">
        <f>SiteForm!$C$5</f>
        <v>0</v>
      </c>
      <c r="X289">
        <f>SiteForm!$C$10</f>
        <v>0</v>
      </c>
      <c r="Y289">
        <f>SiteForm!$C$11</f>
        <v>0</v>
      </c>
      <c r="Z289" t="e">
        <f>CountsForm!C290</f>
        <v>#N/A</v>
      </c>
      <c r="AA289" s="16">
        <f>'Visit&amp;Assessment Form'!$B$6</f>
        <v>0</v>
      </c>
      <c r="AB289" s="16">
        <f>'Visit&amp;Assessment Form'!$B$7</f>
        <v>0</v>
      </c>
      <c r="AC289">
        <f>SiteForm!$C$6</f>
        <v>0</v>
      </c>
      <c r="AD289" s="17">
        <f>CountsForm!A290</f>
        <v>0</v>
      </c>
    </row>
    <row r="290" spans="1:30">
      <c r="A290" t="e">
        <f>SiteForm!$A$7&amp;SiteForm!$C$7</f>
        <v>#N/A</v>
      </c>
      <c r="B290">
        <f>IF(SiteForm!C$4="",SiteForm!A$4,SiteForm!C$4)</f>
        <v>0</v>
      </c>
      <c r="C290">
        <f>'Visit&amp;Assessment Form'!$B$3</f>
        <v>0</v>
      </c>
      <c r="D290">
        <f>'Visit&amp;Assessment Form'!$B$4</f>
        <v>0</v>
      </c>
      <c r="E290">
        <f>'Visit&amp;Assessment Form'!$B$5</f>
        <v>0</v>
      </c>
      <c r="F290" t="e">
        <f>VLOOKUP(CountsForm!A291,LookupCount!$A:$D,4,FALSE)</f>
        <v>#N/A</v>
      </c>
      <c r="G290" t="e">
        <f>CountsForm!B291</f>
        <v>#N/A</v>
      </c>
      <c r="H290">
        <f>CountsForm!D291</f>
        <v>0</v>
      </c>
      <c r="I290" t="str">
        <f>VLOOKUP('Visit&amp;Assessment Form'!B$10,LookupVisit!AJ$2:AK$10,2,FALSE)</f>
        <v>W</v>
      </c>
      <c r="J290" t="e">
        <f>VLOOKUP('Visit&amp;Assessment Form'!B$9,LookupVisit!A$2:B$7,2,FALSE)</f>
        <v>#N/A</v>
      </c>
      <c r="K290" t="e">
        <f>VLOOKUP(CountsForm!E291,LookupCount!$F$2:$G$5,2,FALSE)</f>
        <v>#N/A</v>
      </c>
      <c r="L290" t="e">
        <f>VLOOKUP('Visit&amp;Assessment Form'!$B$8,LookupVisit!$C$2:$D$16,2,FALSE)</f>
        <v>#N/A</v>
      </c>
      <c r="M290" t="e">
        <f>VLOOKUP('Visit&amp;Assessment Form'!$B$13,LookupVisit!$E$3:$F$5,2,FALSE)</f>
        <v>#N/A</v>
      </c>
      <c r="N290" t="e">
        <f>VLOOKUP('Visit&amp;Assessment Form'!$B$14,LookupVisit!$G$3:$H$6,2,FALSE)</f>
        <v>#N/A</v>
      </c>
      <c r="O290" t="e">
        <f>VLOOKUP('Visit&amp;Assessment Form'!$B$15,LookupVisit!$I$3:$J$7,2,FALSE)</f>
        <v>#N/A</v>
      </c>
      <c r="P290" t="e">
        <f>VLOOKUP('Visit&amp;Assessment Form'!$B$16,LookupVisit!$K$3:$L$6,2,FALSE)</f>
        <v>#N/A</v>
      </c>
      <c r="Q290" t="e">
        <f>VLOOKUP('Visit&amp;Assessment Form'!$B$11,LookupVisit!$M$3:$N$7,2,FALSE)</f>
        <v>#N/A</v>
      </c>
      <c r="R290">
        <f>'Visit&amp;Assessment Form'!$B$27</f>
        <v>0</v>
      </c>
      <c r="S290">
        <f>'Visit&amp;Assessment Form'!$B$29</f>
        <v>0</v>
      </c>
      <c r="T290">
        <f>SiteForm!A$3</f>
        <v>0</v>
      </c>
      <c r="U290">
        <f>SiteForm!$A$4</f>
        <v>0</v>
      </c>
      <c r="V290">
        <f>SiteForm!$C$3</f>
        <v>0</v>
      </c>
      <c r="W290">
        <f>SiteForm!$C$5</f>
        <v>0</v>
      </c>
      <c r="X290">
        <f>SiteForm!$C$10</f>
        <v>0</v>
      </c>
      <c r="Y290">
        <f>SiteForm!$C$11</f>
        <v>0</v>
      </c>
      <c r="Z290" t="e">
        <f>CountsForm!C291</f>
        <v>#N/A</v>
      </c>
      <c r="AA290" s="16">
        <f>'Visit&amp;Assessment Form'!$B$6</f>
        <v>0</v>
      </c>
      <c r="AB290" s="16">
        <f>'Visit&amp;Assessment Form'!$B$7</f>
        <v>0</v>
      </c>
      <c r="AC290">
        <f>SiteForm!$C$6</f>
        <v>0</v>
      </c>
      <c r="AD290" s="17">
        <f>CountsForm!A291</f>
        <v>0</v>
      </c>
    </row>
    <row r="291" spans="1:30">
      <c r="A291" t="e">
        <f>SiteForm!$A$7&amp;SiteForm!$C$7</f>
        <v>#N/A</v>
      </c>
      <c r="B291">
        <f>IF(SiteForm!C$4="",SiteForm!A$4,SiteForm!C$4)</f>
        <v>0</v>
      </c>
      <c r="C291">
        <f>'Visit&amp;Assessment Form'!$B$3</f>
        <v>0</v>
      </c>
      <c r="D291">
        <f>'Visit&amp;Assessment Form'!$B$4</f>
        <v>0</v>
      </c>
      <c r="E291">
        <f>'Visit&amp;Assessment Form'!$B$5</f>
        <v>0</v>
      </c>
      <c r="F291" t="e">
        <f>VLOOKUP(CountsForm!A292,LookupCount!$A:$D,4,FALSE)</f>
        <v>#N/A</v>
      </c>
      <c r="G291" t="e">
        <f>CountsForm!B292</f>
        <v>#N/A</v>
      </c>
      <c r="H291">
        <f>CountsForm!D292</f>
        <v>0</v>
      </c>
      <c r="I291" t="str">
        <f>VLOOKUP('Visit&amp;Assessment Form'!B$10,LookupVisit!AJ$2:AK$10,2,FALSE)</f>
        <v>W</v>
      </c>
      <c r="J291" t="e">
        <f>VLOOKUP('Visit&amp;Assessment Form'!B$9,LookupVisit!A$2:B$7,2,FALSE)</f>
        <v>#N/A</v>
      </c>
      <c r="K291" t="e">
        <f>VLOOKUP(CountsForm!E292,LookupCount!$F$2:$G$5,2,FALSE)</f>
        <v>#N/A</v>
      </c>
      <c r="L291" t="e">
        <f>VLOOKUP('Visit&amp;Assessment Form'!$B$8,LookupVisit!$C$2:$D$16,2,FALSE)</f>
        <v>#N/A</v>
      </c>
      <c r="M291" t="e">
        <f>VLOOKUP('Visit&amp;Assessment Form'!$B$13,LookupVisit!$E$3:$F$5,2,FALSE)</f>
        <v>#N/A</v>
      </c>
      <c r="N291" t="e">
        <f>VLOOKUP('Visit&amp;Assessment Form'!$B$14,LookupVisit!$G$3:$H$6,2,FALSE)</f>
        <v>#N/A</v>
      </c>
      <c r="O291" t="e">
        <f>VLOOKUP('Visit&amp;Assessment Form'!$B$15,LookupVisit!$I$3:$J$7,2,FALSE)</f>
        <v>#N/A</v>
      </c>
      <c r="P291" t="e">
        <f>VLOOKUP('Visit&amp;Assessment Form'!$B$16,LookupVisit!$K$3:$L$6,2,FALSE)</f>
        <v>#N/A</v>
      </c>
      <c r="Q291" t="e">
        <f>VLOOKUP('Visit&amp;Assessment Form'!$B$11,LookupVisit!$M$3:$N$7,2,FALSE)</f>
        <v>#N/A</v>
      </c>
      <c r="R291">
        <f>'Visit&amp;Assessment Form'!$B$27</f>
        <v>0</v>
      </c>
      <c r="S291">
        <f>'Visit&amp;Assessment Form'!$B$29</f>
        <v>0</v>
      </c>
      <c r="T291">
        <f>SiteForm!A$3</f>
        <v>0</v>
      </c>
      <c r="U291">
        <f>SiteForm!$A$4</f>
        <v>0</v>
      </c>
      <c r="V291">
        <f>SiteForm!$C$3</f>
        <v>0</v>
      </c>
      <c r="W291">
        <f>SiteForm!$C$5</f>
        <v>0</v>
      </c>
      <c r="X291">
        <f>SiteForm!$C$10</f>
        <v>0</v>
      </c>
      <c r="Y291">
        <f>SiteForm!$C$11</f>
        <v>0</v>
      </c>
      <c r="Z291" t="e">
        <f>CountsForm!C292</f>
        <v>#N/A</v>
      </c>
      <c r="AA291" s="16">
        <f>'Visit&amp;Assessment Form'!$B$6</f>
        <v>0</v>
      </c>
      <c r="AB291" s="16">
        <f>'Visit&amp;Assessment Form'!$B$7</f>
        <v>0</v>
      </c>
      <c r="AC291">
        <f>SiteForm!$C$6</f>
        <v>0</v>
      </c>
      <c r="AD291" s="17">
        <f>CountsForm!A292</f>
        <v>0</v>
      </c>
    </row>
    <row r="292" spans="1:30">
      <c r="A292" t="e">
        <f>SiteForm!$A$7&amp;SiteForm!$C$7</f>
        <v>#N/A</v>
      </c>
      <c r="B292">
        <f>IF(SiteForm!C$4="",SiteForm!A$4,SiteForm!C$4)</f>
        <v>0</v>
      </c>
      <c r="C292">
        <f>'Visit&amp;Assessment Form'!$B$3</f>
        <v>0</v>
      </c>
      <c r="D292">
        <f>'Visit&amp;Assessment Form'!$B$4</f>
        <v>0</v>
      </c>
      <c r="E292">
        <f>'Visit&amp;Assessment Form'!$B$5</f>
        <v>0</v>
      </c>
      <c r="F292" t="e">
        <f>VLOOKUP(CountsForm!A293,LookupCount!$A:$D,4,FALSE)</f>
        <v>#N/A</v>
      </c>
      <c r="G292" t="e">
        <f>CountsForm!B293</f>
        <v>#N/A</v>
      </c>
      <c r="H292">
        <f>CountsForm!D293</f>
        <v>0</v>
      </c>
      <c r="I292" t="str">
        <f>VLOOKUP('Visit&amp;Assessment Form'!B$10,LookupVisit!AJ$2:AK$10,2,FALSE)</f>
        <v>W</v>
      </c>
      <c r="J292" t="e">
        <f>VLOOKUP('Visit&amp;Assessment Form'!B$9,LookupVisit!A$2:B$7,2,FALSE)</f>
        <v>#N/A</v>
      </c>
      <c r="K292" t="e">
        <f>VLOOKUP(CountsForm!E293,LookupCount!$F$2:$G$5,2,FALSE)</f>
        <v>#N/A</v>
      </c>
      <c r="L292" t="e">
        <f>VLOOKUP('Visit&amp;Assessment Form'!$B$8,LookupVisit!$C$2:$D$16,2,FALSE)</f>
        <v>#N/A</v>
      </c>
      <c r="M292" t="e">
        <f>VLOOKUP('Visit&amp;Assessment Form'!$B$13,LookupVisit!$E$3:$F$5,2,FALSE)</f>
        <v>#N/A</v>
      </c>
      <c r="N292" t="e">
        <f>VLOOKUP('Visit&amp;Assessment Form'!$B$14,LookupVisit!$G$3:$H$6,2,FALSE)</f>
        <v>#N/A</v>
      </c>
      <c r="O292" t="e">
        <f>VLOOKUP('Visit&amp;Assessment Form'!$B$15,LookupVisit!$I$3:$J$7,2,FALSE)</f>
        <v>#N/A</v>
      </c>
      <c r="P292" t="e">
        <f>VLOOKUP('Visit&amp;Assessment Form'!$B$16,LookupVisit!$K$3:$L$6,2,FALSE)</f>
        <v>#N/A</v>
      </c>
      <c r="Q292" t="e">
        <f>VLOOKUP('Visit&amp;Assessment Form'!$B$11,LookupVisit!$M$3:$N$7,2,FALSE)</f>
        <v>#N/A</v>
      </c>
      <c r="R292">
        <f>'Visit&amp;Assessment Form'!$B$27</f>
        <v>0</v>
      </c>
      <c r="S292">
        <f>'Visit&amp;Assessment Form'!$B$29</f>
        <v>0</v>
      </c>
      <c r="T292">
        <f>SiteForm!A$3</f>
        <v>0</v>
      </c>
      <c r="U292">
        <f>SiteForm!$A$4</f>
        <v>0</v>
      </c>
      <c r="V292">
        <f>SiteForm!$C$3</f>
        <v>0</v>
      </c>
      <c r="W292">
        <f>SiteForm!$C$5</f>
        <v>0</v>
      </c>
      <c r="X292">
        <f>SiteForm!$C$10</f>
        <v>0</v>
      </c>
      <c r="Y292">
        <f>SiteForm!$C$11</f>
        <v>0</v>
      </c>
      <c r="Z292" t="e">
        <f>CountsForm!C293</f>
        <v>#N/A</v>
      </c>
      <c r="AA292" s="16">
        <f>'Visit&amp;Assessment Form'!$B$6</f>
        <v>0</v>
      </c>
      <c r="AB292" s="16">
        <f>'Visit&amp;Assessment Form'!$B$7</f>
        <v>0</v>
      </c>
      <c r="AC292">
        <f>SiteForm!$C$6</f>
        <v>0</v>
      </c>
      <c r="AD292" s="17">
        <f>CountsForm!A293</f>
        <v>0</v>
      </c>
    </row>
    <row r="293" spans="1:30">
      <c r="A293" t="e">
        <f>SiteForm!$A$7&amp;SiteForm!$C$7</f>
        <v>#N/A</v>
      </c>
      <c r="B293">
        <f>IF(SiteForm!C$4="",SiteForm!A$4,SiteForm!C$4)</f>
        <v>0</v>
      </c>
      <c r="C293">
        <f>'Visit&amp;Assessment Form'!$B$3</f>
        <v>0</v>
      </c>
      <c r="D293">
        <f>'Visit&amp;Assessment Form'!$B$4</f>
        <v>0</v>
      </c>
      <c r="E293">
        <f>'Visit&amp;Assessment Form'!$B$5</f>
        <v>0</v>
      </c>
      <c r="F293" t="e">
        <f>VLOOKUP(CountsForm!A294,LookupCount!$A:$D,4,FALSE)</f>
        <v>#N/A</v>
      </c>
      <c r="G293" t="e">
        <f>CountsForm!B294</f>
        <v>#N/A</v>
      </c>
      <c r="H293">
        <f>CountsForm!D294</f>
        <v>0</v>
      </c>
      <c r="I293" t="str">
        <f>VLOOKUP('Visit&amp;Assessment Form'!B$10,LookupVisit!AJ$2:AK$10,2,FALSE)</f>
        <v>W</v>
      </c>
      <c r="J293" t="e">
        <f>VLOOKUP('Visit&amp;Assessment Form'!B$9,LookupVisit!A$2:B$7,2,FALSE)</f>
        <v>#N/A</v>
      </c>
      <c r="K293" t="e">
        <f>VLOOKUP(CountsForm!E294,LookupCount!$F$2:$G$5,2,FALSE)</f>
        <v>#N/A</v>
      </c>
      <c r="L293" t="e">
        <f>VLOOKUP('Visit&amp;Assessment Form'!$B$8,LookupVisit!$C$2:$D$16,2,FALSE)</f>
        <v>#N/A</v>
      </c>
      <c r="M293" t="e">
        <f>VLOOKUP('Visit&amp;Assessment Form'!$B$13,LookupVisit!$E$3:$F$5,2,FALSE)</f>
        <v>#N/A</v>
      </c>
      <c r="N293" t="e">
        <f>VLOOKUP('Visit&amp;Assessment Form'!$B$14,LookupVisit!$G$3:$H$6,2,FALSE)</f>
        <v>#N/A</v>
      </c>
      <c r="O293" t="e">
        <f>VLOOKUP('Visit&amp;Assessment Form'!$B$15,LookupVisit!$I$3:$J$7,2,FALSE)</f>
        <v>#N/A</v>
      </c>
      <c r="P293" t="e">
        <f>VLOOKUP('Visit&amp;Assessment Form'!$B$16,LookupVisit!$K$3:$L$6,2,FALSE)</f>
        <v>#N/A</v>
      </c>
      <c r="Q293" t="e">
        <f>VLOOKUP('Visit&amp;Assessment Form'!$B$11,LookupVisit!$M$3:$N$7,2,FALSE)</f>
        <v>#N/A</v>
      </c>
      <c r="R293">
        <f>'Visit&amp;Assessment Form'!$B$27</f>
        <v>0</v>
      </c>
      <c r="S293">
        <f>'Visit&amp;Assessment Form'!$B$29</f>
        <v>0</v>
      </c>
      <c r="T293">
        <f>SiteForm!A$3</f>
        <v>0</v>
      </c>
      <c r="U293">
        <f>SiteForm!$A$4</f>
        <v>0</v>
      </c>
      <c r="V293">
        <f>SiteForm!$C$3</f>
        <v>0</v>
      </c>
      <c r="W293">
        <f>SiteForm!$C$5</f>
        <v>0</v>
      </c>
      <c r="X293">
        <f>SiteForm!$C$10</f>
        <v>0</v>
      </c>
      <c r="Y293">
        <f>SiteForm!$C$11</f>
        <v>0</v>
      </c>
      <c r="Z293" t="e">
        <f>CountsForm!C294</f>
        <v>#N/A</v>
      </c>
      <c r="AA293" s="16">
        <f>'Visit&amp;Assessment Form'!$B$6</f>
        <v>0</v>
      </c>
      <c r="AB293" s="16">
        <f>'Visit&amp;Assessment Form'!$B$7</f>
        <v>0</v>
      </c>
      <c r="AC293">
        <f>SiteForm!$C$6</f>
        <v>0</v>
      </c>
      <c r="AD293" s="17">
        <f>CountsForm!A294</f>
        <v>0</v>
      </c>
    </row>
    <row r="294" spans="1:30">
      <c r="A294" t="e">
        <f>SiteForm!$A$7&amp;SiteForm!$C$7</f>
        <v>#N/A</v>
      </c>
      <c r="B294">
        <f>IF(SiteForm!C$4="",SiteForm!A$4,SiteForm!C$4)</f>
        <v>0</v>
      </c>
      <c r="C294">
        <f>'Visit&amp;Assessment Form'!$B$3</f>
        <v>0</v>
      </c>
      <c r="D294">
        <f>'Visit&amp;Assessment Form'!$B$4</f>
        <v>0</v>
      </c>
      <c r="E294">
        <f>'Visit&amp;Assessment Form'!$B$5</f>
        <v>0</v>
      </c>
      <c r="F294" t="e">
        <f>VLOOKUP(CountsForm!A295,LookupCount!$A:$D,4,FALSE)</f>
        <v>#N/A</v>
      </c>
      <c r="G294" t="e">
        <f>CountsForm!B295</f>
        <v>#N/A</v>
      </c>
      <c r="H294">
        <f>CountsForm!D295</f>
        <v>0</v>
      </c>
      <c r="I294" t="str">
        <f>VLOOKUP('Visit&amp;Assessment Form'!B$10,LookupVisit!AJ$2:AK$10,2,FALSE)</f>
        <v>W</v>
      </c>
      <c r="J294" t="e">
        <f>VLOOKUP('Visit&amp;Assessment Form'!B$9,LookupVisit!A$2:B$7,2,FALSE)</f>
        <v>#N/A</v>
      </c>
      <c r="K294" t="e">
        <f>VLOOKUP(CountsForm!E295,LookupCount!$F$2:$G$5,2,FALSE)</f>
        <v>#N/A</v>
      </c>
      <c r="L294" t="e">
        <f>VLOOKUP('Visit&amp;Assessment Form'!$B$8,LookupVisit!$C$2:$D$16,2,FALSE)</f>
        <v>#N/A</v>
      </c>
      <c r="M294" t="e">
        <f>VLOOKUP('Visit&amp;Assessment Form'!$B$13,LookupVisit!$E$3:$F$5,2,FALSE)</f>
        <v>#N/A</v>
      </c>
      <c r="N294" t="e">
        <f>VLOOKUP('Visit&amp;Assessment Form'!$B$14,LookupVisit!$G$3:$H$6,2,FALSE)</f>
        <v>#N/A</v>
      </c>
      <c r="O294" t="e">
        <f>VLOOKUP('Visit&amp;Assessment Form'!$B$15,LookupVisit!$I$3:$J$7,2,FALSE)</f>
        <v>#N/A</v>
      </c>
      <c r="P294" t="e">
        <f>VLOOKUP('Visit&amp;Assessment Form'!$B$16,LookupVisit!$K$3:$L$6,2,FALSE)</f>
        <v>#N/A</v>
      </c>
      <c r="Q294" t="e">
        <f>VLOOKUP('Visit&amp;Assessment Form'!$B$11,LookupVisit!$M$3:$N$7,2,FALSE)</f>
        <v>#N/A</v>
      </c>
      <c r="R294">
        <f>'Visit&amp;Assessment Form'!$B$27</f>
        <v>0</v>
      </c>
      <c r="S294">
        <f>'Visit&amp;Assessment Form'!$B$29</f>
        <v>0</v>
      </c>
      <c r="T294">
        <f>SiteForm!A$3</f>
        <v>0</v>
      </c>
      <c r="U294">
        <f>SiteForm!$A$4</f>
        <v>0</v>
      </c>
      <c r="V294">
        <f>SiteForm!$C$3</f>
        <v>0</v>
      </c>
      <c r="W294">
        <f>SiteForm!$C$5</f>
        <v>0</v>
      </c>
      <c r="X294">
        <f>SiteForm!$C$10</f>
        <v>0</v>
      </c>
      <c r="Y294">
        <f>SiteForm!$C$11</f>
        <v>0</v>
      </c>
      <c r="Z294" t="e">
        <f>CountsForm!C295</f>
        <v>#N/A</v>
      </c>
      <c r="AA294" s="16">
        <f>'Visit&amp;Assessment Form'!$B$6</f>
        <v>0</v>
      </c>
      <c r="AB294" s="16">
        <f>'Visit&amp;Assessment Form'!$B$7</f>
        <v>0</v>
      </c>
      <c r="AC294">
        <f>SiteForm!$C$6</f>
        <v>0</v>
      </c>
      <c r="AD294" s="17">
        <f>CountsForm!A295</f>
        <v>0</v>
      </c>
    </row>
    <row r="295" spans="1:30">
      <c r="A295" t="e">
        <f>SiteForm!$A$7&amp;SiteForm!$C$7</f>
        <v>#N/A</v>
      </c>
      <c r="B295">
        <f>IF(SiteForm!C$4="",SiteForm!A$4,SiteForm!C$4)</f>
        <v>0</v>
      </c>
      <c r="C295">
        <f>'Visit&amp;Assessment Form'!$B$3</f>
        <v>0</v>
      </c>
      <c r="D295">
        <f>'Visit&amp;Assessment Form'!$B$4</f>
        <v>0</v>
      </c>
      <c r="E295">
        <f>'Visit&amp;Assessment Form'!$B$5</f>
        <v>0</v>
      </c>
      <c r="F295" t="e">
        <f>VLOOKUP(CountsForm!A296,LookupCount!$A:$D,4,FALSE)</f>
        <v>#N/A</v>
      </c>
      <c r="G295" t="e">
        <f>CountsForm!B296</f>
        <v>#N/A</v>
      </c>
      <c r="H295">
        <f>CountsForm!D296</f>
        <v>0</v>
      </c>
      <c r="I295" t="str">
        <f>VLOOKUP('Visit&amp;Assessment Form'!B$10,LookupVisit!AJ$2:AK$10,2,FALSE)</f>
        <v>W</v>
      </c>
      <c r="J295" t="e">
        <f>VLOOKUP('Visit&amp;Assessment Form'!B$9,LookupVisit!A$2:B$7,2,FALSE)</f>
        <v>#N/A</v>
      </c>
      <c r="K295" t="e">
        <f>VLOOKUP(CountsForm!E296,LookupCount!$F$2:$G$5,2,FALSE)</f>
        <v>#N/A</v>
      </c>
      <c r="L295" t="e">
        <f>VLOOKUP('Visit&amp;Assessment Form'!$B$8,LookupVisit!$C$2:$D$16,2,FALSE)</f>
        <v>#N/A</v>
      </c>
      <c r="M295" t="e">
        <f>VLOOKUP('Visit&amp;Assessment Form'!$B$13,LookupVisit!$E$3:$F$5,2,FALSE)</f>
        <v>#N/A</v>
      </c>
      <c r="N295" t="e">
        <f>VLOOKUP('Visit&amp;Assessment Form'!$B$14,LookupVisit!$G$3:$H$6,2,FALSE)</f>
        <v>#N/A</v>
      </c>
      <c r="O295" t="e">
        <f>VLOOKUP('Visit&amp;Assessment Form'!$B$15,LookupVisit!$I$3:$J$7,2,FALSE)</f>
        <v>#N/A</v>
      </c>
      <c r="P295" t="e">
        <f>VLOOKUP('Visit&amp;Assessment Form'!$B$16,LookupVisit!$K$3:$L$6,2,FALSE)</f>
        <v>#N/A</v>
      </c>
      <c r="Q295" t="e">
        <f>VLOOKUP('Visit&amp;Assessment Form'!$B$11,LookupVisit!$M$3:$N$7,2,FALSE)</f>
        <v>#N/A</v>
      </c>
      <c r="R295">
        <f>'Visit&amp;Assessment Form'!$B$27</f>
        <v>0</v>
      </c>
      <c r="S295">
        <f>'Visit&amp;Assessment Form'!$B$29</f>
        <v>0</v>
      </c>
      <c r="T295">
        <f>SiteForm!A$3</f>
        <v>0</v>
      </c>
      <c r="U295">
        <f>SiteForm!$A$4</f>
        <v>0</v>
      </c>
      <c r="V295">
        <f>SiteForm!$C$3</f>
        <v>0</v>
      </c>
      <c r="W295">
        <f>SiteForm!$C$5</f>
        <v>0</v>
      </c>
      <c r="X295">
        <f>SiteForm!$C$10</f>
        <v>0</v>
      </c>
      <c r="Y295">
        <f>SiteForm!$C$11</f>
        <v>0</v>
      </c>
      <c r="Z295" t="e">
        <f>CountsForm!C296</f>
        <v>#N/A</v>
      </c>
      <c r="AA295" s="16">
        <f>'Visit&amp;Assessment Form'!$B$6</f>
        <v>0</v>
      </c>
      <c r="AB295" s="16">
        <f>'Visit&amp;Assessment Form'!$B$7</f>
        <v>0</v>
      </c>
      <c r="AC295">
        <f>SiteForm!$C$6</f>
        <v>0</v>
      </c>
      <c r="AD295" s="17">
        <f>CountsForm!A296</f>
        <v>0</v>
      </c>
    </row>
    <row r="296" spans="1:30">
      <c r="A296" t="e">
        <f>SiteForm!$A$7&amp;SiteForm!$C$7</f>
        <v>#N/A</v>
      </c>
      <c r="B296">
        <f>IF(SiteForm!C$4="",SiteForm!A$4,SiteForm!C$4)</f>
        <v>0</v>
      </c>
      <c r="C296">
        <f>'Visit&amp;Assessment Form'!$B$3</f>
        <v>0</v>
      </c>
      <c r="D296">
        <f>'Visit&amp;Assessment Form'!$B$4</f>
        <v>0</v>
      </c>
      <c r="E296">
        <f>'Visit&amp;Assessment Form'!$B$5</f>
        <v>0</v>
      </c>
      <c r="F296" t="e">
        <f>VLOOKUP(CountsForm!A297,LookupCount!$A:$D,4,FALSE)</f>
        <v>#N/A</v>
      </c>
      <c r="G296" t="e">
        <f>CountsForm!B297</f>
        <v>#N/A</v>
      </c>
      <c r="H296">
        <f>CountsForm!D297</f>
        <v>0</v>
      </c>
      <c r="I296" t="str">
        <f>VLOOKUP('Visit&amp;Assessment Form'!B$10,LookupVisit!AJ$2:AK$10,2,FALSE)</f>
        <v>W</v>
      </c>
      <c r="J296" t="e">
        <f>VLOOKUP('Visit&amp;Assessment Form'!B$9,LookupVisit!A$2:B$7,2,FALSE)</f>
        <v>#N/A</v>
      </c>
      <c r="K296" t="e">
        <f>VLOOKUP(CountsForm!E297,LookupCount!$F$2:$G$5,2,FALSE)</f>
        <v>#N/A</v>
      </c>
      <c r="L296" t="e">
        <f>VLOOKUP('Visit&amp;Assessment Form'!$B$8,LookupVisit!$C$2:$D$16,2,FALSE)</f>
        <v>#N/A</v>
      </c>
      <c r="M296" t="e">
        <f>VLOOKUP('Visit&amp;Assessment Form'!$B$13,LookupVisit!$E$3:$F$5,2,FALSE)</f>
        <v>#N/A</v>
      </c>
      <c r="N296" t="e">
        <f>VLOOKUP('Visit&amp;Assessment Form'!$B$14,LookupVisit!$G$3:$H$6,2,FALSE)</f>
        <v>#N/A</v>
      </c>
      <c r="O296" t="e">
        <f>VLOOKUP('Visit&amp;Assessment Form'!$B$15,LookupVisit!$I$3:$J$7,2,FALSE)</f>
        <v>#N/A</v>
      </c>
      <c r="P296" t="e">
        <f>VLOOKUP('Visit&amp;Assessment Form'!$B$16,LookupVisit!$K$3:$L$6,2,FALSE)</f>
        <v>#N/A</v>
      </c>
      <c r="Q296" t="e">
        <f>VLOOKUP('Visit&amp;Assessment Form'!$B$11,LookupVisit!$M$3:$N$7,2,FALSE)</f>
        <v>#N/A</v>
      </c>
      <c r="R296">
        <f>'Visit&amp;Assessment Form'!$B$27</f>
        <v>0</v>
      </c>
      <c r="S296">
        <f>'Visit&amp;Assessment Form'!$B$29</f>
        <v>0</v>
      </c>
      <c r="T296">
        <f>SiteForm!A$3</f>
        <v>0</v>
      </c>
      <c r="U296">
        <f>SiteForm!$A$4</f>
        <v>0</v>
      </c>
      <c r="V296">
        <f>SiteForm!$C$3</f>
        <v>0</v>
      </c>
      <c r="W296">
        <f>SiteForm!$C$5</f>
        <v>0</v>
      </c>
      <c r="X296">
        <f>SiteForm!$C$10</f>
        <v>0</v>
      </c>
      <c r="Y296">
        <f>SiteForm!$C$11</f>
        <v>0</v>
      </c>
      <c r="Z296" t="e">
        <f>CountsForm!C297</f>
        <v>#N/A</v>
      </c>
      <c r="AA296" s="16">
        <f>'Visit&amp;Assessment Form'!$B$6</f>
        <v>0</v>
      </c>
      <c r="AB296" s="16">
        <f>'Visit&amp;Assessment Form'!$B$7</f>
        <v>0</v>
      </c>
      <c r="AC296">
        <f>SiteForm!$C$6</f>
        <v>0</v>
      </c>
      <c r="AD296" s="17">
        <f>CountsForm!A297</f>
        <v>0</v>
      </c>
    </row>
    <row r="297" spans="1:30">
      <c r="A297" t="e">
        <f>SiteForm!$A$7&amp;SiteForm!$C$7</f>
        <v>#N/A</v>
      </c>
      <c r="B297">
        <f>IF(SiteForm!C$4="",SiteForm!A$4,SiteForm!C$4)</f>
        <v>0</v>
      </c>
      <c r="C297">
        <f>'Visit&amp;Assessment Form'!$B$3</f>
        <v>0</v>
      </c>
      <c r="D297">
        <f>'Visit&amp;Assessment Form'!$B$4</f>
        <v>0</v>
      </c>
      <c r="E297">
        <f>'Visit&amp;Assessment Form'!$B$5</f>
        <v>0</v>
      </c>
      <c r="F297" t="e">
        <f>VLOOKUP(CountsForm!A298,LookupCount!$A:$D,4,FALSE)</f>
        <v>#N/A</v>
      </c>
      <c r="G297" t="e">
        <f>CountsForm!B298</f>
        <v>#N/A</v>
      </c>
      <c r="H297">
        <f>CountsForm!D298</f>
        <v>0</v>
      </c>
      <c r="I297" t="str">
        <f>VLOOKUP('Visit&amp;Assessment Form'!B$10,LookupVisit!AJ$2:AK$10,2,FALSE)</f>
        <v>W</v>
      </c>
      <c r="J297" t="e">
        <f>VLOOKUP('Visit&amp;Assessment Form'!B$9,LookupVisit!A$2:B$7,2,FALSE)</f>
        <v>#N/A</v>
      </c>
      <c r="K297" t="e">
        <f>VLOOKUP(CountsForm!E298,LookupCount!$F$2:$G$5,2,FALSE)</f>
        <v>#N/A</v>
      </c>
      <c r="L297" t="e">
        <f>VLOOKUP('Visit&amp;Assessment Form'!$B$8,LookupVisit!$C$2:$D$16,2,FALSE)</f>
        <v>#N/A</v>
      </c>
      <c r="M297" t="e">
        <f>VLOOKUP('Visit&amp;Assessment Form'!$B$13,LookupVisit!$E$3:$F$5,2,FALSE)</f>
        <v>#N/A</v>
      </c>
      <c r="N297" t="e">
        <f>VLOOKUP('Visit&amp;Assessment Form'!$B$14,LookupVisit!$G$3:$H$6,2,FALSE)</f>
        <v>#N/A</v>
      </c>
      <c r="O297" t="e">
        <f>VLOOKUP('Visit&amp;Assessment Form'!$B$15,LookupVisit!$I$3:$J$7,2,FALSE)</f>
        <v>#N/A</v>
      </c>
      <c r="P297" t="e">
        <f>VLOOKUP('Visit&amp;Assessment Form'!$B$16,LookupVisit!$K$3:$L$6,2,FALSE)</f>
        <v>#N/A</v>
      </c>
      <c r="Q297" t="e">
        <f>VLOOKUP('Visit&amp;Assessment Form'!$B$11,LookupVisit!$M$3:$N$7,2,FALSE)</f>
        <v>#N/A</v>
      </c>
      <c r="R297">
        <f>'Visit&amp;Assessment Form'!$B$27</f>
        <v>0</v>
      </c>
      <c r="S297">
        <f>'Visit&amp;Assessment Form'!$B$29</f>
        <v>0</v>
      </c>
      <c r="T297">
        <f>SiteForm!A$3</f>
        <v>0</v>
      </c>
      <c r="U297">
        <f>SiteForm!$A$4</f>
        <v>0</v>
      </c>
      <c r="V297">
        <f>SiteForm!$C$3</f>
        <v>0</v>
      </c>
      <c r="W297">
        <f>SiteForm!$C$5</f>
        <v>0</v>
      </c>
      <c r="X297">
        <f>SiteForm!$C$10</f>
        <v>0</v>
      </c>
      <c r="Y297">
        <f>SiteForm!$C$11</f>
        <v>0</v>
      </c>
      <c r="Z297" t="e">
        <f>CountsForm!C298</f>
        <v>#N/A</v>
      </c>
      <c r="AA297" s="16">
        <f>'Visit&amp;Assessment Form'!$B$6</f>
        <v>0</v>
      </c>
      <c r="AB297" s="16">
        <f>'Visit&amp;Assessment Form'!$B$7</f>
        <v>0</v>
      </c>
      <c r="AC297">
        <f>SiteForm!$C$6</f>
        <v>0</v>
      </c>
      <c r="AD297" s="17">
        <f>CountsForm!A298</f>
        <v>0</v>
      </c>
    </row>
    <row r="298" spans="1:30">
      <c r="A298" t="e">
        <f>SiteForm!$A$7&amp;SiteForm!$C$7</f>
        <v>#N/A</v>
      </c>
      <c r="B298">
        <f>IF(SiteForm!C$4="",SiteForm!A$4,SiteForm!C$4)</f>
        <v>0</v>
      </c>
      <c r="C298">
        <f>'Visit&amp;Assessment Form'!$B$3</f>
        <v>0</v>
      </c>
      <c r="D298">
        <f>'Visit&amp;Assessment Form'!$B$4</f>
        <v>0</v>
      </c>
      <c r="E298">
        <f>'Visit&amp;Assessment Form'!$B$5</f>
        <v>0</v>
      </c>
      <c r="F298" t="e">
        <f>VLOOKUP(CountsForm!A299,LookupCount!$A:$D,4,FALSE)</f>
        <v>#N/A</v>
      </c>
      <c r="G298" t="e">
        <f>CountsForm!B299</f>
        <v>#N/A</v>
      </c>
      <c r="H298">
        <f>CountsForm!D299</f>
        <v>0</v>
      </c>
      <c r="I298" t="str">
        <f>VLOOKUP('Visit&amp;Assessment Form'!B$10,LookupVisit!AJ$2:AK$10,2,FALSE)</f>
        <v>W</v>
      </c>
      <c r="J298" t="e">
        <f>VLOOKUP('Visit&amp;Assessment Form'!B$9,LookupVisit!A$2:B$7,2,FALSE)</f>
        <v>#N/A</v>
      </c>
      <c r="K298" t="e">
        <f>VLOOKUP(CountsForm!E299,LookupCount!$F$2:$G$5,2,FALSE)</f>
        <v>#N/A</v>
      </c>
      <c r="L298" t="e">
        <f>VLOOKUP('Visit&amp;Assessment Form'!$B$8,LookupVisit!$C$2:$D$16,2,FALSE)</f>
        <v>#N/A</v>
      </c>
      <c r="M298" t="e">
        <f>VLOOKUP('Visit&amp;Assessment Form'!$B$13,LookupVisit!$E$3:$F$5,2,FALSE)</f>
        <v>#N/A</v>
      </c>
      <c r="N298" t="e">
        <f>VLOOKUP('Visit&amp;Assessment Form'!$B$14,LookupVisit!$G$3:$H$6,2,FALSE)</f>
        <v>#N/A</v>
      </c>
      <c r="O298" t="e">
        <f>VLOOKUP('Visit&amp;Assessment Form'!$B$15,LookupVisit!$I$3:$J$7,2,FALSE)</f>
        <v>#N/A</v>
      </c>
      <c r="P298" t="e">
        <f>VLOOKUP('Visit&amp;Assessment Form'!$B$16,LookupVisit!$K$3:$L$6,2,FALSE)</f>
        <v>#N/A</v>
      </c>
      <c r="Q298" t="e">
        <f>VLOOKUP('Visit&amp;Assessment Form'!$B$11,LookupVisit!$M$3:$N$7,2,FALSE)</f>
        <v>#N/A</v>
      </c>
      <c r="R298">
        <f>'Visit&amp;Assessment Form'!$B$27</f>
        <v>0</v>
      </c>
      <c r="S298">
        <f>'Visit&amp;Assessment Form'!$B$29</f>
        <v>0</v>
      </c>
      <c r="T298">
        <f>SiteForm!A$3</f>
        <v>0</v>
      </c>
      <c r="U298">
        <f>SiteForm!$A$4</f>
        <v>0</v>
      </c>
      <c r="V298">
        <f>SiteForm!$C$3</f>
        <v>0</v>
      </c>
      <c r="W298">
        <f>SiteForm!$C$5</f>
        <v>0</v>
      </c>
      <c r="X298">
        <f>SiteForm!$C$10</f>
        <v>0</v>
      </c>
      <c r="Y298">
        <f>SiteForm!$C$11</f>
        <v>0</v>
      </c>
      <c r="Z298" t="e">
        <f>CountsForm!C299</f>
        <v>#N/A</v>
      </c>
      <c r="AA298" s="16">
        <f>'Visit&amp;Assessment Form'!$B$6</f>
        <v>0</v>
      </c>
      <c r="AB298" s="16">
        <f>'Visit&amp;Assessment Form'!$B$7</f>
        <v>0</v>
      </c>
      <c r="AC298">
        <f>SiteForm!$C$6</f>
        <v>0</v>
      </c>
      <c r="AD298" s="17">
        <f>CountsForm!A299</f>
        <v>0</v>
      </c>
    </row>
    <row r="299" spans="1:30">
      <c r="A299" t="e">
        <f>SiteForm!$A$7&amp;SiteForm!$C$7</f>
        <v>#N/A</v>
      </c>
      <c r="B299">
        <f>IF(SiteForm!C$4="",SiteForm!A$4,SiteForm!C$4)</f>
        <v>0</v>
      </c>
      <c r="C299">
        <f>'Visit&amp;Assessment Form'!$B$3</f>
        <v>0</v>
      </c>
      <c r="D299">
        <f>'Visit&amp;Assessment Form'!$B$4</f>
        <v>0</v>
      </c>
      <c r="E299">
        <f>'Visit&amp;Assessment Form'!$B$5</f>
        <v>0</v>
      </c>
      <c r="F299" t="e">
        <f>VLOOKUP(CountsForm!A300,LookupCount!$A:$D,4,FALSE)</f>
        <v>#N/A</v>
      </c>
      <c r="G299" t="e">
        <f>CountsForm!B300</f>
        <v>#N/A</v>
      </c>
      <c r="H299">
        <f>CountsForm!D300</f>
        <v>0</v>
      </c>
      <c r="I299" t="str">
        <f>VLOOKUP('Visit&amp;Assessment Form'!B$10,LookupVisit!AJ$2:AK$10,2,FALSE)</f>
        <v>W</v>
      </c>
      <c r="J299" t="e">
        <f>VLOOKUP('Visit&amp;Assessment Form'!B$9,LookupVisit!A$2:B$7,2,FALSE)</f>
        <v>#N/A</v>
      </c>
      <c r="K299" t="e">
        <f>VLOOKUP(CountsForm!E300,LookupCount!$F$2:$G$5,2,FALSE)</f>
        <v>#N/A</v>
      </c>
      <c r="L299" t="e">
        <f>VLOOKUP('Visit&amp;Assessment Form'!$B$8,LookupVisit!$C$2:$D$16,2,FALSE)</f>
        <v>#N/A</v>
      </c>
      <c r="M299" t="e">
        <f>VLOOKUP('Visit&amp;Assessment Form'!$B$13,LookupVisit!$E$3:$F$5,2,FALSE)</f>
        <v>#N/A</v>
      </c>
      <c r="N299" t="e">
        <f>VLOOKUP('Visit&amp;Assessment Form'!$B$14,LookupVisit!$G$3:$H$6,2,FALSE)</f>
        <v>#N/A</v>
      </c>
      <c r="O299" t="e">
        <f>VLOOKUP('Visit&amp;Assessment Form'!$B$15,LookupVisit!$I$3:$J$7,2,FALSE)</f>
        <v>#N/A</v>
      </c>
      <c r="P299" t="e">
        <f>VLOOKUP('Visit&amp;Assessment Form'!$B$16,LookupVisit!$K$3:$L$6,2,FALSE)</f>
        <v>#N/A</v>
      </c>
      <c r="Q299" t="e">
        <f>VLOOKUP('Visit&amp;Assessment Form'!$B$11,LookupVisit!$M$3:$N$7,2,FALSE)</f>
        <v>#N/A</v>
      </c>
      <c r="R299">
        <f>'Visit&amp;Assessment Form'!$B$27</f>
        <v>0</v>
      </c>
      <c r="S299">
        <f>'Visit&amp;Assessment Form'!$B$29</f>
        <v>0</v>
      </c>
      <c r="T299">
        <f>SiteForm!A$3</f>
        <v>0</v>
      </c>
      <c r="U299">
        <f>SiteForm!$A$4</f>
        <v>0</v>
      </c>
      <c r="V299">
        <f>SiteForm!$C$3</f>
        <v>0</v>
      </c>
      <c r="W299">
        <f>SiteForm!$C$5</f>
        <v>0</v>
      </c>
      <c r="X299">
        <f>SiteForm!$C$10</f>
        <v>0</v>
      </c>
      <c r="Y299">
        <f>SiteForm!$C$11</f>
        <v>0</v>
      </c>
      <c r="Z299" t="e">
        <f>CountsForm!C300</f>
        <v>#N/A</v>
      </c>
      <c r="AA299" s="16">
        <f>'Visit&amp;Assessment Form'!$B$6</f>
        <v>0</v>
      </c>
      <c r="AB299" s="16">
        <f>'Visit&amp;Assessment Form'!$B$7</f>
        <v>0</v>
      </c>
      <c r="AC299">
        <f>SiteForm!$C$6</f>
        <v>0</v>
      </c>
      <c r="AD299" s="17">
        <f>CountsForm!A300</f>
        <v>0</v>
      </c>
    </row>
    <row r="300" spans="1:30">
      <c r="A300" t="e">
        <f>SiteForm!$A$7&amp;SiteForm!$C$7</f>
        <v>#N/A</v>
      </c>
      <c r="B300">
        <f>IF(SiteForm!C$4="",SiteForm!A$4,SiteForm!C$4)</f>
        <v>0</v>
      </c>
      <c r="C300">
        <f>'Visit&amp;Assessment Form'!$B$3</f>
        <v>0</v>
      </c>
      <c r="D300">
        <f>'Visit&amp;Assessment Form'!$B$4</f>
        <v>0</v>
      </c>
      <c r="E300">
        <f>'Visit&amp;Assessment Form'!$B$5</f>
        <v>0</v>
      </c>
      <c r="F300" t="e">
        <f>VLOOKUP(CountsForm!A301,LookupCount!$A:$D,4,FALSE)</f>
        <v>#N/A</v>
      </c>
      <c r="G300" t="e">
        <f>CountsForm!B301</f>
        <v>#N/A</v>
      </c>
      <c r="H300">
        <f>CountsForm!D301</f>
        <v>0</v>
      </c>
      <c r="I300" t="str">
        <f>VLOOKUP('Visit&amp;Assessment Form'!B$10,LookupVisit!AJ$2:AK$10,2,FALSE)</f>
        <v>W</v>
      </c>
      <c r="J300" t="e">
        <f>VLOOKUP('Visit&amp;Assessment Form'!B$9,LookupVisit!A$2:B$7,2,FALSE)</f>
        <v>#N/A</v>
      </c>
      <c r="K300" t="e">
        <f>VLOOKUP(CountsForm!E301,LookupCount!$F$2:$G$5,2,FALSE)</f>
        <v>#N/A</v>
      </c>
      <c r="L300" t="e">
        <f>VLOOKUP('Visit&amp;Assessment Form'!$B$8,LookupVisit!$C$2:$D$16,2,FALSE)</f>
        <v>#N/A</v>
      </c>
      <c r="M300" t="e">
        <f>VLOOKUP('Visit&amp;Assessment Form'!$B$13,LookupVisit!$E$3:$F$5,2,FALSE)</f>
        <v>#N/A</v>
      </c>
      <c r="N300" t="e">
        <f>VLOOKUP('Visit&amp;Assessment Form'!$B$14,LookupVisit!$G$3:$H$6,2,FALSE)</f>
        <v>#N/A</v>
      </c>
      <c r="O300" t="e">
        <f>VLOOKUP('Visit&amp;Assessment Form'!$B$15,LookupVisit!$I$3:$J$7,2,FALSE)</f>
        <v>#N/A</v>
      </c>
      <c r="P300" t="e">
        <f>VLOOKUP('Visit&amp;Assessment Form'!$B$16,LookupVisit!$K$3:$L$6,2,FALSE)</f>
        <v>#N/A</v>
      </c>
      <c r="Q300" t="e">
        <f>VLOOKUP('Visit&amp;Assessment Form'!$B$11,LookupVisit!$M$3:$N$7,2,FALSE)</f>
        <v>#N/A</v>
      </c>
      <c r="R300">
        <f>'Visit&amp;Assessment Form'!$B$27</f>
        <v>0</v>
      </c>
      <c r="S300">
        <f>'Visit&amp;Assessment Form'!$B$29</f>
        <v>0</v>
      </c>
      <c r="T300">
        <f>SiteForm!A$3</f>
        <v>0</v>
      </c>
      <c r="U300">
        <f>SiteForm!$A$4</f>
        <v>0</v>
      </c>
      <c r="V300">
        <f>SiteForm!$C$3</f>
        <v>0</v>
      </c>
      <c r="W300">
        <f>SiteForm!$C$5</f>
        <v>0</v>
      </c>
      <c r="X300">
        <f>SiteForm!$C$10</f>
        <v>0</v>
      </c>
      <c r="Y300">
        <f>SiteForm!$C$11</f>
        <v>0</v>
      </c>
      <c r="Z300" t="e">
        <f>CountsForm!C301</f>
        <v>#N/A</v>
      </c>
      <c r="AA300" s="16">
        <f>'Visit&amp;Assessment Form'!$B$6</f>
        <v>0</v>
      </c>
      <c r="AB300" s="16">
        <f>'Visit&amp;Assessment Form'!$B$7</f>
        <v>0</v>
      </c>
      <c r="AC300">
        <f>SiteForm!$C$6</f>
        <v>0</v>
      </c>
      <c r="AD300" s="17">
        <f>CountsForm!A301</f>
        <v>0</v>
      </c>
    </row>
    <row r="301" spans="1:30">
      <c r="A301" t="e">
        <f>SiteForm!$A$7&amp;SiteForm!$C$7</f>
        <v>#N/A</v>
      </c>
      <c r="B301">
        <f>IF(SiteForm!C$4="",SiteForm!A$4,SiteForm!C$4)</f>
        <v>0</v>
      </c>
      <c r="C301">
        <f>'Visit&amp;Assessment Form'!$B$3</f>
        <v>0</v>
      </c>
      <c r="D301">
        <f>'Visit&amp;Assessment Form'!$B$4</f>
        <v>0</v>
      </c>
      <c r="E301">
        <f>'Visit&amp;Assessment Form'!$B$5</f>
        <v>0</v>
      </c>
      <c r="F301" t="e">
        <f>VLOOKUP(CountsForm!A302,LookupCount!$A:$D,4,FALSE)</f>
        <v>#N/A</v>
      </c>
      <c r="G301" t="e">
        <f>CountsForm!B302</f>
        <v>#N/A</v>
      </c>
      <c r="H301">
        <f>CountsForm!D302</f>
        <v>0</v>
      </c>
      <c r="I301" t="str">
        <f>VLOOKUP('Visit&amp;Assessment Form'!B$10,LookupVisit!AJ$2:AK$10,2,FALSE)</f>
        <v>W</v>
      </c>
      <c r="J301" t="e">
        <f>VLOOKUP('Visit&amp;Assessment Form'!B$9,LookupVisit!A$2:B$7,2,FALSE)</f>
        <v>#N/A</v>
      </c>
      <c r="K301" t="e">
        <f>VLOOKUP(CountsForm!E302,LookupCount!$F$2:$G$5,2,FALSE)</f>
        <v>#N/A</v>
      </c>
      <c r="L301" t="e">
        <f>VLOOKUP('Visit&amp;Assessment Form'!$B$8,LookupVisit!$C$2:$D$16,2,FALSE)</f>
        <v>#N/A</v>
      </c>
      <c r="M301" t="e">
        <f>VLOOKUP('Visit&amp;Assessment Form'!$B$13,LookupVisit!$E$3:$F$5,2,FALSE)</f>
        <v>#N/A</v>
      </c>
      <c r="N301" t="e">
        <f>VLOOKUP('Visit&amp;Assessment Form'!$B$14,LookupVisit!$G$3:$H$6,2,FALSE)</f>
        <v>#N/A</v>
      </c>
      <c r="O301" t="e">
        <f>VLOOKUP('Visit&amp;Assessment Form'!$B$15,LookupVisit!$I$3:$J$7,2,FALSE)</f>
        <v>#N/A</v>
      </c>
      <c r="P301" t="e">
        <f>VLOOKUP('Visit&amp;Assessment Form'!$B$16,LookupVisit!$K$3:$L$6,2,FALSE)</f>
        <v>#N/A</v>
      </c>
      <c r="Q301" t="e">
        <f>VLOOKUP('Visit&amp;Assessment Form'!$B$11,LookupVisit!$M$3:$N$7,2,FALSE)</f>
        <v>#N/A</v>
      </c>
      <c r="R301">
        <f>'Visit&amp;Assessment Form'!$B$27</f>
        <v>0</v>
      </c>
      <c r="S301">
        <f>'Visit&amp;Assessment Form'!$B$29</f>
        <v>0</v>
      </c>
      <c r="T301">
        <f>SiteForm!A$3</f>
        <v>0</v>
      </c>
      <c r="U301">
        <f>SiteForm!$A$4</f>
        <v>0</v>
      </c>
      <c r="V301">
        <f>SiteForm!$C$3</f>
        <v>0</v>
      </c>
      <c r="W301">
        <f>SiteForm!$C$5</f>
        <v>0</v>
      </c>
      <c r="X301">
        <f>SiteForm!$C$10</f>
        <v>0</v>
      </c>
      <c r="Y301">
        <f>SiteForm!$C$11</f>
        <v>0</v>
      </c>
      <c r="Z301" t="e">
        <f>CountsForm!C302</f>
        <v>#N/A</v>
      </c>
      <c r="AA301" s="16">
        <f>'Visit&amp;Assessment Form'!$B$6</f>
        <v>0</v>
      </c>
      <c r="AB301" s="16">
        <f>'Visit&amp;Assessment Form'!$B$7</f>
        <v>0</v>
      </c>
      <c r="AC301">
        <f>SiteForm!$C$6</f>
        <v>0</v>
      </c>
      <c r="AD301" s="17">
        <f>CountsForm!A302</f>
        <v>0</v>
      </c>
    </row>
    <row r="302" spans="1:30">
      <c r="A302" t="e">
        <f>SiteForm!$A$7&amp;SiteForm!$C$7</f>
        <v>#N/A</v>
      </c>
      <c r="B302">
        <f>IF(SiteForm!C$4="",SiteForm!A$4,SiteForm!C$4)</f>
        <v>0</v>
      </c>
      <c r="C302">
        <f>'Visit&amp;Assessment Form'!$B$3</f>
        <v>0</v>
      </c>
      <c r="D302">
        <f>'Visit&amp;Assessment Form'!$B$4</f>
        <v>0</v>
      </c>
      <c r="E302">
        <f>'Visit&amp;Assessment Form'!$B$5</f>
        <v>0</v>
      </c>
      <c r="F302" t="e">
        <f>VLOOKUP(CountsForm!A303,LookupCount!$A:$D,4,FALSE)</f>
        <v>#N/A</v>
      </c>
      <c r="G302" t="e">
        <f>CountsForm!B303</f>
        <v>#N/A</v>
      </c>
      <c r="H302">
        <f>CountsForm!D303</f>
        <v>0</v>
      </c>
      <c r="I302" t="str">
        <f>VLOOKUP('Visit&amp;Assessment Form'!B$10,LookupVisit!AJ$2:AK$10,2,FALSE)</f>
        <v>W</v>
      </c>
      <c r="J302" t="e">
        <f>VLOOKUP('Visit&amp;Assessment Form'!B$9,LookupVisit!A$2:B$7,2,FALSE)</f>
        <v>#N/A</v>
      </c>
      <c r="K302" t="e">
        <f>VLOOKUP(CountsForm!E303,LookupCount!$F$2:$G$5,2,FALSE)</f>
        <v>#N/A</v>
      </c>
      <c r="L302" t="e">
        <f>VLOOKUP('Visit&amp;Assessment Form'!$B$8,LookupVisit!$C$2:$D$16,2,FALSE)</f>
        <v>#N/A</v>
      </c>
      <c r="M302" t="e">
        <f>VLOOKUP('Visit&amp;Assessment Form'!$B$13,LookupVisit!$E$3:$F$5,2,FALSE)</f>
        <v>#N/A</v>
      </c>
      <c r="N302" t="e">
        <f>VLOOKUP('Visit&amp;Assessment Form'!$B$14,LookupVisit!$G$3:$H$6,2,FALSE)</f>
        <v>#N/A</v>
      </c>
      <c r="O302" t="e">
        <f>VLOOKUP('Visit&amp;Assessment Form'!$B$15,LookupVisit!$I$3:$J$7,2,FALSE)</f>
        <v>#N/A</v>
      </c>
      <c r="P302" t="e">
        <f>VLOOKUP('Visit&amp;Assessment Form'!$B$16,LookupVisit!$K$3:$L$6,2,FALSE)</f>
        <v>#N/A</v>
      </c>
      <c r="Q302" t="e">
        <f>VLOOKUP('Visit&amp;Assessment Form'!$B$11,LookupVisit!$M$3:$N$7,2,FALSE)</f>
        <v>#N/A</v>
      </c>
      <c r="R302">
        <f>'Visit&amp;Assessment Form'!$B$27</f>
        <v>0</v>
      </c>
      <c r="S302">
        <f>'Visit&amp;Assessment Form'!$B$29</f>
        <v>0</v>
      </c>
      <c r="T302">
        <f>SiteForm!A$3</f>
        <v>0</v>
      </c>
      <c r="U302">
        <f>SiteForm!$A$4</f>
        <v>0</v>
      </c>
      <c r="V302">
        <f>SiteForm!$C$3</f>
        <v>0</v>
      </c>
      <c r="W302">
        <f>SiteForm!$C$5</f>
        <v>0</v>
      </c>
      <c r="X302">
        <f>SiteForm!$C$10</f>
        <v>0</v>
      </c>
      <c r="Y302">
        <f>SiteForm!$C$11</f>
        <v>0</v>
      </c>
      <c r="Z302" t="e">
        <f>CountsForm!C303</f>
        <v>#N/A</v>
      </c>
      <c r="AA302" s="16">
        <f>'Visit&amp;Assessment Form'!$B$6</f>
        <v>0</v>
      </c>
      <c r="AB302" s="16">
        <f>'Visit&amp;Assessment Form'!$B$7</f>
        <v>0</v>
      </c>
      <c r="AC302">
        <f>SiteForm!$C$6</f>
        <v>0</v>
      </c>
      <c r="AD302" s="17">
        <f>CountsForm!A303</f>
        <v>0</v>
      </c>
    </row>
    <row r="303" spans="1:30">
      <c r="A303" t="e">
        <f>SiteForm!$A$7&amp;SiteForm!$C$7</f>
        <v>#N/A</v>
      </c>
      <c r="B303">
        <f>IF(SiteForm!C$4="",SiteForm!A$4,SiteForm!C$4)</f>
        <v>0</v>
      </c>
      <c r="C303">
        <f>'Visit&amp;Assessment Form'!$B$3</f>
        <v>0</v>
      </c>
      <c r="D303">
        <f>'Visit&amp;Assessment Form'!$B$4</f>
        <v>0</v>
      </c>
      <c r="E303">
        <f>'Visit&amp;Assessment Form'!$B$5</f>
        <v>0</v>
      </c>
      <c r="F303" t="e">
        <f>VLOOKUP(CountsForm!A304,LookupCount!$A:$D,4,FALSE)</f>
        <v>#N/A</v>
      </c>
      <c r="G303" t="e">
        <f>CountsForm!B304</f>
        <v>#N/A</v>
      </c>
      <c r="H303">
        <f>CountsForm!D304</f>
        <v>0</v>
      </c>
      <c r="I303" t="str">
        <f>VLOOKUP('Visit&amp;Assessment Form'!B$10,LookupVisit!AJ$2:AK$10,2,FALSE)</f>
        <v>W</v>
      </c>
      <c r="J303" t="e">
        <f>VLOOKUP('Visit&amp;Assessment Form'!B$9,LookupVisit!A$2:B$7,2,FALSE)</f>
        <v>#N/A</v>
      </c>
      <c r="K303" t="e">
        <f>VLOOKUP(CountsForm!E304,LookupCount!$F$2:$G$5,2,FALSE)</f>
        <v>#N/A</v>
      </c>
      <c r="L303" t="e">
        <f>VLOOKUP('Visit&amp;Assessment Form'!$B$8,LookupVisit!$C$2:$D$16,2,FALSE)</f>
        <v>#N/A</v>
      </c>
      <c r="M303" t="e">
        <f>VLOOKUP('Visit&amp;Assessment Form'!$B$13,LookupVisit!$E$3:$F$5,2,FALSE)</f>
        <v>#N/A</v>
      </c>
      <c r="N303" t="e">
        <f>VLOOKUP('Visit&amp;Assessment Form'!$B$14,LookupVisit!$G$3:$H$6,2,FALSE)</f>
        <v>#N/A</v>
      </c>
      <c r="O303" t="e">
        <f>VLOOKUP('Visit&amp;Assessment Form'!$B$15,LookupVisit!$I$3:$J$7,2,FALSE)</f>
        <v>#N/A</v>
      </c>
      <c r="P303" t="e">
        <f>VLOOKUP('Visit&amp;Assessment Form'!$B$16,LookupVisit!$K$3:$L$6,2,FALSE)</f>
        <v>#N/A</v>
      </c>
      <c r="Q303" t="e">
        <f>VLOOKUP('Visit&amp;Assessment Form'!$B$11,LookupVisit!$M$3:$N$7,2,FALSE)</f>
        <v>#N/A</v>
      </c>
      <c r="R303">
        <f>'Visit&amp;Assessment Form'!$B$27</f>
        <v>0</v>
      </c>
      <c r="S303">
        <f>'Visit&amp;Assessment Form'!$B$29</f>
        <v>0</v>
      </c>
      <c r="T303">
        <f>SiteForm!A$3</f>
        <v>0</v>
      </c>
      <c r="U303">
        <f>SiteForm!$A$4</f>
        <v>0</v>
      </c>
      <c r="V303">
        <f>SiteForm!$C$3</f>
        <v>0</v>
      </c>
      <c r="W303">
        <f>SiteForm!$C$5</f>
        <v>0</v>
      </c>
      <c r="X303">
        <f>SiteForm!$C$10</f>
        <v>0</v>
      </c>
      <c r="Y303">
        <f>SiteForm!$C$11</f>
        <v>0</v>
      </c>
      <c r="Z303" t="e">
        <f>CountsForm!C304</f>
        <v>#N/A</v>
      </c>
      <c r="AA303" s="16">
        <f>'Visit&amp;Assessment Form'!$B$6</f>
        <v>0</v>
      </c>
      <c r="AB303" s="16">
        <f>'Visit&amp;Assessment Form'!$B$7</f>
        <v>0</v>
      </c>
      <c r="AC303">
        <f>SiteForm!$C$6</f>
        <v>0</v>
      </c>
      <c r="AD303" s="17">
        <f>CountsForm!A304</f>
        <v>0</v>
      </c>
    </row>
    <row r="304" spans="1:30">
      <c r="A304" t="e">
        <f>SiteForm!$A$7&amp;SiteForm!$C$7</f>
        <v>#N/A</v>
      </c>
      <c r="B304">
        <f>IF(SiteForm!C$4="",SiteForm!A$4,SiteForm!C$4)</f>
        <v>0</v>
      </c>
      <c r="C304">
        <f>'Visit&amp;Assessment Form'!$B$3</f>
        <v>0</v>
      </c>
      <c r="D304">
        <f>'Visit&amp;Assessment Form'!$B$4</f>
        <v>0</v>
      </c>
      <c r="E304">
        <f>'Visit&amp;Assessment Form'!$B$5</f>
        <v>0</v>
      </c>
      <c r="F304" t="e">
        <f>VLOOKUP(CountsForm!A305,LookupCount!$A:$D,4,FALSE)</f>
        <v>#N/A</v>
      </c>
      <c r="G304" t="e">
        <f>CountsForm!B305</f>
        <v>#N/A</v>
      </c>
      <c r="H304">
        <f>CountsForm!D305</f>
        <v>0</v>
      </c>
      <c r="I304" t="str">
        <f>VLOOKUP('Visit&amp;Assessment Form'!B$10,LookupVisit!AJ$2:AK$10,2,FALSE)</f>
        <v>W</v>
      </c>
      <c r="J304" t="e">
        <f>VLOOKUP('Visit&amp;Assessment Form'!B$9,LookupVisit!A$2:B$7,2,FALSE)</f>
        <v>#N/A</v>
      </c>
      <c r="K304" t="e">
        <f>VLOOKUP(CountsForm!E305,LookupCount!$F$2:$G$5,2,FALSE)</f>
        <v>#N/A</v>
      </c>
      <c r="L304" t="e">
        <f>VLOOKUP('Visit&amp;Assessment Form'!$B$8,LookupVisit!$C$2:$D$16,2,FALSE)</f>
        <v>#N/A</v>
      </c>
      <c r="M304" t="e">
        <f>VLOOKUP('Visit&amp;Assessment Form'!$B$13,LookupVisit!$E$3:$F$5,2,FALSE)</f>
        <v>#N/A</v>
      </c>
      <c r="N304" t="e">
        <f>VLOOKUP('Visit&amp;Assessment Form'!$B$14,LookupVisit!$G$3:$H$6,2,FALSE)</f>
        <v>#N/A</v>
      </c>
      <c r="O304" t="e">
        <f>VLOOKUP('Visit&amp;Assessment Form'!$B$15,LookupVisit!$I$3:$J$7,2,FALSE)</f>
        <v>#N/A</v>
      </c>
      <c r="P304" t="e">
        <f>VLOOKUP('Visit&amp;Assessment Form'!$B$16,LookupVisit!$K$3:$L$6,2,FALSE)</f>
        <v>#N/A</v>
      </c>
      <c r="Q304" t="e">
        <f>VLOOKUP('Visit&amp;Assessment Form'!$B$11,LookupVisit!$M$3:$N$7,2,FALSE)</f>
        <v>#N/A</v>
      </c>
      <c r="R304">
        <f>'Visit&amp;Assessment Form'!$B$27</f>
        <v>0</v>
      </c>
      <c r="S304">
        <f>'Visit&amp;Assessment Form'!$B$29</f>
        <v>0</v>
      </c>
      <c r="T304">
        <f>SiteForm!A$3</f>
        <v>0</v>
      </c>
      <c r="U304">
        <f>SiteForm!$A$4</f>
        <v>0</v>
      </c>
      <c r="V304">
        <f>SiteForm!$C$3</f>
        <v>0</v>
      </c>
      <c r="W304">
        <f>SiteForm!$C$5</f>
        <v>0</v>
      </c>
      <c r="X304">
        <f>SiteForm!$C$10</f>
        <v>0</v>
      </c>
      <c r="Y304">
        <f>SiteForm!$C$11</f>
        <v>0</v>
      </c>
      <c r="Z304" t="e">
        <f>CountsForm!C305</f>
        <v>#N/A</v>
      </c>
      <c r="AA304" s="16">
        <f>'Visit&amp;Assessment Form'!$B$6</f>
        <v>0</v>
      </c>
      <c r="AB304" s="16">
        <f>'Visit&amp;Assessment Form'!$B$7</f>
        <v>0</v>
      </c>
      <c r="AC304">
        <f>SiteForm!$C$6</f>
        <v>0</v>
      </c>
      <c r="AD304" s="17">
        <f>CountsForm!A305</f>
        <v>0</v>
      </c>
    </row>
    <row r="305" spans="1:30">
      <c r="A305" t="e">
        <f>SiteForm!$A$7&amp;SiteForm!$C$7</f>
        <v>#N/A</v>
      </c>
      <c r="B305">
        <f>IF(SiteForm!C$4="",SiteForm!A$4,SiteForm!C$4)</f>
        <v>0</v>
      </c>
      <c r="C305">
        <f>'Visit&amp;Assessment Form'!$B$3</f>
        <v>0</v>
      </c>
      <c r="D305">
        <f>'Visit&amp;Assessment Form'!$B$4</f>
        <v>0</v>
      </c>
      <c r="E305">
        <f>'Visit&amp;Assessment Form'!$B$5</f>
        <v>0</v>
      </c>
      <c r="F305" t="e">
        <f>VLOOKUP(CountsForm!A306,LookupCount!$A:$D,4,FALSE)</f>
        <v>#N/A</v>
      </c>
      <c r="G305" t="e">
        <f>CountsForm!B306</f>
        <v>#N/A</v>
      </c>
      <c r="H305">
        <f>CountsForm!D306</f>
        <v>0</v>
      </c>
      <c r="I305" t="str">
        <f>VLOOKUP('Visit&amp;Assessment Form'!B$10,LookupVisit!AJ$2:AK$10,2,FALSE)</f>
        <v>W</v>
      </c>
      <c r="J305" t="e">
        <f>VLOOKUP('Visit&amp;Assessment Form'!B$9,LookupVisit!A$2:B$7,2,FALSE)</f>
        <v>#N/A</v>
      </c>
      <c r="K305" t="e">
        <f>VLOOKUP(CountsForm!E306,LookupCount!$F$2:$G$5,2,FALSE)</f>
        <v>#N/A</v>
      </c>
      <c r="L305" t="e">
        <f>VLOOKUP('Visit&amp;Assessment Form'!$B$8,LookupVisit!$C$2:$D$16,2,FALSE)</f>
        <v>#N/A</v>
      </c>
      <c r="M305" t="e">
        <f>VLOOKUP('Visit&amp;Assessment Form'!$B$13,LookupVisit!$E$3:$F$5,2,FALSE)</f>
        <v>#N/A</v>
      </c>
      <c r="N305" t="e">
        <f>VLOOKUP('Visit&amp;Assessment Form'!$B$14,LookupVisit!$G$3:$H$6,2,FALSE)</f>
        <v>#N/A</v>
      </c>
      <c r="O305" t="e">
        <f>VLOOKUP('Visit&amp;Assessment Form'!$B$15,LookupVisit!$I$3:$J$7,2,FALSE)</f>
        <v>#N/A</v>
      </c>
      <c r="P305" t="e">
        <f>VLOOKUP('Visit&amp;Assessment Form'!$B$16,LookupVisit!$K$3:$L$6,2,FALSE)</f>
        <v>#N/A</v>
      </c>
      <c r="Q305" t="e">
        <f>VLOOKUP('Visit&amp;Assessment Form'!$B$11,LookupVisit!$M$3:$N$7,2,FALSE)</f>
        <v>#N/A</v>
      </c>
      <c r="R305">
        <f>'Visit&amp;Assessment Form'!$B$27</f>
        <v>0</v>
      </c>
      <c r="S305">
        <f>'Visit&amp;Assessment Form'!$B$29</f>
        <v>0</v>
      </c>
      <c r="T305">
        <f>SiteForm!A$3</f>
        <v>0</v>
      </c>
      <c r="U305">
        <f>SiteForm!$A$4</f>
        <v>0</v>
      </c>
      <c r="V305">
        <f>SiteForm!$C$3</f>
        <v>0</v>
      </c>
      <c r="W305">
        <f>SiteForm!$C$5</f>
        <v>0</v>
      </c>
      <c r="X305">
        <f>SiteForm!$C$10</f>
        <v>0</v>
      </c>
      <c r="Y305">
        <f>SiteForm!$C$11</f>
        <v>0</v>
      </c>
      <c r="Z305" t="e">
        <f>CountsForm!C306</f>
        <v>#N/A</v>
      </c>
      <c r="AA305" s="16">
        <f>'Visit&amp;Assessment Form'!$B$6</f>
        <v>0</v>
      </c>
      <c r="AB305" s="16">
        <f>'Visit&amp;Assessment Form'!$B$7</f>
        <v>0</v>
      </c>
      <c r="AC305">
        <f>SiteForm!$C$6</f>
        <v>0</v>
      </c>
      <c r="AD305" s="17">
        <f>CountsForm!A306</f>
        <v>0</v>
      </c>
    </row>
    <row r="306" spans="1:30">
      <c r="A306" t="e">
        <f>SiteForm!$A$7&amp;SiteForm!$C$7</f>
        <v>#N/A</v>
      </c>
      <c r="B306">
        <f>IF(SiteForm!C$4="",SiteForm!A$4,SiteForm!C$4)</f>
        <v>0</v>
      </c>
      <c r="C306">
        <f>'Visit&amp;Assessment Form'!$B$3</f>
        <v>0</v>
      </c>
      <c r="D306">
        <f>'Visit&amp;Assessment Form'!$B$4</f>
        <v>0</v>
      </c>
      <c r="E306">
        <f>'Visit&amp;Assessment Form'!$B$5</f>
        <v>0</v>
      </c>
      <c r="F306" t="e">
        <f>VLOOKUP(CountsForm!A307,LookupCount!$A:$D,4,FALSE)</f>
        <v>#N/A</v>
      </c>
      <c r="G306" t="e">
        <f>CountsForm!B307</f>
        <v>#N/A</v>
      </c>
      <c r="H306">
        <f>CountsForm!D307</f>
        <v>0</v>
      </c>
      <c r="I306" t="str">
        <f>VLOOKUP('Visit&amp;Assessment Form'!B$10,LookupVisit!AJ$2:AK$10,2,FALSE)</f>
        <v>W</v>
      </c>
      <c r="J306" t="e">
        <f>VLOOKUP('Visit&amp;Assessment Form'!B$9,LookupVisit!A$2:B$7,2,FALSE)</f>
        <v>#N/A</v>
      </c>
      <c r="K306" t="e">
        <f>VLOOKUP(CountsForm!E307,LookupCount!$F$2:$G$5,2,FALSE)</f>
        <v>#N/A</v>
      </c>
      <c r="L306" t="e">
        <f>VLOOKUP('Visit&amp;Assessment Form'!$B$8,LookupVisit!$C$2:$D$16,2,FALSE)</f>
        <v>#N/A</v>
      </c>
      <c r="M306" t="e">
        <f>VLOOKUP('Visit&amp;Assessment Form'!$B$13,LookupVisit!$E$3:$F$5,2,FALSE)</f>
        <v>#N/A</v>
      </c>
      <c r="N306" t="e">
        <f>VLOOKUP('Visit&amp;Assessment Form'!$B$14,LookupVisit!$G$3:$H$6,2,FALSE)</f>
        <v>#N/A</v>
      </c>
      <c r="O306" t="e">
        <f>VLOOKUP('Visit&amp;Assessment Form'!$B$15,LookupVisit!$I$3:$J$7,2,FALSE)</f>
        <v>#N/A</v>
      </c>
      <c r="P306" t="e">
        <f>VLOOKUP('Visit&amp;Assessment Form'!$B$16,LookupVisit!$K$3:$L$6,2,FALSE)</f>
        <v>#N/A</v>
      </c>
      <c r="Q306" t="e">
        <f>VLOOKUP('Visit&amp;Assessment Form'!$B$11,LookupVisit!$M$3:$N$7,2,FALSE)</f>
        <v>#N/A</v>
      </c>
      <c r="R306">
        <f>'Visit&amp;Assessment Form'!$B$27</f>
        <v>0</v>
      </c>
      <c r="S306">
        <f>'Visit&amp;Assessment Form'!$B$29</f>
        <v>0</v>
      </c>
      <c r="T306">
        <f>SiteForm!A$3</f>
        <v>0</v>
      </c>
      <c r="U306">
        <f>SiteForm!$A$4</f>
        <v>0</v>
      </c>
      <c r="V306">
        <f>SiteForm!$C$3</f>
        <v>0</v>
      </c>
      <c r="W306">
        <f>SiteForm!$C$5</f>
        <v>0</v>
      </c>
      <c r="X306">
        <f>SiteForm!$C$10</f>
        <v>0</v>
      </c>
      <c r="Y306">
        <f>SiteForm!$C$11</f>
        <v>0</v>
      </c>
      <c r="Z306" t="e">
        <f>CountsForm!C307</f>
        <v>#N/A</v>
      </c>
      <c r="AA306" s="16">
        <f>'Visit&amp;Assessment Form'!$B$6</f>
        <v>0</v>
      </c>
      <c r="AB306" s="16">
        <f>'Visit&amp;Assessment Form'!$B$7</f>
        <v>0</v>
      </c>
      <c r="AC306">
        <f>SiteForm!$C$6</f>
        <v>0</v>
      </c>
      <c r="AD306" s="17">
        <f>CountsForm!A307</f>
        <v>0</v>
      </c>
    </row>
    <row r="307" spans="1:30">
      <c r="A307" t="e">
        <f>SiteForm!$A$7&amp;SiteForm!$C$7</f>
        <v>#N/A</v>
      </c>
      <c r="B307">
        <f>IF(SiteForm!C$4="",SiteForm!A$4,SiteForm!C$4)</f>
        <v>0</v>
      </c>
      <c r="C307">
        <f>'Visit&amp;Assessment Form'!$B$3</f>
        <v>0</v>
      </c>
      <c r="D307">
        <f>'Visit&amp;Assessment Form'!$B$4</f>
        <v>0</v>
      </c>
      <c r="E307">
        <f>'Visit&amp;Assessment Form'!$B$5</f>
        <v>0</v>
      </c>
      <c r="F307" t="e">
        <f>VLOOKUP(CountsForm!A308,LookupCount!$A:$D,4,FALSE)</f>
        <v>#N/A</v>
      </c>
      <c r="G307" t="e">
        <f>CountsForm!B308</f>
        <v>#N/A</v>
      </c>
      <c r="H307">
        <f>CountsForm!D308</f>
        <v>0</v>
      </c>
      <c r="I307" t="str">
        <f>VLOOKUP('Visit&amp;Assessment Form'!B$10,LookupVisit!AJ$2:AK$10,2,FALSE)</f>
        <v>W</v>
      </c>
      <c r="J307" t="e">
        <f>VLOOKUP('Visit&amp;Assessment Form'!B$9,LookupVisit!A$2:B$7,2,FALSE)</f>
        <v>#N/A</v>
      </c>
      <c r="K307" t="e">
        <f>VLOOKUP(CountsForm!E308,LookupCount!$F$2:$G$5,2,FALSE)</f>
        <v>#N/A</v>
      </c>
      <c r="L307" t="e">
        <f>VLOOKUP('Visit&amp;Assessment Form'!$B$8,LookupVisit!$C$2:$D$16,2,FALSE)</f>
        <v>#N/A</v>
      </c>
      <c r="M307" t="e">
        <f>VLOOKUP('Visit&amp;Assessment Form'!$B$13,LookupVisit!$E$3:$F$5,2,FALSE)</f>
        <v>#N/A</v>
      </c>
      <c r="N307" t="e">
        <f>VLOOKUP('Visit&amp;Assessment Form'!$B$14,LookupVisit!$G$3:$H$6,2,FALSE)</f>
        <v>#N/A</v>
      </c>
      <c r="O307" t="e">
        <f>VLOOKUP('Visit&amp;Assessment Form'!$B$15,LookupVisit!$I$3:$J$7,2,FALSE)</f>
        <v>#N/A</v>
      </c>
      <c r="P307" t="e">
        <f>VLOOKUP('Visit&amp;Assessment Form'!$B$16,LookupVisit!$K$3:$L$6,2,FALSE)</f>
        <v>#N/A</v>
      </c>
      <c r="Q307" t="e">
        <f>VLOOKUP('Visit&amp;Assessment Form'!$B$11,LookupVisit!$M$3:$N$7,2,FALSE)</f>
        <v>#N/A</v>
      </c>
      <c r="R307">
        <f>'Visit&amp;Assessment Form'!$B$27</f>
        <v>0</v>
      </c>
      <c r="S307">
        <f>'Visit&amp;Assessment Form'!$B$29</f>
        <v>0</v>
      </c>
      <c r="T307">
        <f>SiteForm!A$3</f>
        <v>0</v>
      </c>
      <c r="U307">
        <f>SiteForm!$A$4</f>
        <v>0</v>
      </c>
      <c r="V307">
        <f>SiteForm!$C$3</f>
        <v>0</v>
      </c>
      <c r="W307">
        <f>SiteForm!$C$5</f>
        <v>0</v>
      </c>
      <c r="X307">
        <f>SiteForm!$C$10</f>
        <v>0</v>
      </c>
      <c r="Y307">
        <f>SiteForm!$C$11</f>
        <v>0</v>
      </c>
      <c r="Z307" t="e">
        <f>CountsForm!C308</f>
        <v>#N/A</v>
      </c>
      <c r="AA307" s="16">
        <f>'Visit&amp;Assessment Form'!$B$6</f>
        <v>0</v>
      </c>
      <c r="AB307" s="16">
        <f>'Visit&amp;Assessment Form'!$B$7</f>
        <v>0</v>
      </c>
      <c r="AC307">
        <f>SiteForm!$C$6</f>
        <v>0</v>
      </c>
      <c r="AD307" s="17">
        <f>CountsForm!A308</f>
        <v>0</v>
      </c>
    </row>
    <row r="308" spans="1:30">
      <c r="A308" t="e">
        <f>SiteForm!$A$7&amp;SiteForm!$C$7</f>
        <v>#N/A</v>
      </c>
      <c r="B308">
        <f>IF(SiteForm!C$4="",SiteForm!A$4,SiteForm!C$4)</f>
        <v>0</v>
      </c>
      <c r="C308">
        <f>'Visit&amp;Assessment Form'!$B$3</f>
        <v>0</v>
      </c>
      <c r="D308">
        <f>'Visit&amp;Assessment Form'!$B$4</f>
        <v>0</v>
      </c>
      <c r="E308">
        <f>'Visit&amp;Assessment Form'!$B$5</f>
        <v>0</v>
      </c>
      <c r="F308" t="e">
        <f>VLOOKUP(CountsForm!A309,LookupCount!$A:$D,4,FALSE)</f>
        <v>#N/A</v>
      </c>
      <c r="G308" t="e">
        <f>CountsForm!B309</f>
        <v>#N/A</v>
      </c>
      <c r="H308">
        <f>CountsForm!D309</f>
        <v>0</v>
      </c>
      <c r="I308" t="str">
        <f>VLOOKUP('Visit&amp;Assessment Form'!B$10,LookupVisit!AJ$2:AK$10,2,FALSE)</f>
        <v>W</v>
      </c>
      <c r="J308" t="e">
        <f>VLOOKUP('Visit&amp;Assessment Form'!B$9,LookupVisit!A$2:B$7,2,FALSE)</f>
        <v>#N/A</v>
      </c>
      <c r="K308" t="e">
        <f>VLOOKUP(CountsForm!E309,LookupCount!$F$2:$G$5,2,FALSE)</f>
        <v>#N/A</v>
      </c>
      <c r="L308" t="e">
        <f>VLOOKUP('Visit&amp;Assessment Form'!$B$8,LookupVisit!$C$2:$D$16,2,FALSE)</f>
        <v>#N/A</v>
      </c>
      <c r="M308" t="e">
        <f>VLOOKUP('Visit&amp;Assessment Form'!$B$13,LookupVisit!$E$3:$F$5,2,FALSE)</f>
        <v>#N/A</v>
      </c>
      <c r="N308" t="e">
        <f>VLOOKUP('Visit&amp;Assessment Form'!$B$14,LookupVisit!$G$3:$H$6,2,FALSE)</f>
        <v>#N/A</v>
      </c>
      <c r="O308" t="e">
        <f>VLOOKUP('Visit&amp;Assessment Form'!$B$15,LookupVisit!$I$3:$J$7,2,FALSE)</f>
        <v>#N/A</v>
      </c>
      <c r="P308" t="e">
        <f>VLOOKUP('Visit&amp;Assessment Form'!$B$16,LookupVisit!$K$3:$L$6,2,FALSE)</f>
        <v>#N/A</v>
      </c>
      <c r="Q308" t="e">
        <f>VLOOKUP('Visit&amp;Assessment Form'!$B$11,LookupVisit!$M$3:$N$7,2,FALSE)</f>
        <v>#N/A</v>
      </c>
      <c r="R308">
        <f>'Visit&amp;Assessment Form'!$B$27</f>
        <v>0</v>
      </c>
      <c r="S308">
        <f>'Visit&amp;Assessment Form'!$B$29</f>
        <v>0</v>
      </c>
      <c r="T308">
        <f>SiteForm!A$3</f>
        <v>0</v>
      </c>
      <c r="U308">
        <f>SiteForm!$A$4</f>
        <v>0</v>
      </c>
      <c r="V308">
        <f>SiteForm!$C$3</f>
        <v>0</v>
      </c>
      <c r="W308">
        <f>SiteForm!$C$5</f>
        <v>0</v>
      </c>
      <c r="X308">
        <f>SiteForm!$C$10</f>
        <v>0</v>
      </c>
      <c r="Y308">
        <f>SiteForm!$C$11</f>
        <v>0</v>
      </c>
      <c r="Z308" t="e">
        <f>CountsForm!C309</f>
        <v>#N/A</v>
      </c>
      <c r="AA308" s="16">
        <f>'Visit&amp;Assessment Form'!$B$6</f>
        <v>0</v>
      </c>
      <c r="AB308" s="16">
        <f>'Visit&amp;Assessment Form'!$B$7</f>
        <v>0</v>
      </c>
      <c r="AC308">
        <f>SiteForm!$C$6</f>
        <v>0</v>
      </c>
      <c r="AD308" s="17">
        <f>CountsForm!A309</f>
        <v>0</v>
      </c>
    </row>
    <row r="309" spans="1:30">
      <c r="A309" t="e">
        <f>SiteForm!$A$7&amp;SiteForm!$C$7</f>
        <v>#N/A</v>
      </c>
      <c r="B309">
        <f>IF(SiteForm!C$4="",SiteForm!A$4,SiteForm!C$4)</f>
        <v>0</v>
      </c>
      <c r="C309">
        <f>'Visit&amp;Assessment Form'!$B$3</f>
        <v>0</v>
      </c>
      <c r="D309">
        <f>'Visit&amp;Assessment Form'!$B$4</f>
        <v>0</v>
      </c>
      <c r="E309">
        <f>'Visit&amp;Assessment Form'!$B$5</f>
        <v>0</v>
      </c>
      <c r="F309" t="e">
        <f>VLOOKUP(CountsForm!A310,LookupCount!$A:$D,4,FALSE)</f>
        <v>#N/A</v>
      </c>
      <c r="G309" t="e">
        <f>CountsForm!B310</f>
        <v>#N/A</v>
      </c>
      <c r="H309">
        <f>CountsForm!D310</f>
        <v>0</v>
      </c>
      <c r="I309" t="str">
        <f>VLOOKUP('Visit&amp;Assessment Form'!B$10,LookupVisit!AJ$2:AK$10,2,FALSE)</f>
        <v>W</v>
      </c>
      <c r="J309" t="e">
        <f>VLOOKUP('Visit&amp;Assessment Form'!B$9,LookupVisit!A$2:B$7,2,FALSE)</f>
        <v>#N/A</v>
      </c>
      <c r="K309" t="e">
        <f>VLOOKUP(CountsForm!E310,LookupCount!$F$2:$G$5,2,FALSE)</f>
        <v>#N/A</v>
      </c>
      <c r="L309" t="e">
        <f>VLOOKUP('Visit&amp;Assessment Form'!$B$8,LookupVisit!$C$2:$D$16,2,FALSE)</f>
        <v>#N/A</v>
      </c>
      <c r="M309" t="e">
        <f>VLOOKUP('Visit&amp;Assessment Form'!$B$13,LookupVisit!$E$3:$F$5,2,FALSE)</f>
        <v>#N/A</v>
      </c>
      <c r="N309" t="e">
        <f>VLOOKUP('Visit&amp;Assessment Form'!$B$14,LookupVisit!$G$3:$H$6,2,FALSE)</f>
        <v>#N/A</v>
      </c>
      <c r="O309" t="e">
        <f>VLOOKUP('Visit&amp;Assessment Form'!$B$15,LookupVisit!$I$3:$J$7,2,FALSE)</f>
        <v>#N/A</v>
      </c>
      <c r="P309" t="e">
        <f>VLOOKUP('Visit&amp;Assessment Form'!$B$16,LookupVisit!$K$3:$L$6,2,FALSE)</f>
        <v>#N/A</v>
      </c>
      <c r="Q309" t="e">
        <f>VLOOKUP('Visit&amp;Assessment Form'!$B$11,LookupVisit!$M$3:$N$7,2,FALSE)</f>
        <v>#N/A</v>
      </c>
      <c r="R309">
        <f>'Visit&amp;Assessment Form'!$B$27</f>
        <v>0</v>
      </c>
      <c r="S309">
        <f>'Visit&amp;Assessment Form'!$B$29</f>
        <v>0</v>
      </c>
      <c r="T309">
        <f>SiteForm!A$3</f>
        <v>0</v>
      </c>
      <c r="U309">
        <f>SiteForm!$A$4</f>
        <v>0</v>
      </c>
      <c r="V309">
        <f>SiteForm!$C$3</f>
        <v>0</v>
      </c>
      <c r="W309">
        <f>SiteForm!$C$5</f>
        <v>0</v>
      </c>
      <c r="X309">
        <f>SiteForm!$C$10</f>
        <v>0</v>
      </c>
      <c r="Y309">
        <f>SiteForm!$C$11</f>
        <v>0</v>
      </c>
      <c r="Z309" t="e">
        <f>CountsForm!C310</f>
        <v>#N/A</v>
      </c>
      <c r="AA309" s="16">
        <f>'Visit&amp;Assessment Form'!$B$6</f>
        <v>0</v>
      </c>
      <c r="AB309" s="16">
        <f>'Visit&amp;Assessment Form'!$B$7</f>
        <v>0</v>
      </c>
      <c r="AC309">
        <f>SiteForm!$C$6</f>
        <v>0</v>
      </c>
      <c r="AD309" s="17">
        <f>CountsForm!A310</f>
        <v>0</v>
      </c>
    </row>
    <row r="310" spans="1:30">
      <c r="A310" t="e">
        <f>SiteForm!$A$7&amp;SiteForm!$C$7</f>
        <v>#N/A</v>
      </c>
      <c r="B310">
        <f>IF(SiteForm!C$4="",SiteForm!A$4,SiteForm!C$4)</f>
        <v>0</v>
      </c>
      <c r="C310">
        <f>'Visit&amp;Assessment Form'!$B$3</f>
        <v>0</v>
      </c>
      <c r="D310">
        <f>'Visit&amp;Assessment Form'!$B$4</f>
        <v>0</v>
      </c>
      <c r="E310">
        <f>'Visit&amp;Assessment Form'!$B$5</f>
        <v>0</v>
      </c>
      <c r="F310" t="e">
        <f>VLOOKUP(CountsForm!A311,LookupCount!$A:$D,4,FALSE)</f>
        <v>#N/A</v>
      </c>
      <c r="G310" t="e">
        <f>CountsForm!B311</f>
        <v>#N/A</v>
      </c>
      <c r="H310">
        <f>CountsForm!D311</f>
        <v>0</v>
      </c>
      <c r="I310" t="str">
        <f>VLOOKUP('Visit&amp;Assessment Form'!B$10,LookupVisit!AJ$2:AK$10,2,FALSE)</f>
        <v>W</v>
      </c>
      <c r="J310" t="e">
        <f>VLOOKUP('Visit&amp;Assessment Form'!B$9,LookupVisit!A$2:B$7,2,FALSE)</f>
        <v>#N/A</v>
      </c>
      <c r="K310" t="e">
        <f>VLOOKUP(CountsForm!E311,LookupCount!$F$2:$G$5,2,FALSE)</f>
        <v>#N/A</v>
      </c>
      <c r="L310" t="e">
        <f>VLOOKUP('Visit&amp;Assessment Form'!$B$8,LookupVisit!$C$2:$D$16,2,FALSE)</f>
        <v>#N/A</v>
      </c>
      <c r="M310" t="e">
        <f>VLOOKUP('Visit&amp;Assessment Form'!$B$13,LookupVisit!$E$3:$F$5,2,FALSE)</f>
        <v>#N/A</v>
      </c>
      <c r="N310" t="e">
        <f>VLOOKUP('Visit&amp;Assessment Form'!$B$14,LookupVisit!$G$3:$H$6,2,FALSE)</f>
        <v>#N/A</v>
      </c>
      <c r="O310" t="e">
        <f>VLOOKUP('Visit&amp;Assessment Form'!$B$15,LookupVisit!$I$3:$J$7,2,FALSE)</f>
        <v>#N/A</v>
      </c>
      <c r="P310" t="e">
        <f>VLOOKUP('Visit&amp;Assessment Form'!$B$16,LookupVisit!$K$3:$L$6,2,FALSE)</f>
        <v>#N/A</v>
      </c>
      <c r="Q310" t="e">
        <f>VLOOKUP('Visit&amp;Assessment Form'!$B$11,LookupVisit!$M$3:$N$7,2,FALSE)</f>
        <v>#N/A</v>
      </c>
      <c r="R310">
        <f>'Visit&amp;Assessment Form'!$B$27</f>
        <v>0</v>
      </c>
      <c r="S310">
        <f>'Visit&amp;Assessment Form'!$B$29</f>
        <v>0</v>
      </c>
      <c r="T310">
        <f>SiteForm!A$3</f>
        <v>0</v>
      </c>
      <c r="U310">
        <f>SiteForm!$A$4</f>
        <v>0</v>
      </c>
      <c r="V310">
        <f>SiteForm!$C$3</f>
        <v>0</v>
      </c>
      <c r="W310">
        <f>SiteForm!$C$5</f>
        <v>0</v>
      </c>
      <c r="X310">
        <f>SiteForm!$C$10</f>
        <v>0</v>
      </c>
      <c r="Y310">
        <f>SiteForm!$C$11</f>
        <v>0</v>
      </c>
      <c r="Z310" t="e">
        <f>CountsForm!C311</f>
        <v>#N/A</v>
      </c>
      <c r="AA310" s="16">
        <f>'Visit&amp;Assessment Form'!$B$6</f>
        <v>0</v>
      </c>
      <c r="AB310" s="16">
        <f>'Visit&amp;Assessment Form'!$B$7</f>
        <v>0</v>
      </c>
      <c r="AC310">
        <f>SiteForm!$C$6</f>
        <v>0</v>
      </c>
      <c r="AD310" s="17">
        <f>CountsForm!A311</f>
        <v>0</v>
      </c>
    </row>
    <row r="311" spans="1:30">
      <c r="A311" t="e">
        <f>SiteForm!$A$7&amp;SiteForm!$C$7</f>
        <v>#N/A</v>
      </c>
      <c r="B311">
        <f>IF(SiteForm!C$4="",SiteForm!A$4,SiteForm!C$4)</f>
        <v>0</v>
      </c>
      <c r="C311">
        <f>'Visit&amp;Assessment Form'!$B$3</f>
        <v>0</v>
      </c>
      <c r="D311">
        <f>'Visit&amp;Assessment Form'!$B$4</f>
        <v>0</v>
      </c>
      <c r="E311">
        <f>'Visit&amp;Assessment Form'!$B$5</f>
        <v>0</v>
      </c>
      <c r="F311" t="e">
        <f>VLOOKUP(CountsForm!A312,LookupCount!$A:$D,4,FALSE)</f>
        <v>#N/A</v>
      </c>
      <c r="G311" t="e">
        <f>CountsForm!B312</f>
        <v>#N/A</v>
      </c>
      <c r="H311">
        <f>CountsForm!D312</f>
        <v>0</v>
      </c>
      <c r="I311" t="str">
        <f>VLOOKUP('Visit&amp;Assessment Form'!B$10,LookupVisit!AJ$2:AK$10,2,FALSE)</f>
        <v>W</v>
      </c>
      <c r="J311" t="e">
        <f>VLOOKUP('Visit&amp;Assessment Form'!B$9,LookupVisit!A$2:B$7,2,FALSE)</f>
        <v>#N/A</v>
      </c>
      <c r="K311" t="e">
        <f>VLOOKUP(CountsForm!E312,LookupCount!$F$2:$G$5,2,FALSE)</f>
        <v>#N/A</v>
      </c>
      <c r="L311" t="e">
        <f>VLOOKUP('Visit&amp;Assessment Form'!$B$8,LookupVisit!$C$2:$D$16,2,FALSE)</f>
        <v>#N/A</v>
      </c>
      <c r="M311" t="e">
        <f>VLOOKUP('Visit&amp;Assessment Form'!$B$13,LookupVisit!$E$3:$F$5,2,FALSE)</f>
        <v>#N/A</v>
      </c>
      <c r="N311" t="e">
        <f>VLOOKUP('Visit&amp;Assessment Form'!$B$14,LookupVisit!$G$3:$H$6,2,FALSE)</f>
        <v>#N/A</v>
      </c>
      <c r="O311" t="e">
        <f>VLOOKUP('Visit&amp;Assessment Form'!$B$15,LookupVisit!$I$3:$J$7,2,FALSE)</f>
        <v>#N/A</v>
      </c>
      <c r="P311" t="e">
        <f>VLOOKUP('Visit&amp;Assessment Form'!$B$16,LookupVisit!$K$3:$L$6,2,FALSE)</f>
        <v>#N/A</v>
      </c>
      <c r="Q311" t="e">
        <f>VLOOKUP('Visit&amp;Assessment Form'!$B$11,LookupVisit!$M$3:$N$7,2,FALSE)</f>
        <v>#N/A</v>
      </c>
      <c r="R311">
        <f>'Visit&amp;Assessment Form'!$B$27</f>
        <v>0</v>
      </c>
      <c r="S311">
        <f>'Visit&amp;Assessment Form'!$B$29</f>
        <v>0</v>
      </c>
      <c r="T311">
        <f>SiteForm!A$3</f>
        <v>0</v>
      </c>
      <c r="U311">
        <f>SiteForm!$A$4</f>
        <v>0</v>
      </c>
      <c r="V311">
        <f>SiteForm!$C$3</f>
        <v>0</v>
      </c>
      <c r="W311">
        <f>SiteForm!$C$5</f>
        <v>0</v>
      </c>
      <c r="X311">
        <f>SiteForm!$C$10</f>
        <v>0</v>
      </c>
      <c r="Y311">
        <f>SiteForm!$C$11</f>
        <v>0</v>
      </c>
      <c r="Z311" t="e">
        <f>CountsForm!C312</f>
        <v>#N/A</v>
      </c>
      <c r="AA311" s="16">
        <f>'Visit&amp;Assessment Form'!$B$6</f>
        <v>0</v>
      </c>
      <c r="AB311" s="16">
        <f>'Visit&amp;Assessment Form'!$B$7</f>
        <v>0</v>
      </c>
      <c r="AC311">
        <f>SiteForm!$C$6</f>
        <v>0</v>
      </c>
      <c r="AD311" s="17">
        <f>CountsForm!A312</f>
        <v>0</v>
      </c>
    </row>
    <row r="312" spans="1:30">
      <c r="A312" t="e">
        <f>SiteForm!$A$7&amp;SiteForm!$C$7</f>
        <v>#N/A</v>
      </c>
      <c r="B312">
        <f>IF(SiteForm!C$4="",SiteForm!A$4,SiteForm!C$4)</f>
        <v>0</v>
      </c>
      <c r="C312">
        <f>'Visit&amp;Assessment Form'!$B$3</f>
        <v>0</v>
      </c>
      <c r="D312">
        <f>'Visit&amp;Assessment Form'!$B$4</f>
        <v>0</v>
      </c>
      <c r="E312">
        <f>'Visit&amp;Assessment Form'!$B$5</f>
        <v>0</v>
      </c>
      <c r="F312" t="e">
        <f>VLOOKUP(CountsForm!A313,LookupCount!$A:$D,4,FALSE)</f>
        <v>#N/A</v>
      </c>
      <c r="G312" t="e">
        <f>CountsForm!B313</f>
        <v>#N/A</v>
      </c>
      <c r="H312">
        <f>CountsForm!D313</f>
        <v>0</v>
      </c>
      <c r="I312" t="str">
        <f>VLOOKUP('Visit&amp;Assessment Form'!B$10,LookupVisit!AJ$2:AK$10,2,FALSE)</f>
        <v>W</v>
      </c>
      <c r="J312" t="e">
        <f>VLOOKUP('Visit&amp;Assessment Form'!B$9,LookupVisit!A$2:B$7,2,FALSE)</f>
        <v>#N/A</v>
      </c>
      <c r="K312" t="e">
        <f>VLOOKUP(CountsForm!E313,LookupCount!$F$2:$G$5,2,FALSE)</f>
        <v>#N/A</v>
      </c>
      <c r="L312" t="e">
        <f>VLOOKUP('Visit&amp;Assessment Form'!$B$8,LookupVisit!$C$2:$D$16,2,FALSE)</f>
        <v>#N/A</v>
      </c>
      <c r="M312" t="e">
        <f>VLOOKUP('Visit&amp;Assessment Form'!$B$13,LookupVisit!$E$3:$F$5,2,FALSE)</f>
        <v>#N/A</v>
      </c>
      <c r="N312" t="e">
        <f>VLOOKUP('Visit&amp;Assessment Form'!$B$14,LookupVisit!$G$3:$H$6,2,FALSE)</f>
        <v>#N/A</v>
      </c>
      <c r="O312" t="e">
        <f>VLOOKUP('Visit&amp;Assessment Form'!$B$15,LookupVisit!$I$3:$J$7,2,FALSE)</f>
        <v>#N/A</v>
      </c>
      <c r="P312" t="e">
        <f>VLOOKUP('Visit&amp;Assessment Form'!$B$16,LookupVisit!$K$3:$L$6,2,FALSE)</f>
        <v>#N/A</v>
      </c>
      <c r="Q312" t="e">
        <f>VLOOKUP('Visit&amp;Assessment Form'!$B$11,LookupVisit!$M$3:$N$7,2,FALSE)</f>
        <v>#N/A</v>
      </c>
      <c r="R312">
        <f>'Visit&amp;Assessment Form'!$B$27</f>
        <v>0</v>
      </c>
      <c r="S312">
        <f>'Visit&amp;Assessment Form'!$B$29</f>
        <v>0</v>
      </c>
      <c r="T312">
        <f>SiteForm!A$3</f>
        <v>0</v>
      </c>
      <c r="U312">
        <f>SiteForm!$A$4</f>
        <v>0</v>
      </c>
      <c r="V312">
        <f>SiteForm!$C$3</f>
        <v>0</v>
      </c>
      <c r="W312">
        <f>SiteForm!$C$5</f>
        <v>0</v>
      </c>
      <c r="X312">
        <f>SiteForm!$C$10</f>
        <v>0</v>
      </c>
      <c r="Y312">
        <f>SiteForm!$C$11</f>
        <v>0</v>
      </c>
      <c r="Z312" t="e">
        <f>CountsForm!C313</f>
        <v>#N/A</v>
      </c>
      <c r="AA312" s="16">
        <f>'Visit&amp;Assessment Form'!$B$6</f>
        <v>0</v>
      </c>
      <c r="AB312" s="16">
        <f>'Visit&amp;Assessment Form'!$B$7</f>
        <v>0</v>
      </c>
      <c r="AC312">
        <f>SiteForm!$C$6</f>
        <v>0</v>
      </c>
      <c r="AD312" s="17">
        <f>CountsForm!A313</f>
        <v>0</v>
      </c>
    </row>
    <row r="313" spans="1:30">
      <c r="A313" t="e">
        <f>SiteForm!$A$7&amp;SiteForm!$C$7</f>
        <v>#N/A</v>
      </c>
      <c r="B313">
        <f>IF(SiteForm!C$4="",SiteForm!A$4,SiteForm!C$4)</f>
        <v>0</v>
      </c>
      <c r="C313">
        <f>'Visit&amp;Assessment Form'!$B$3</f>
        <v>0</v>
      </c>
      <c r="D313">
        <f>'Visit&amp;Assessment Form'!$B$4</f>
        <v>0</v>
      </c>
      <c r="E313">
        <f>'Visit&amp;Assessment Form'!$B$5</f>
        <v>0</v>
      </c>
      <c r="F313" t="e">
        <f>VLOOKUP(CountsForm!A314,LookupCount!$A:$D,4,FALSE)</f>
        <v>#N/A</v>
      </c>
      <c r="G313" t="e">
        <f>CountsForm!B314</f>
        <v>#N/A</v>
      </c>
      <c r="H313">
        <f>CountsForm!D314</f>
        <v>0</v>
      </c>
      <c r="I313" t="str">
        <f>VLOOKUP('Visit&amp;Assessment Form'!B$10,LookupVisit!AJ$2:AK$10,2,FALSE)</f>
        <v>W</v>
      </c>
      <c r="J313" t="e">
        <f>VLOOKUP('Visit&amp;Assessment Form'!B$9,LookupVisit!A$2:B$7,2,FALSE)</f>
        <v>#N/A</v>
      </c>
      <c r="K313" t="e">
        <f>VLOOKUP(CountsForm!E314,LookupCount!$F$2:$G$5,2,FALSE)</f>
        <v>#N/A</v>
      </c>
      <c r="L313" t="e">
        <f>VLOOKUP('Visit&amp;Assessment Form'!$B$8,LookupVisit!$C$2:$D$16,2,FALSE)</f>
        <v>#N/A</v>
      </c>
      <c r="M313" t="e">
        <f>VLOOKUP('Visit&amp;Assessment Form'!$B$13,LookupVisit!$E$3:$F$5,2,FALSE)</f>
        <v>#N/A</v>
      </c>
      <c r="N313" t="e">
        <f>VLOOKUP('Visit&amp;Assessment Form'!$B$14,LookupVisit!$G$3:$H$6,2,FALSE)</f>
        <v>#N/A</v>
      </c>
      <c r="O313" t="e">
        <f>VLOOKUP('Visit&amp;Assessment Form'!$B$15,LookupVisit!$I$3:$J$7,2,FALSE)</f>
        <v>#N/A</v>
      </c>
      <c r="P313" t="e">
        <f>VLOOKUP('Visit&amp;Assessment Form'!$B$16,LookupVisit!$K$3:$L$6,2,FALSE)</f>
        <v>#N/A</v>
      </c>
      <c r="Q313" t="e">
        <f>VLOOKUP('Visit&amp;Assessment Form'!$B$11,LookupVisit!$M$3:$N$7,2,FALSE)</f>
        <v>#N/A</v>
      </c>
      <c r="R313">
        <f>'Visit&amp;Assessment Form'!$B$27</f>
        <v>0</v>
      </c>
      <c r="S313">
        <f>'Visit&amp;Assessment Form'!$B$29</f>
        <v>0</v>
      </c>
      <c r="T313">
        <f>SiteForm!A$3</f>
        <v>0</v>
      </c>
      <c r="U313">
        <f>SiteForm!$A$4</f>
        <v>0</v>
      </c>
      <c r="V313">
        <f>SiteForm!$C$3</f>
        <v>0</v>
      </c>
      <c r="W313">
        <f>SiteForm!$C$5</f>
        <v>0</v>
      </c>
      <c r="X313">
        <f>SiteForm!$C$10</f>
        <v>0</v>
      </c>
      <c r="Y313">
        <f>SiteForm!$C$11</f>
        <v>0</v>
      </c>
      <c r="Z313" t="e">
        <f>CountsForm!C314</f>
        <v>#N/A</v>
      </c>
      <c r="AA313" s="16">
        <f>'Visit&amp;Assessment Form'!$B$6</f>
        <v>0</v>
      </c>
      <c r="AB313" s="16">
        <f>'Visit&amp;Assessment Form'!$B$7</f>
        <v>0</v>
      </c>
      <c r="AC313">
        <f>SiteForm!$C$6</f>
        <v>0</v>
      </c>
      <c r="AD313" s="17">
        <f>CountsForm!A314</f>
        <v>0</v>
      </c>
    </row>
    <row r="314" spans="1:30">
      <c r="A314" t="e">
        <f>SiteForm!$A$7&amp;SiteForm!$C$7</f>
        <v>#N/A</v>
      </c>
      <c r="B314">
        <f>IF(SiteForm!C$4="",SiteForm!A$4,SiteForm!C$4)</f>
        <v>0</v>
      </c>
      <c r="C314">
        <f>'Visit&amp;Assessment Form'!$B$3</f>
        <v>0</v>
      </c>
      <c r="D314">
        <f>'Visit&amp;Assessment Form'!$B$4</f>
        <v>0</v>
      </c>
      <c r="E314">
        <f>'Visit&amp;Assessment Form'!$B$5</f>
        <v>0</v>
      </c>
      <c r="F314" t="e">
        <f>VLOOKUP(CountsForm!A315,LookupCount!$A:$D,4,FALSE)</f>
        <v>#N/A</v>
      </c>
      <c r="G314" t="e">
        <f>CountsForm!B315</f>
        <v>#N/A</v>
      </c>
      <c r="H314">
        <f>CountsForm!D315</f>
        <v>0</v>
      </c>
      <c r="I314" t="str">
        <f>VLOOKUP('Visit&amp;Assessment Form'!B$10,LookupVisit!AJ$2:AK$10,2,FALSE)</f>
        <v>W</v>
      </c>
      <c r="J314" t="e">
        <f>VLOOKUP('Visit&amp;Assessment Form'!B$9,LookupVisit!A$2:B$7,2,FALSE)</f>
        <v>#N/A</v>
      </c>
      <c r="K314" t="e">
        <f>VLOOKUP(CountsForm!E315,LookupCount!$F$2:$G$5,2,FALSE)</f>
        <v>#N/A</v>
      </c>
      <c r="L314" t="e">
        <f>VLOOKUP('Visit&amp;Assessment Form'!$B$8,LookupVisit!$C$2:$D$16,2,FALSE)</f>
        <v>#N/A</v>
      </c>
      <c r="M314" t="e">
        <f>VLOOKUP('Visit&amp;Assessment Form'!$B$13,LookupVisit!$E$3:$F$5,2,FALSE)</f>
        <v>#N/A</v>
      </c>
      <c r="N314" t="e">
        <f>VLOOKUP('Visit&amp;Assessment Form'!$B$14,LookupVisit!$G$3:$H$6,2,FALSE)</f>
        <v>#N/A</v>
      </c>
      <c r="O314" t="e">
        <f>VLOOKUP('Visit&amp;Assessment Form'!$B$15,LookupVisit!$I$3:$J$7,2,FALSE)</f>
        <v>#N/A</v>
      </c>
      <c r="P314" t="e">
        <f>VLOOKUP('Visit&amp;Assessment Form'!$B$16,LookupVisit!$K$3:$L$6,2,FALSE)</f>
        <v>#N/A</v>
      </c>
      <c r="Q314" t="e">
        <f>VLOOKUP('Visit&amp;Assessment Form'!$B$11,LookupVisit!$M$3:$N$7,2,FALSE)</f>
        <v>#N/A</v>
      </c>
      <c r="R314">
        <f>'Visit&amp;Assessment Form'!$B$27</f>
        <v>0</v>
      </c>
      <c r="S314">
        <f>'Visit&amp;Assessment Form'!$B$29</f>
        <v>0</v>
      </c>
      <c r="T314">
        <f>SiteForm!A$3</f>
        <v>0</v>
      </c>
      <c r="U314">
        <f>SiteForm!$A$4</f>
        <v>0</v>
      </c>
      <c r="V314">
        <f>SiteForm!$C$3</f>
        <v>0</v>
      </c>
      <c r="W314">
        <f>SiteForm!$C$5</f>
        <v>0</v>
      </c>
      <c r="X314">
        <f>SiteForm!$C$10</f>
        <v>0</v>
      </c>
      <c r="Y314">
        <f>SiteForm!$C$11</f>
        <v>0</v>
      </c>
      <c r="Z314" t="e">
        <f>CountsForm!C315</f>
        <v>#N/A</v>
      </c>
      <c r="AA314" s="16">
        <f>'Visit&amp;Assessment Form'!$B$6</f>
        <v>0</v>
      </c>
      <c r="AB314" s="16">
        <f>'Visit&amp;Assessment Form'!$B$7</f>
        <v>0</v>
      </c>
      <c r="AC314">
        <f>SiteForm!$C$6</f>
        <v>0</v>
      </c>
      <c r="AD314" s="17">
        <f>CountsForm!A315</f>
        <v>0</v>
      </c>
    </row>
    <row r="315" spans="1:30">
      <c r="A315" t="e">
        <f>SiteForm!$A$7&amp;SiteForm!$C$7</f>
        <v>#N/A</v>
      </c>
      <c r="B315">
        <f>IF(SiteForm!C$4="",SiteForm!A$4,SiteForm!C$4)</f>
        <v>0</v>
      </c>
      <c r="C315">
        <f>'Visit&amp;Assessment Form'!$B$3</f>
        <v>0</v>
      </c>
      <c r="D315">
        <f>'Visit&amp;Assessment Form'!$B$4</f>
        <v>0</v>
      </c>
      <c r="E315">
        <f>'Visit&amp;Assessment Form'!$B$5</f>
        <v>0</v>
      </c>
      <c r="F315" t="e">
        <f>VLOOKUP(CountsForm!A316,LookupCount!$A:$D,4,FALSE)</f>
        <v>#N/A</v>
      </c>
      <c r="G315" t="e">
        <f>CountsForm!B316</f>
        <v>#N/A</v>
      </c>
      <c r="H315">
        <f>CountsForm!D316</f>
        <v>0</v>
      </c>
      <c r="I315" t="str">
        <f>VLOOKUP('Visit&amp;Assessment Form'!B$10,LookupVisit!AJ$2:AK$10,2,FALSE)</f>
        <v>W</v>
      </c>
      <c r="J315" t="e">
        <f>VLOOKUP('Visit&amp;Assessment Form'!B$9,LookupVisit!A$2:B$7,2,FALSE)</f>
        <v>#N/A</v>
      </c>
      <c r="K315" t="e">
        <f>VLOOKUP(CountsForm!E316,LookupCount!$F$2:$G$5,2,FALSE)</f>
        <v>#N/A</v>
      </c>
      <c r="L315" t="e">
        <f>VLOOKUP('Visit&amp;Assessment Form'!$B$8,LookupVisit!$C$2:$D$16,2,FALSE)</f>
        <v>#N/A</v>
      </c>
      <c r="M315" t="e">
        <f>VLOOKUP('Visit&amp;Assessment Form'!$B$13,LookupVisit!$E$3:$F$5,2,FALSE)</f>
        <v>#N/A</v>
      </c>
      <c r="N315" t="e">
        <f>VLOOKUP('Visit&amp;Assessment Form'!$B$14,LookupVisit!$G$3:$H$6,2,FALSE)</f>
        <v>#N/A</v>
      </c>
      <c r="O315" t="e">
        <f>VLOOKUP('Visit&amp;Assessment Form'!$B$15,LookupVisit!$I$3:$J$7,2,FALSE)</f>
        <v>#N/A</v>
      </c>
      <c r="P315" t="e">
        <f>VLOOKUP('Visit&amp;Assessment Form'!$B$16,LookupVisit!$K$3:$L$6,2,FALSE)</f>
        <v>#N/A</v>
      </c>
      <c r="Q315" t="e">
        <f>VLOOKUP('Visit&amp;Assessment Form'!$B$11,LookupVisit!$M$3:$N$7,2,FALSE)</f>
        <v>#N/A</v>
      </c>
      <c r="R315">
        <f>'Visit&amp;Assessment Form'!$B$27</f>
        <v>0</v>
      </c>
      <c r="S315">
        <f>'Visit&amp;Assessment Form'!$B$29</f>
        <v>0</v>
      </c>
      <c r="T315">
        <f>SiteForm!A$3</f>
        <v>0</v>
      </c>
      <c r="U315">
        <f>SiteForm!$A$4</f>
        <v>0</v>
      </c>
      <c r="V315">
        <f>SiteForm!$C$3</f>
        <v>0</v>
      </c>
      <c r="W315">
        <f>SiteForm!$C$5</f>
        <v>0</v>
      </c>
      <c r="X315">
        <f>SiteForm!$C$10</f>
        <v>0</v>
      </c>
      <c r="Y315">
        <f>SiteForm!$C$11</f>
        <v>0</v>
      </c>
      <c r="Z315" t="e">
        <f>CountsForm!C316</f>
        <v>#N/A</v>
      </c>
      <c r="AA315" s="16">
        <f>'Visit&amp;Assessment Form'!$B$6</f>
        <v>0</v>
      </c>
      <c r="AB315" s="16">
        <f>'Visit&amp;Assessment Form'!$B$7</f>
        <v>0</v>
      </c>
      <c r="AC315">
        <f>SiteForm!$C$6</f>
        <v>0</v>
      </c>
      <c r="AD315" s="17">
        <f>CountsForm!A316</f>
        <v>0</v>
      </c>
    </row>
    <row r="316" spans="1:30">
      <c r="A316" t="e">
        <f>SiteForm!$A$7&amp;SiteForm!$C$7</f>
        <v>#N/A</v>
      </c>
      <c r="B316">
        <f>IF(SiteForm!C$4="",SiteForm!A$4,SiteForm!C$4)</f>
        <v>0</v>
      </c>
      <c r="C316">
        <f>'Visit&amp;Assessment Form'!$B$3</f>
        <v>0</v>
      </c>
      <c r="D316">
        <f>'Visit&amp;Assessment Form'!$B$4</f>
        <v>0</v>
      </c>
      <c r="E316">
        <f>'Visit&amp;Assessment Form'!$B$5</f>
        <v>0</v>
      </c>
      <c r="F316" t="e">
        <f>VLOOKUP(CountsForm!A317,LookupCount!$A:$D,4,FALSE)</f>
        <v>#N/A</v>
      </c>
      <c r="G316" t="e">
        <f>CountsForm!B317</f>
        <v>#N/A</v>
      </c>
      <c r="H316">
        <f>CountsForm!D317</f>
        <v>0</v>
      </c>
      <c r="I316" t="str">
        <f>VLOOKUP('Visit&amp;Assessment Form'!B$10,LookupVisit!AJ$2:AK$10,2,FALSE)</f>
        <v>W</v>
      </c>
      <c r="J316" t="e">
        <f>VLOOKUP('Visit&amp;Assessment Form'!B$9,LookupVisit!A$2:B$7,2,FALSE)</f>
        <v>#N/A</v>
      </c>
      <c r="K316" t="e">
        <f>VLOOKUP(CountsForm!E317,LookupCount!$F$2:$G$5,2,FALSE)</f>
        <v>#N/A</v>
      </c>
      <c r="L316" t="e">
        <f>VLOOKUP('Visit&amp;Assessment Form'!$B$8,LookupVisit!$C$2:$D$16,2,FALSE)</f>
        <v>#N/A</v>
      </c>
      <c r="M316" t="e">
        <f>VLOOKUP('Visit&amp;Assessment Form'!$B$13,LookupVisit!$E$3:$F$5,2,FALSE)</f>
        <v>#N/A</v>
      </c>
      <c r="N316" t="e">
        <f>VLOOKUP('Visit&amp;Assessment Form'!$B$14,LookupVisit!$G$3:$H$6,2,FALSE)</f>
        <v>#N/A</v>
      </c>
      <c r="O316" t="e">
        <f>VLOOKUP('Visit&amp;Assessment Form'!$B$15,LookupVisit!$I$3:$J$7,2,FALSE)</f>
        <v>#N/A</v>
      </c>
      <c r="P316" t="e">
        <f>VLOOKUP('Visit&amp;Assessment Form'!$B$16,LookupVisit!$K$3:$L$6,2,FALSE)</f>
        <v>#N/A</v>
      </c>
      <c r="Q316" t="e">
        <f>VLOOKUP('Visit&amp;Assessment Form'!$B$11,LookupVisit!$M$3:$N$7,2,FALSE)</f>
        <v>#N/A</v>
      </c>
      <c r="R316">
        <f>'Visit&amp;Assessment Form'!$B$27</f>
        <v>0</v>
      </c>
      <c r="S316">
        <f>'Visit&amp;Assessment Form'!$B$29</f>
        <v>0</v>
      </c>
      <c r="T316">
        <f>SiteForm!A$3</f>
        <v>0</v>
      </c>
      <c r="U316">
        <f>SiteForm!$A$4</f>
        <v>0</v>
      </c>
      <c r="V316">
        <f>SiteForm!$C$3</f>
        <v>0</v>
      </c>
      <c r="W316">
        <f>SiteForm!$C$5</f>
        <v>0</v>
      </c>
      <c r="X316">
        <f>SiteForm!$C$10</f>
        <v>0</v>
      </c>
      <c r="Y316">
        <f>SiteForm!$C$11</f>
        <v>0</v>
      </c>
      <c r="Z316" t="e">
        <f>CountsForm!C317</f>
        <v>#N/A</v>
      </c>
      <c r="AA316" s="16">
        <f>'Visit&amp;Assessment Form'!$B$6</f>
        <v>0</v>
      </c>
      <c r="AB316" s="16">
        <f>'Visit&amp;Assessment Form'!$B$7</f>
        <v>0</v>
      </c>
      <c r="AC316">
        <f>SiteForm!$C$6</f>
        <v>0</v>
      </c>
      <c r="AD316" s="17">
        <f>CountsForm!A317</f>
        <v>0</v>
      </c>
    </row>
    <row r="317" spans="1:30">
      <c r="A317" t="e">
        <f>SiteForm!$A$7&amp;SiteForm!$C$7</f>
        <v>#N/A</v>
      </c>
      <c r="B317">
        <f>IF(SiteForm!C$4="",SiteForm!A$4,SiteForm!C$4)</f>
        <v>0</v>
      </c>
      <c r="C317">
        <f>'Visit&amp;Assessment Form'!$B$3</f>
        <v>0</v>
      </c>
      <c r="D317">
        <f>'Visit&amp;Assessment Form'!$B$4</f>
        <v>0</v>
      </c>
      <c r="E317">
        <f>'Visit&amp;Assessment Form'!$B$5</f>
        <v>0</v>
      </c>
      <c r="F317" t="e">
        <f>VLOOKUP(CountsForm!A318,LookupCount!$A:$D,4,FALSE)</f>
        <v>#N/A</v>
      </c>
      <c r="G317" t="e">
        <f>CountsForm!B318</f>
        <v>#N/A</v>
      </c>
      <c r="H317">
        <f>CountsForm!D318</f>
        <v>0</v>
      </c>
      <c r="I317" t="str">
        <f>VLOOKUP('Visit&amp;Assessment Form'!B$10,LookupVisit!AJ$2:AK$10,2,FALSE)</f>
        <v>W</v>
      </c>
      <c r="J317" t="e">
        <f>VLOOKUP('Visit&amp;Assessment Form'!B$9,LookupVisit!A$2:B$7,2,FALSE)</f>
        <v>#N/A</v>
      </c>
      <c r="K317" t="e">
        <f>VLOOKUP(CountsForm!E318,LookupCount!$F$2:$G$5,2,FALSE)</f>
        <v>#N/A</v>
      </c>
      <c r="L317" t="e">
        <f>VLOOKUP('Visit&amp;Assessment Form'!$B$8,LookupVisit!$C$2:$D$16,2,FALSE)</f>
        <v>#N/A</v>
      </c>
      <c r="M317" t="e">
        <f>VLOOKUP('Visit&amp;Assessment Form'!$B$13,LookupVisit!$E$3:$F$5,2,FALSE)</f>
        <v>#N/A</v>
      </c>
      <c r="N317" t="e">
        <f>VLOOKUP('Visit&amp;Assessment Form'!$B$14,LookupVisit!$G$3:$H$6,2,FALSE)</f>
        <v>#N/A</v>
      </c>
      <c r="O317" t="e">
        <f>VLOOKUP('Visit&amp;Assessment Form'!$B$15,LookupVisit!$I$3:$J$7,2,FALSE)</f>
        <v>#N/A</v>
      </c>
      <c r="P317" t="e">
        <f>VLOOKUP('Visit&amp;Assessment Form'!$B$16,LookupVisit!$K$3:$L$6,2,FALSE)</f>
        <v>#N/A</v>
      </c>
      <c r="Q317" t="e">
        <f>VLOOKUP('Visit&amp;Assessment Form'!$B$11,LookupVisit!$M$3:$N$7,2,FALSE)</f>
        <v>#N/A</v>
      </c>
      <c r="R317">
        <f>'Visit&amp;Assessment Form'!$B$27</f>
        <v>0</v>
      </c>
      <c r="S317">
        <f>'Visit&amp;Assessment Form'!$B$29</f>
        <v>0</v>
      </c>
      <c r="T317">
        <f>SiteForm!A$3</f>
        <v>0</v>
      </c>
      <c r="U317">
        <f>SiteForm!$A$4</f>
        <v>0</v>
      </c>
      <c r="V317">
        <f>SiteForm!$C$3</f>
        <v>0</v>
      </c>
      <c r="W317">
        <f>SiteForm!$C$5</f>
        <v>0</v>
      </c>
      <c r="X317">
        <f>SiteForm!$C$10</f>
        <v>0</v>
      </c>
      <c r="Y317">
        <f>SiteForm!$C$11</f>
        <v>0</v>
      </c>
      <c r="Z317" t="e">
        <f>CountsForm!C318</f>
        <v>#N/A</v>
      </c>
      <c r="AA317" s="16">
        <f>'Visit&amp;Assessment Form'!$B$6</f>
        <v>0</v>
      </c>
      <c r="AB317" s="16">
        <f>'Visit&amp;Assessment Form'!$B$7</f>
        <v>0</v>
      </c>
      <c r="AC317">
        <f>SiteForm!$C$6</f>
        <v>0</v>
      </c>
      <c r="AD317" s="17">
        <f>CountsForm!A318</f>
        <v>0</v>
      </c>
    </row>
    <row r="318" spans="1:30">
      <c r="A318" t="e">
        <f>SiteForm!$A$7&amp;SiteForm!$C$7</f>
        <v>#N/A</v>
      </c>
      <c r="B318">
        <f>IF(SiteForm!C$4="",SiteForm!A$4,SiteForm!C$4)</f>
        <v>0</v>
      </c>
      <c r="C318">
        <f>'Visit&amp;Assessment Form'!$B$3</f>
        <v>0</v>
      </c>
      <c r="D318">
        <f>'Visit&amp;Assessment Form'!$B$4</f>
        <v>0</v>
      </c>
      <c r="E318">
        <f>'Visit&amp;Assessment Form'!$B$5</f>
        <v>0</v>
      </c>
      <c r="F318" t="e">
        <f>VLOOKUP(CountsForm!A319,LookupCount!$A:$D,4,FALSE)</f>
        <v>#N/A</v>
      </c>
      <c r="G318" t="e">
        <f>CountsForm!B319</f>
        <v>#N/A</v>
      </c>
      <c r="H318">
        <f>CountsForm!D319</f>
        <v>0</v>
      </c>
      <c r="I318" t="str">
        <f>VLOOKUP('Visit&amp;Assessment Form'!B$10,LookupVisit!AJ$2:AK$10,2,FALSE)</f>
        <v>W</v>
      </c>
      <c r="J318" t="e">
        <f>VLOOKUP('Visit&amp;Assessment Form'!B$9,LookupVisit!A$2:B$7,2,FALSE)</f>
        <v>#N/A</v>
      </c>
      <c r="K318" t="e">
        <f>VLOOKUP(CountsForm!E319,LookupCount!$F$2:$G$5,2,FALSE)</f>
        <v>#N/A</v>
      </c>
      <c r="L318" t="e">
        <f>VLOOKUP('Visit&amp;Assessment Form'!$B$8,LookupVisit!$C$2:$D$16,2,FALSE)</f>
        <v>#N/A</v>
      </c>
      <c r="M318" t="e">
        <f>VLOOKUP('Visit&amp;Assessment Form'!$B$13,LookupVisit!$E$3:$F$5,2,FALSE)</f>
        <v>#N/A</v>
      </c>
      <c r="N318" t="e">
        <f>VLOOKUP('Visit&amp;Assessment Form'!$B$14,LookupVisit!$G$3:$H$6,2,FALSE)</f>
        <v>#N/A</v>
      </c>
      <c r="O318" t="e">
        <f>VLOOKUP('Visit&amp;Assessment Form'!$B$15,LookupVisit!$I$3:$J$7,2,FALSE)</f>
        <v>#N/A</v>
      </c>
      <c r="P318" t="e">
        <f>VLOOKUP('Visit&amp;Assessment Form'!$B$16,LookupVisit!$K$3:$L$6,2,FALSE)</f>
        <v>#N/A</v>
      </c>
      <c r="Q318" t="e">
        <f>VLOOKUP('Visit&amp;Assessment Form'!$B$11,LookupVisit!$M$3:$N$7,2,FALSE)</f>
        <v>#N/A</v>
      </c>
      <c r="R318">
        <f>'Visit&amp;Assessment Form'!$B$27</f>
        <v>0</v>
      </c>
      <c r="S318">
        <f>'Visit&amp;Assessment Form'!$B$29</f>
        <v>0</v>
      </c>
      <c r="T318">
        <f>SiteForm!A$3</f>
        <v>0</v>
      </c>
      <c r="U318">
        <f>SiteForm!$A$4</f>
        <v>0</v>
      </c>
      <c r="V318">
        <f>SiteForm!$C$3</f>
        <v>0</v>
      </c>
      <c r="W318">
        <f>SiteForm!$C$5</f>
        <v>0</v>
      </c>
      <c r="X318">
        <f>SiteForm!$C$10</f>
        <v>0</v>
      </c>
      <c r="Y318">
        <f>SiteForm!$C$11</f>
        <v>0</v>
      </c>
      <c r="Z318" t="e">
        <f>CountsForm!C319</f>
        <v>#N/A</v>
      </c>
      <c r="AA318" s="16">
        <f>'Visit&amp;Assessment Form'!$B$6</f>
        <v>0</v>
      </c>
      <c r="AB318" s="16">
        <f>'Visit&amp;Assessment Form'!$B$7</f>
        <v>0</v>
      </c>
      <c r="AC318">
        <f>SiteForm!$C$6</f>
        <v>0</v>
      </c>
      <c r="AD318" s="17">
        <f>CountsForm!A319</f>
        <v>0</v>
      </c>
    </row>
    <row r="319" spans="1:30">
      <c r="A319" t="e">
        <f>SiteForm!$A$7&amp;SiteForm!$C$7</f>
        <v>#N/A</v>
      </c>
      <c r="B319">
        <f>IF(SiteForm!C$4="",SiteForm!A$4,SiteForm!C$4)</f>
        <v>0</v>
      </c>
      <c r="C319">
        <f>'Visit&amp;Assessment Form'!$B$3</f>
        <v>0</v>
      </c>
      <c r="D319">
        <f>'Visit&amp;Assessment Form'!$B$4</f>
        <v>0</v>
      </c>
      <c r="E319">
        <f>'Visit&amp;Assessment Form'!$B$5</f>
        <v>0</v>
      </c>
      <c r="F319" t="e">
        <f>VLOOKUP(CountsForm!A320,LookupCount!$A:$D,4,FALSE)</f>
        <v>#N/A</v>
      </c>
      <c r="G319" t="e">
        <f>CountsForm!B320</f>
        <v>#N/A</v>
      </c>
      <c r="H319">
        <f>CountsForm!D320</f>
        <v>0</v>
      </c>
      <c r="I319" t="str">
        <f>VLOOKUP('Visit&amp;Assessment Form'!B$10,LookupVisit!AJ$2:AK$10,2,FALSE)</f>
        <v>W</v>
      </c>
      <c r="J319" t="e">
        <f>VLOOKUP('Visit&amp;Assessment Form'!B$9,LookupVisit!A$2:B$7,2,FALSE)</f>
        <v>#N/A</v>
      </c>
      <c r="K319" t="e">
        <f>VLOOKUP(CountsForm!E320,LookupCount!$F$2:$G$5,2,FALSE)</f>
        <v>#N/A</v>
      </c>
      <c r="L319" t="e">
        <f>VLOOKUP('Visit&amp;Assessment Form'!$B$8,LookupVisit!$C$2:$D$16,2,FALSE)</f>
        <v>#N/A</v>
      </c>
      <c r="M319" t="e">
        <f>VLOOKUP('Visit&amp;Assessment Form'!$B$13,LookupVisit!$E$3:$F$5,2,FALSE)</f>
        <v>#N/A</v>
      </c>
      <c r="N319" t="e">
        <f>VLOOKUP('Visit&amp;Assessment Form'!$B$14,LookupVisit!$G$3:$H$6,2,FALSE)</f>
        <v>#N/A</v>
      </c>
      <c r="O319" t="e">
        <f>VLOOKUP('Visit&amp;Assessment Form'!$B$15,LookupVisit!$I$3:$J$7,2,FALSE)</f>
        <v>#N/A</v>
      </c>
      <c r="P319" t="e">
        <f>VLOOKUP('Visit&amp;Assessment Form'!$B$16,LookupVisit!$K$3:$L$6,2,FALSE)</f>
        <v>#N/A</v>
      </c>
      <c r="Q319" t="e">
        <f>VLOOKUP('Visit&amp;Assessment Form'!$B$11,LookupVisit!$M$3:$N$7,2,FALSE)</f>
        <v>#N/A</v>
      </c>
      <c r="R319">
        <f>'Visit&amp;Assessment Form'!$B$27</f>
        <v>0</v>
      </c>
      <c r="S319">
        <f>'Visit&amp;Assessment Form'!$B$29</f>
        <v>0</v>
      </c>
      <c r="T319">
        <f>SiteForm!A$3</f>
        <v>0</v>
      </c>
      <c r="U319">
        <f>SiteForm!$A$4</f>
        <v>0</v>
      </c>
      <c r="V319">
        <f>SiteForm!$C$3</f>
        <v>0</v>
      </c>
      <c r="W319">
        <f>SiteForm!$C$5</f>
        <v>0</v>
      </c>
      <c r="X319">
        <f>SiteForm!$C$10</f>
        <v>0</v>
      </c>
      <c r="Y319">
        <f>SiteForm!$C$11</f>
        <v>0</v>
      </c>
      <c r="Z319" t="e">
        <f>CountsForm!C320</f>
        <v>#N/A</v>
      </c>
      <c r="AA319" s="16">
        <f>'Visit&amp;Assessment Form'!$B$6</f>
        <v>0</v>
      </c>
      <c r="AB319" s="16">
        <f>'Visit&amp;Assessment Form'!$B$7</f>
        <v>0</v>
      </c>
      <c r="AC319">
        <f>SiteForm!$C$6</f>
        <v>0</v>
      </c>
      <c r="AD319" s="17">
        <f>CountsForm!A320</f>
        <v>0</v>
      </c>
    </row>
    <row r="320" spans="1:30">
      <c r="A320" t="e">
        <f>SiteForm!$A$7&amp;SiteForm!$C$7</f>
        <v>#N/A</v>
      </c>
      <c r="B320">
        <f>IF(SiteForm!C$4="",SiteForm!A$4,SiteForm!C$4)</f>
        <v>0</v>
      </c>
      <c r="C320">
        <f>'Visit&amp;Assessment Form'!$B$3</f>
        <v>0</v>
      </c>
      <c r="D320">
        <f>'Visit&amp;Assessment Form'!$B$4</f>
        <v>0</v>
      </c>
      <c r="E320">
        <f>'Visit&amp;Assessment Form'!$B$5</f>
        <v>0</v>
      </c>
      <c r="F320" t="e">
        <f>VLOOKUP(CountsForm!A321,LookupCount!$A:$D,4,FALSE)</f>
        <v>#N/A</v>
      </c>
      <c r="G320" t="e">
        <f>CountsForm!B321</f>
        <v>#N/A</v>
      </c>
      <c r="H320">
        <f>CountsForm!D321</f>
        <v>0</v>
      </c>
      <c r="I320" t="str">
        <f>VLOOKUP('Visit&amp;Assessment Form'!B$10,LookupVisit!AJ$2:AK$10,2,FALSE)</f>
        <v>W</v>
      </c>
      <c r="J320" t="e">
        <f>VLOOKUP('Visit&amp;Assessment Form'!B$9,LookupVisit!A$2:B$7,2,FALSE)</f>
        <v>#N/A</v>
      </c>
      <c r="K320" t="e">
        <f>VLOOKUP(CountsForm!E321,LookupCount!$F$2:$G$5,2,FALSE)</f>
        <v>#N/A</v>
      </c>
      <c r="L320" t="e">
        <f>VLOOKUP('Visit&amp;Assessment Form'!$B$8,LookupVisit!$C$2:$D$16,2,FALSE)</f>
        <v>#N/A</v>
      </c>
      <c r="M320" t="e">
        <f>VLOOKUP('Visit&amp;Assessment Form'!$B$13,LookupVisit!$E$3:$F$5,2,FALSE)</f>
        <v>#N/A</v>
      </c>
      <c r="N320" t="e">
        <f>VLOOKUP('Visit&amp;Assessment Form'!$B$14,LookupVisit!$G$3:$H$6,2,FALSE)</f>
        <v>#N/A</v>
      </c>
      <c r="O320" t="e">
        <f>VLOOKUP('Visit&amp;Assessment Form'!$B$15,LookupVisit!$I$3:$J$7,2,FALSE)</f>
        <v>#N/A</v>
      </c>
      <c r="P320" t="e">
        <f>VLOOKUP('Visit&amp;Assessment Form'!$B$16,LookupVisit!$K$3:$L$6,2,FALSE)</f>
        <v>#N/A</v>
      </c>
      <c r="Q320" t="e">
        <f>VLOOKUP('Visit&amp;Assessment Form'!$B$11,LookupVisit!$M$3:$N$7,2,FALSE)</f>
        <v>#N/A</v>
      </c>
      <c r="R320">
        <f>'Visit&amp;Assessment Form'!$B$27</f>
        <v>0</v>
      </c>
      <c r="S320">
        <f>'Visit&amp;Assessment Form'!$B$29</f>
        <v>0</v>
      </c>
      <c r="T320">
        <f>SiteForm!A$3</f>
        <v>0</v>
      </c>
      <c r="U320">
        <f>SiteForm!$A$4</f>
        <v>0</v>
      </c>
      <c r="V320">
        <f>SiteForm!$C$3</f>
        <v>0</v>
      </c>
      <c r="W320">
        <f>SiteForm!$C$5</f>
        <v>0</v>
      </c>
      <c r="X320">
        <f>SiteForm!$C$10</f>
        <v>0</v>
      </c>
      <c r="Y320">
        <f>SiteForm!$C$11</f>
        <v>0</v>
      </c>
      <c r="Z320" t="e">
        <f>CountsForm!C321</f>
        <v>#N/A</v>
      </c>
      <c r="AA320" s="16">
        <f>'Visit&amp;Assessment Form'!$B$6</f>
        <v>0</v>
      </c>
      <c r="AB320" s="16">
        <f>'Visit&amp;Assessment Form'!$B$7</f>
        <v>0</v>
      </c>
      <c r="AC320">
        <f>SiteForm!$C$6</f>
        <v>0</v>
      </c>
      <c r="AD320" s="17">
        <f>CountsForm!A321</f>
        <v>0</v>
      </c>
    </row>
    <row r="321" spans="1:30">
      <c r="A321" t="e">
        <f>SiteForm!$A$7&amp;SiteForm!$C$7</f>
        <v>#N/A</v>
      </c>
      <c r="B321">
        <f>IF(SiteForm!C$4="",SiteForm!A$4,SiteForm!C$4)</f>
        <v>0</v>
      </c>
      <c r="C321">
        <f>'Visit&amp;Assessment Form'!$B$3</f>
        <v>0</v>
      </c>
      <c r="D321">
        <f>'Visit&amp;Assessment Form'!$B$4</f>
        <v>0</v>
      </c>
      <c r="E321">
        <f>'Visit&amp;Assessment Form'!$B$5</f>
        <v>0</v>
      </c>
      <c r="F321" t="e">
        <f>VLOOKUP(CountsForm!A322,LookupCount!$A:$D,4,FALSE)</f>
        <v>#N/A</v>
      </c>
      <c r="G321" t="e">
        <f>CountsForm!B322</f>
        <v>#N/A</v>
      </c>
      <c r="H321">
        <f>CountsForm!D322</f>
        <v>0</v>
      </c>
      <c r="I321" t="str">
        <f>VLOOKUP('Visit&amp;Assessment Form'!B$10,LookupVisit!AJ$2:AK$10,2,FALSE)</f>
        <v>W</v>
      </c>
      <c r="J321" t="e">
        <f>VLOOKUP('Visit&amp;Assessment Form'!B$9,LookupVisit!A$2:B$7,2,FALSE)</f>
        <v>#N/A</v>
      </c>
      <c r="K321" t="e">
        <f>VLOOKUP(CountsForm!E322,LookupCount!$F$2:$G$5,2,FALSE)</f>
        <v>#N/A</v>
      </c>
      <c r="L321" t="e">
        <f>VLOOKUP('Visit&amp;Assessment Form'!$B$8,LookupVisit!$C$2:$D$16,2,FALSE)</f>
        <v>#N/A</v>
      </c>
      <c r="M321" t="e">
        <f>VLOOKUP('Visit&amp;Assessment Form'!$B$13,LookupVisit!$E$3:$F$5,2,FALSE)</f>
        <v>#N/A</v>
      </c>
      <c r="N321" t="e">
        <f>VLOOKUP('Visit&amp;Assessment Form'!$B$14,LookupVisit!$G$3:$H$6,2,FALSE)</f>
        <v>#N/A</v>
      </c>
      <c r="O321" t="e">
        <f>VLOOKUP('Visit&amp;Assessment Form'!$B$15,LookupVisit!$I$3:$J$7,2,FALSE)</f>
        <v>#N/A</v>
      </c>
      <c r="P321" t="e">
        <f>VLOOKUP('Visit&amp;Assessment Form'!$B$16,LookupVisit!$K$3:$L$6,2,FALSE)</f>
        <v>#N/A</v>
      </c>
      <c r="Q321" t="e">
        <f>VLOOKUP('Visit&amp;Assessment Form'!$B$11,LookupVisit!$M$3:$N$7,2,FALSE)</f>
        <v>#N/A</v>
      </c>
      <c r="R321">
        <f>'Visit&amp;Assessment Form'!$B$27</f>
        <v>0</v>
      </c>
      <c r="S321">
        <f>'Visit&amp;Assessment Form'!$B$29</f>
        <v>0</v>
      </c>
      <c r="T321">
        <f>SiteForm!A$3</f>
        <v>0</v>
      </c>
      <c r="U321">
        <f>SiteForm!$A$4</f>
        <v>0</v>
      </c>
      <c r="V321">
        <f>SiteForm!$C$3</f>
        <v>0</v>
      </c>
      <c r="W321">
        <f>SiteForm!$C$5</f>
        <v>0</v>
      </c>
      <c r="X321">
        <f>SiteForm!$C$10</f>
        <v>0</v>
      </c>
      <c r="Y321">
        <f>SiteForm!$C$11</f>
        <v>0</v>
      </c>
      <c r="Z321" t="e">
        <f>CountsForm!C322</f>
        <v>#N/A</v>
      </c>
      <c r="AA321" s="16">
        <f>'Visit&amp;Assessment Form'!$B$6</f>
        <v>0</v>
      </c>
      <c r="AB321" s="16">
        <f>'Visit&amp;Assessment Form'!$B$7</f>
        <v>0</v>
      </c>
      <c r="AC321">
        <f>SiteForm!$C$6</f>
        <v>0</v>
      </c>
      <c r="AD321" s="17">
        <f>CountsForm!A322</f>
        <v>0</v>
      </c>
    </row>
    <row r="322" spans="1:30">
      <c r="A322" t="e">
        <f>SiteForm!$A$7&amp;SiteForm!$C$7</f>
        <v>#N/A</v>
      </c>
      <c r="B322">
        <f>IF(SiteForm!C$4="",SiteForm!A$4,SiteForm!C$4)</f>
        <v>0</v>
      </c>
      <c r="C322">
        <f>'Visit&amp;Assessment Form'!$B$3</f>
        <v>0</v>
      </c>
      <c r="D322">
        <f>'Visit&amp;Assessment Form'!$B$4</f>
        <v>0</v>
      </c>
      <c r="E322">
        <f>'Visit&amp;Assessment Form'!$B$5</f>
        <v>0</v>
      </c>
      <c r="F322" t="e">
        <f>VLOOKUP(CountsForm!A323,LookupCount!$A:$D,4,FALSE)</f>
        <v>#N/A</v>
      </c>
      <c r="G322" t="e">
        <f>CountsForm!B323</f>
        <v>#N/A</v>
      </c>
      <c r="H322">
        <f>CountsForm!D323</f>
        <v>0</v>
      </c>
      <c r="I322" t="str">
        <f>VLOOKUP('Visit&amp;Assessment Form'!B$10,LookupVisit!AJ$2:AK$10,2,FALSE)</f>
        <v>W</v>
      </c>
      <c r="J322" t="e">
        <f>VLOOKUP('Visit&amp;Assessment Form'!B$9,LookupVisit!A$2:B$7,2,FALSE)</f>
        <v>#N/A</v>
      </c>
      <c r="K322" t="e">
        <f>VLOOKUP(CountsForm!E323,LookupCount!$F$2:$G$5,2,FALSE)</f>
        <v>#N/A</v>
      </c>
      <c r="L322" t="e">
        <f>VLOOKUP('Visit&amp;Assessment Form'!$B$8,LookupVisit!$C$2:$D$16,2,FALSE)</f>
        <v>#N/A</v>
      </c>
      <c r="M322" t="e">
        <f>VLOOKUP('Visit&amp;Assessment Form'!$B$13,LookupVisit!$E$3:$F$5,2,FALSE)</f>
        <v>#N/A</v>
      </c>
      <c r="N322" t="e">
        <f>VLOOKUP('Visit&amp;Assessment Form'!$B$14,LookupVisit!$G$3:$H$6,2,FALSE)</f>
        <v>#N/A</v>
      </c>
      <c r="O322" t="e">
        <f>VLOOKUP('Visit&amp;Assessment Form'!$B$15,LookupVisit!$I$3:$J$7,2,FALSE)</f>
        <v>#N/A</v>
      </c>
      <c r="P322" t="e">
        <f>VLOOKUP('Visit&amp;Assessment Form'!$B$16,LookupVisit!$K$3:$L$6,2,FALSE)</f>
        <v>#N/A</v>
      </c>
      <c r="Q322" t="e">
        <f>VLOOKUP('Visit&amp;Assessment Form'!$B$11,LookupVisit!$M$3:$N$7,2,FALSE)</f>
        <v>#N/A</v>
      </c>
      <c r="R322">
        <f>'Visit&amp;Assessment Form'!$B$27</f>
        <v>0</v>
      </c>
      <c r="S322">
        <f>'Visit&amp;Assessment Form'!$B$29</f>
        <v>0</v>
      </c>
      <c r="T322">
        <f>SiteForm!A$3</f>
        <v>0</v>
      </c>
      <c r="U322">
        <f>SiteForm!$A$4</f>
        <v>0</v>
      </c>
      <c r="V322">
        <f>SiteForm!$C$3</f>
        <v>0</v>
      </c>
      <c r="W322">
        <f>SiteForm!$C$5</f>
        <v>0</v>
      </c>
      <c r="X322">
        <f>SiteForm!$C$10</f>
        <v>0</v>
      </c>
      <c r="Y322">
        <f>SiteForm!$C$11</f>
        <v>0</v>
      </c>
      <c r="Z322" t="e">
        <f>CountsForm!C323</f>
        <v>#N/A</v>
      </c>
      <c r="AA322" s="16">
        <f>'Visit&amp;Assessment Form'!$B$6</f>
        <v>0</v>
      </c>
      <c r="AB322" s="16">
        <f>'Visit&amp;Assessment Form'!$B$7</f>
        <v>0</v>
      </c>
      <c r="AC322">
        <f>SiteForm!$C$6</f>
        <v>0</v>
      </c>
      <c r="AD322" s="17">
        <f>CountsForm!A323</f>
        <v>0</v>
      </c>
    </row>
    <row r="323" spans="1:30">
      <c r="A323" t="e">
        <f>SiteForm!$A$7&amp;SiteForm!$C$7</f>
        <v>#N/A</v>
      </c>
      <c r="B323">
        <f>IF(SiteForm!C$4="",SiteForm!A$4,SiteForm!C$4)</f>
        <v>0</v>
      </c>
      <c r="C323">
        <f>'Visit&amp;Assessment Form'!$B$3</f>
        <v>0</v>
      </c>
      <c r="D323">
        <f>'Visit&amp;Assessment Form'!$B$4</f>
        <v>0</v>
      </c>
      <c r="E323">
        <f>'Visit&amp;Assessment Form'!$B$5</f>
        <v>0</v>
      </c>
      <c r="F323" t="e">
        <f>VLOOKUP(CountsForm!A324,LookupCount!$A:$D,4,FALSE)</f>
        <v>#N/A</v>
      </c>
      <c r="G323" t="e">
        <f>CountsForm!B324</f>
        <v>#N/A</v>
      </c>
      <c r="H323">
        <f>CountsForm!D324</f>
        <v>0</v>
      </c>
      <c r="I323" t="str">
        <f>VLOOKUP('Visit&amp;Assessment Form'!B$10,LookupVisit!AJ$2:AK$10,2,FALSE)</f>
        <v>W</v>
      </c>
      <c r="J323" t="e">
        <f>VLOOKUP('Visit&amp;Assessment Form'!B$9,LookupVisit!A$2:B$7,2,FALSE)</f>
        <v>#N/A</v>
      </c>
      <c r="K323" t="e">
        <f>VLOOKUP(CountsForm!E324,LookupCount!$F$2:$G$5,2,FALSE)</f>
        <v>#N/A</v>
      </c>
      <c r="L323" t="e">
        <f>VLOOKUP('Visit&amp;Assessment Form'!$B$8,LookupVisit!$C$2:$D$16,2,FALSE)</f>
        <v>#N/A</v>
      </c>
      <c r="M323" t="e">
        <f>VLOOKUP('Visit&amp;Assessment Form'!$B$13,LookupVisit!$E$3:$F$5,2,FALSE)</f>
        <v>#N/A</v>
      </c>
      <c r="N323" t="e">
        <f>VLOOKUP('Visit&amp;Assessment Form'!$B$14,LookupVisit!$G$3:$H$6,2,FALSE)</f>
        <v>#N/A</v>
      </c>
      <c r="O323" t="e">
        <f>VLOOKUP('Visit&amp;Assessment Form'!$B$15,LookupVisit!$I$3:$J$7,2,FALSE)</f>
        <v>#N/A</v>
      </c>
      <c r="P323" t="e">
        <f>VLOOKUP('Visit&amp;Assessment Form'!$B$16,LookupVisit!$K$3:$L$6,2,FALSE)</f>
        <v>#N/A</v>
      </c>
      <c r="Q323" t="e">
        <f>VLOOKUP('Visit&amp;Assessment Form'!$B$11,LookupVisit!$M$3:$N$7,2,FALSE)</f>
        <v>#N/A</v>
      </c>
      <c r="R323">
        <f>'Visit&amp;Assessment Form'!$B$27</f>
        <v>0</v>
      </c>
      <c r="S323">
        <f>'Visit&amp;Assessment Form'!$B$29</f>
        <v>0</v>
      </c>
      <c r="T323">
        <f>SiteForm!A$3</f>
        <v>0</v>
      </c>
      <c r="U323">
        <f>SiteForm!$A$4</f>
        <v>0</v>
      </c>
      <c r="V323">
        <f>SiteForm!$C$3</f>
        <v>0</v>
      </c>
      <c r="W323">
        <f>SiteForm!$C$5</f>
        <v>0</v>
      </c>
      <c r="X323">
        <f>SiteForm!$C$10</f>
        <v>0</v>
      </c>
      <c r="Y323">
        <f>SiteForm!$C$11</f>
        <v>0</v>
      </c>
      <c r="Z323" t="e">
        <f>CountsForm!C324</f>
        <v>#N/A</v>
      </c>
      <c r="AA323" s="16">
        <f>'Visit&amp;Assessment Form'!$B$6</f>
        <v>0</v>
      </c>
      <c r="AB323" s="16">
        <f>'Visit&amp;Assessment Form'!$B$7</f>
        <v>0</v>
      </c>
      <c r="AC323">
        <f>SiteForm!$C$6</f>
        <v>0</v>
      </c>
      <c r="AD323" s="17">
        <f>CountsForm!A324</f>
        <v>0</v>
      </c>
    </row>
    <row r="324" spans="1:30">
      <c r="A324" t="e">
        <f>SiteForm!$A$7&amp;SiteForm!$C$7</f>
        <v>#N/A</v>
      </c>
      <c r="B324">
        <f>IF(SiteForm!C$4="",SiteForm!A$4,SiteForm!C$4)</f>
        <v>0</v>
      </c>
      <c r="C324">
        <f>'Visit&amp;Assessment Form'!$B$3</f>
        <v>0</v>
      </c>
      <c r="D324">
        <f>'Visit&amp;Assessment Form'!$B$4</f>
        <v>0</v>
      </c>
      <c r="E324">
        <f>'Visit&amp;Assessment Form'!$B$5</f>
        <v>0</v>
      </c>
      <c r="F324" t="e">
        <f>VLOOKUP(CountsForm!A325,LookupCount!$A:$D,4,FALSE)</f>
        <v>#N/A</v>
      </c>
      <c r="G324" t="e">
        <f>CountsForm!B325</f>
        <v>#N/A</v>
      </c>
      <c r="H324">
        <f>CountsForm!D325</f>
        <v>0</v>
      </c>
      <c r="I324" t="str">
        <f>VLOOKUP('Visit&amp;Assessment Form'!B$10,LookupVisit!AJ$2:AK$10,2,FALSE)</f>
        <v>W</v>
      </c>
      <c r="J324" t="e">
        <f>VLOOKUP('Visit&amp;Assessment Form'!B$9,LookupVisit!A$2:B$7,2,FALSE)</f>
        <v>#N/A</v>
      </c>
      <c r="K324" t="e">
        <f>VLOOKUP(CountsForm!E325,LookupCount!$F$2:$G$5,2,FALSE)</f>
        <v>#N/A</v>
      </c>
      <c r="L324" t="e">
        <f>VLOOKUP('Visit&amp;Assessment Form'!$B$8,LookupVisit!$C$2:$D$16,2,FALSE)</f>
        <v>#N/A</v>
      </c>
      <c r="M324" t="e">
        <f>VLOOKUP('Visit&amp;Assessment Form'!$B$13,LookupVisit!$E$3:$F$5,2,FALSE)</f>
        <v>#N/A</v>
      </c>
      <c r="N324" t="e">
        <f>VLOOKUP('Visit&amp;Assessment Form'!$B$14,LookupVisit!$G$3:$H$6,2,FALSE)</f>
        <v>#N/A</v>
      </c>
      <c r="O324" t="e">
        <f>VLOOKUP('Visit&amp;Assessment Form'!$B$15,LookupVisit!$I$3:$J$7,2,FALSE)</f>
        <v>#N/A</v>
      </c>
      <c r="P324" t="e">
        <f>VLOOKUP('Visit&amp;Assessment Form'!$B$16,LookupVisit!$K$3:$L$6,2,FALSE)</f>
        <v>#N/A</v>
      </c>
      <c r="Q324" t="e">
        <f>VLOOKUP('Visit&amp;Assessment Form'!$B$11,LookupVisit!$M$3:$N$7,2,FALSE)</f>
        <v>#N/A</v>
      </c>
      <c r="R324">
        <f>'Visit&amp;Assessment Form'!$B$27</f>
        <v>0</v>
      </c>
      <c r="S324">
        <f>'Visit&amp;Assessment Form'!$B$29</f>
        <v>0</v>
      </c>
      <c r="T324">
        <f>SiteForm!A$3</f>
        <v>0</v>
      </c>
      <c r="U324">
        <f>SiteForm!$A$4</f>
        <v>0</v>
      </c>
      <c r="V324">
        <f>SiteForm!$C$3</f>
        <v>0</v>
      </c>
      <c r="W324">
        <f>SiteForm!$C$5</f>
        <v>0</v>
      </c>
      <c r="X324">
        <f>SiteForm!$C$10</f>
        <v>0</v>
      </c>
      <c r="Y324">
        <f>SiteForm!$C$11</f>
        <v>0</v>
      </c>
      <c r="Z324" t="e">
        <f>CountsForm!C325</f>
        <v>#N/A</v>
      </c>
      <c r="AA324" s="16">
        <f>'Visit&amp;Assessment Form'!$B$6</f>
        <v>0</v>
      </c>
      <c r="AB324" s="16">
        <f>'Visit&amp;Assessment Form'!$B$7</f>
        <v>0</v>
      </c>
      <c r="AC324">
        <f>SiteForm!$C$6</f>
        <v>0</v>
      </c>
      <c r="AD324" s="17">
        <f>CountsForm!A325</f>
        <v>0</v>
      </c>
    </row>
    <row r="325" spans="1:30">
      <c r="A325" t="e">
        <f>SiteForm!$A$7&amp;SiteForm!$C$7</f>
        <v>#N/A</v>
      </c>
      <c r="B325">
        <f>IF(SiteForm!C$4="",SiteForm!A$4,SiteForm!C$4)</f>
        <v>0</v>
      </c>
      <c r="C325">
        <f>'Visit&amp;Assessment Form'!$B$3</f>
        <v>0</v>
      </c>
      <c r="D325">
        <f>'Visit&amp;Assessment Form'!$B$4</f>
        <v>0</v>
      </c>
      <c r="E325">
        <f>'Visit&amp;Assessment Form'!$B$5</f>
        <v>0</v>
      </c>
      <c r="F325" t="e">
        <f>VLOOKUP(CountsForm!A326,LookupCount!$A:$D,4,FALSE)</f>
        <v>#N/A</v>
      </c>
      <c r="G325" t="e">
        <f>CountsForm!B326</f>
        <v>#N/A</v>
      </c>
      <c r="H325">
        <f>CountsForm!D326</f>
        <v>0</v>
      </c>
      <c r="I325" t="str">
        <f>VLOOKUP('Visit&amp;Assessment Form'!B$10,LookupVisit!AJ$2:AK$10,2,FALSE)</f>
        <v>W</v>
      </c>
      <c r="J325" t="e">
        <f>VLOOKUP('Visit&amp;Assessment Form'!B$9,LookupVisit!A$2:B$7,2,FALSE)</f>
        <v>#N/A</v>
      </c>
      <c r="K325" t="e">
        <f>VLOOKUP(CountsForm!E326,LookupCount!$F$2:$G$5,2,FALSE)</f>
        <v>#N/A</v>
      </c>
      <c r="L325" t="e">
        <f>VLOOKUP('Visit&amp;Assessment Form'!$B$8,LookupVisit!$C$2:$D$16,2,FALSE)</f>
        <v>#N/A</v>
      </c>
      <c r="M325" t="e">
        <f>VLOOKUP('Visit&amp;Assessment Form'!$B$13,LookupVisit!$E$3:$F$5,2,FALSE)</f>
        <v>#N/A</v>
      </c>
      <c r="N325" t="e">
        <f>VLOOKUP('Visit&amp;Assessment Form'!$B$14,LookupVisit!$G$3:$H$6,2,FALSE)</f>
        <v>#N/A</v>
      </c>
      <c r="O325" t="e">
        <f>VLOOKUP('Visit&amp;Assessment Form'!$B$15,LookupVisit!$I$3:$J$7,2,FALSE)</f>
        <v>#N/A</v>
      </c>
      <c r="P325" t="e">
        <f>VLOOKUP('Visit&amp;Assessment Form'!$B$16,LookupVisit!$K$3:$L$6,2,FALSE)</f>
        <v>#N/A</v>
      </c>
      <c r="Q325" t="e">
        <f>VLOOKUP('Visit&amp;Assessment Form'!$B$11,LookupVisit!$M$3:$N$7,2,FALSE)</f>
        <v>#N/A</v>
      </c>
      <c r="R325">
        <f>'Visit&amp;Assessment Form'!$B$27</f>
        <v>0</v>
      </c>
      <c r="S325">
        <f>'Visit&amp;Assessment Form'!$B$29</f>
        <v>0</v>
      </c>
      <c r="T325">
        <f>SiteForm!A$3</f>
        <v>0</v>
      </c>
      <c r="U325">
        <f>SiteForm!$A$4</f>
        <v>0</v>
      </c>
      <c r="V325">
        <f>SiteForm!$C$3</f>
        <v>0</v>
      </c>
      <c r="W325">
        <f>SiteForm!$C$5</f>
        <v>0</v>
      </c>
      <c r="X325">
        <f>SiteForm!$C$10</f>
        <v>0</v>
      </c>
      <c r="Y325">
        <f>SiteForm!$C$11</f>
        <v>0</v>
      </c>
      <c r="Z325" t="e">
        <f>CountsForm!C326</f>
        <v>#N/A</v>
      </c>
      <c r="AA325" s="16">
        <f>'Visit&amp;Assessment Form'!$B$6</f>
        <v>0</v>
      </c>
      <c r="AB325" s="16">
        <f>'Visit&amp;Assessment Form'!$B$7</f>
        <v>0</v>
      </c>
      <c r="AC325">
        <f>SiteForm!$C$6</f>
        <v>0</v>
      </c>
      <c r="AD325" s="17">
        <f>CountsForm!A326</f>
        <v>0</v>
      </c>
    </row>
    <row r="326" spans="1:30">
      <c r="A326" t="e">
        <f>SiteForm!$A$7&amp;SiteForm!$C$7</f>
        <v>#N/A</v>
      </c>
      <c r="B326">
        <f>IF(SiteForm!C$4="",SiteForm!A$4,SiteForm!C$4)</f>
        <v>0</v>
      </c>
      <c r="C326">
        <f>'Visit&amp;Assessment Form'!$B$3</f>
        <v>0</v>
      </c>
      <c r="D326">
        <f>'Visit&amp;Assessment Form'!$B$4</f>
        <v>0</v>
      </c>
      <c r="E326">
        <f>'Visit&amp;Assessment Form'!$B$5</f>
        <v>0</v>
      </c>
      <c r="F326" t="e">
        <f>VLOOKUP(CountsForm!A327,LookupCount!$A:$D,4,FALSE)</f>
        <v>#N/A</v>
      </c>
      <c r="G326" t="e">
        <f>CountsForm!B327</f>
        <v>#N/A</v>
      </c>
      <c r="H326">
        <f>CountsForm!D327</f>
        <v>0</v>
      </c>
      <c r="I326" t="str">
        <f>VLOOKUP('Visit&amp;Assessment Form'!B$10,LookupVisit!AJ$2:AK$10,2,FALSE)</f>
        <v>W</v>
      </c>
      <c r="J326" t="e">
        <f>VLOOKUP('Visit&amp;Assessment Form'!B$9,LookupVisit!A$2:B$7,2,FALSE)</f>
        <v>#N/A</v>
      </c>
      <c r="K326" t="e">
        <f>VLOOKUP(CountsForm!E327,LookupCount!$F$2:$G$5,2,FALSE)</f>
        <v>#N/A</v>
      </c>
      <c r="L326" t="e">
        <f>VLOOKUP('Visit&amp;Assessment Form'!$B$8,LookupVisit!$C$2:$D$16,2,FALSE)</f>
        <v>#N/A</v>
      </c>
      <c r="M326" t="e">
        <f>VLOOKUP('Visit&amp;Assessment Form'!$B$13,LookupVisit!$E$3:$F$5,2,FALSE)</f>
        <v>#N/A</v>
      </c>
      <c r="N326" t="e">
        <f>VLOOKUP('Visit&amp;Assessment Form'!$B$14,LookupVisit!$G$3:$H$6,2,FALSE)</f>
        <v>#N/A</v>
      </c>
      <c r="O326" t="e">
        <f>VLOOKUP('Visit&amp;Assessment Form'!$B$15,LookupVisit!$I$3:$J$7,2,FALSE)</f>
        <v>#N/A</v>
      </c>
      <c r="P326" t="e">
        <f>VLOOKUP('Visit&amp;Assessment Form'!$B$16,LookupVisit!$K$3:$L$6,2,FALSE)</f>
        <v>#N/A</v>
      </c>
      <c r="Q326" t="e">
        <f>VLOOKUP('Visit&amp;Assessment Form'!$B$11,LookupVisit!$M$3:$N$7,2,FALSE)</f>
        <v>#N/A</v>
      </c>
      <c r="R326">
        <f>'Visit&amp;Assessment Form'!$B$27</f>
        <v>0</v>
      </c>
      <c r="S326">
        <f>'Visit&amp;Assessment Form'!$B$29</f>
        <v>0</v>
      </c>
      <c r="T326">
        <f>SiteForm!A$3</f>
        <v>0</v>
      </c>
      <c r="U326">
        <f>SiteForm!$A$4</f>
        <v>0</v>
      </c>
      <c r="V326">
        <f>SiteForm!$C$3</f>
        <v>0</v>
      </c>
      <c r="W326">
        <f>SiteForm!$C$5</f>
        <v>0</v>
      </c>
      <c r="X326">
        <f>SiteForm!$C$10</f>
        <v>0</v>
      </c>
      <c r="Y326">
        <f>SiteForm!$C$11</f>
        <v>0</v>
      </c>
      <c r="Z326" t="e">
        <f>CountsForm!C327</f>
        <v>#N/A</v>
      </c>
      <c r="AA326" s="16">
        <f>'Visit&amp;Assessment Form'!$B$6</f>
        <v>0</v>
      </c>
      <c r="AB326" s="16">
        <f>'Visit&amp;Assessment Form'!$B$7</f>
        <v>0</v>
      </c>
      <c r="AC326">
        <f>SiteForm!$C$6</f>
        <v>0</v>
      </c>
      <c r="AD326" s="17">
        <f>CountsForm!A327</f>
        <v>0</v>
      </c>
    </row>
    <row r="327" spans="1:30">
      <c r="A327" t="e">
        <f>SiteForm!$A$7&amp;SiteForm!$C$7</f>
        <v>#N/A</v>
      </c>
      <c r="B327">
        <f>IF(SiteForm!C$4="",SiteForm!A$4,SiteForm!C$4)</f>
        <v>0</v>
      </c>
      <c r="C327">
        <f>'Visit&amp;Assessment Form'!$B$3</f>
        <v>0</v>
      </c>
      <c r="D327">
        <f>'Visit&amp;Assessment Form'!$B$4</f>
        <v>0</v>
      </c>
      <c r="E327">
        <f>'Visit&amp;Assessment Form'!$B$5</f>
        <v>0</v>
      </c>
      <c r="F327" t="e">
        <f>VLOOKUP(CountsForm!A328,LookupCount!$A:$D,4,FALSE)</f>
        <v>#N/A</v>
      </c>
      <c r="G327" t="e">
        <f>CountsForm!B328</f>
        <v>#N/A</v>
      </c>
      <c r="H327">
        <f>CountsForm!D328</f>
        <v>0</v>
      </c>
      <c r="I327" t="str">
        <f>VLOOKUP('Visit&amp;Assessment Form'!B$10,LookupVisit!AJ$2:AK$10,2,FALSE)</f>
        <v>W</v>
      </c>
      <c r="J327" t="e">
        <f>VLOOKUP('Visit&amp;Assessment Form'!B$9,LookupVisit!A$2:B$7,2,FALSE)</f>
        <v>#N/A</v>
      </c>
      <c r="K327" t="e">
        <f>VLOOKUP(CountsForm!E328,LookupCount!$F$2:$G$5,2,FALSE)</f>
        <v>#N/A</v>
      </c>
      <c r="L327" t="e">
        <f>VLOOKUP('Visit&amp;Assessment Form'!$B$8,LookupVisit!$C$2:$D$16,2,FALSE)</f>
        <v>#N/A</v>
      </c>
      <c r="M327" t="e">
        <f>VLOOKUP('Visit&amp;Assessment Form'!$B$13,LookupVisit!$E$3:$F$5,2,FALSE)</f>
        <v>#N/A</v>
      </c>
      <c r="N327" t="e">
        <f>VLOOKUP('Visit&amp;Assessment Form'!$B$14,LookupVisit!$G$3:$H$6,2,FALSE)</f>
        <v>#N/A</v>
      </c>
      <c r="O327" t="e">
        <f>VLOOKUP('Visit&amp;Assessment Form'!$B$15,LookupVisit!$I$3:$J$7,2,FALSE)</f>
        <v>#N/A</v>
      </c>
      <c r="P327" t="e">
        <f>VLOOKUP('Visit&amp;Assessment Form'!$B$16,LookupVisit!$K$3:$L$6,2,FALSE)</f>
        <v>#N/A</v>
      </c>
      <c r="Q327" t="e">
        <f>VLOOKUP('Visit&amp;Assessment Form'!$B$11,LookupVisit!$M$3:$N$7,2,FALSE)</f>
        <v>#N/A</v>
      </c>
      <c r="R327">
        <f>'Visit&amp;Assessment Form'!$B$27</f>
        <v>0</v>
      </c>
      <c r="S327">
        <f>'Visit&amp;Assessment Form'!$B$29</f>
        <v>0</v>
      </c>
      <c r="T327">
        <f>SiteForm!A$3</f>
        <v>0</v>
      </c>
      <c r="U327">
        <f>SiteForm!$A$4</f>
        <v>0</v>
      </c>
      <c r="V327">
        <f>SiteForm!$C$3</f>
        <v>0</v>
      </c>
      <c r="W327">
        <f>SiteForm!$C$5</f>
        <v>0</v>
      </c>
      <c r="X327">
        <f>SiteForm!$C$10</f>
        <v>0</v>
      </c>
      <c r="Y327">
        <f>SiteForm!$C$11</f>
        <v>0</v>
      </c>
      <c r="Z327" t="e">
        <f>CountsForm!C328</f>
        <v>#N/A</v>
      </c>
      <c r="AA327" s="16">
        <f>'Visit&amp;Assessment Form'!$B$6</f>
        <v>0</v>
      </c>
      <c r="AB327" s="16">
        <f>'Visit&amp;Assessment Form'!$B$7</f>
        <v>0</v>
      </c>
      <c r="AC327">
        <f>SiteForm!$C$6</f>
        <v>0</v>
      </c>
      <c r="AD327" s="17">
        <f>CountsForm!A328</f>
        <v>0</v>
      </c>
    </row>
    <row r="328" spans="1:30">
      <c r="A328" t="e">
        <f>SiteForm!$A$7&amp;SiteForm!$C$7</f>
        <v>#N/A</v>
      </c>
      <c r="B328">
        <f>IF(SiteForm!C$4="",SiteForm!A$4,SiteForm!C$4)</f>
        <v>0</v>
      </c>
      <c r="C328">
        <f>'Visit&amp;Assessment Form'!$B$3</f>
        <v>0</v>
      </c>
      <c r="D328">
        <f>'Visit&amp;Assessment Form'!$B$4</f>
        <v>0</v>
      </c>
      <c r="E328">
        <f>'Visit&amp;Assessment Form'!$B$5</f>
        <v>0</v>
      </c>
      <c r="F328" t="e">
        <f>VLOOKUP(CountsForm!A329,LookupCount!$A:$D,4,FALSE)</f>
        <v>#N/A</v>
      </c>
      <c r="G328" t="e">
        <f>CountsForm!B329</f>
        <v>#N/A</v>
      </c>
      <c r="H328">
        <f>CountsForm!D329</f>
        <v>0</v>
      </c>
      <c r="I328" t="str">
        <f>VLOOKUP('Visit&amp;Assessment Form'!B$10,LookupVisit!AJ$2:AK$10,2,FALSE)</f>
        <v>W</v>
      </c>
      <c r="J328" t="e">
        <f>VLOOKUP('Visit&amp;Assessment Form'!B$9,LookupVisit!A$2:B$7,2,FALSE)</f>
        <v>#N/A</v>
      </c>
      <c r="K328" t="e">
        <f>VLOOKUP(CountsForm!E329,LookupCount!$F$2:$G$5,2,FALSE)</f>
        <v>#N/A</v>
      </c>
      <c r="L328" t="e">
        <f>VLOOKUP('Visit&amp;Assessment Form'!$B$8,LookupVisit!$C$2:$D$16,2,FALSE)</f>
        <v>#N/A</v>
      </c>
      <c r="M328" t="e">
        <f>VLOOKUP('Visit&amp;Assessment Form'!$B$13,LookupVisit!$E$3:$F$5,2,FALSE)</f>
        <v>#N/A</v>
      </c>
      <c r="N328" t="e">
        <f>VLOOKUP('Visit&amp;Assessment Form'!$B$14,LookupVisit!$G$3:$H$6,2,FALSE)</f>
        <v>#N/A</v>
      </c>
      <c r="O328" t="e">
        <f>VLOOKUP('Visit&amp;Assessment Form'!$B$15,LookupVisit!$I$3:$J$7,2,FALSE)</f>
        <v>#N/A</v>
      </c>
      <c r="P328" t="e">
        <f>VLOOKUP('Visit&amp;Assessment Form'!$B$16,LookupVisit!$K$3:$L$6,2,FALSE)</f>
        <v>#N/A</v>
      </c>
      <c r="Q328" t="e">
        <f>VLOOKUP('Visit&amp;Assessment Form'!$B$11,LookupVisit!$M$3:$N$7,2,FALSE)</f>
        <v>#N/A</v>
      </c>
      <c r="R328">
        <f>'Visit&amp;Assessment Form'!$B$27</f>
        <v>0</v>
      </c>
      <c r="S328">
        <f>'Visit&amp;Assessment Form'!$B$29</f>
        <v>0</v>
      </c>
      <c r="T328">
        <f>SiteForm!A$3</f>
        <v>0</v>
      </c>
      <c r="U328">
        <f>SiteForm!$A$4</f>
        <v>0</v>
      </c>
      <c r="V328">
        <f>SiteForm!$C$3</f>
        <v>0</v>
      </c>
      <c r="W328">
        <f>SiteForm!$C$5</f>
        <v>0</v>
      </c>
      <c r="X328">
        <f>SiteForm!$C$10</f>
        <v>0</v>
      </c>
      <c r="Y328">
        <f>SiteForm!$C$11</f>
        <v>0</v>
      </c>
      <c r="Z328" t="e">
        <f>CountsForm!C329</f>
        <v>#N/A</v>
      </c>
      <c r="AA328" s="16">
        <f>'Visit&amp;Assessment Form'!$B$6</f>
        <v>0</v>
      </c>
      <c r="AB328" s="16">
        <f>'Visit&amp;Assessment Form'!$B$7</f>
        <v>0</v>
      </c>
      <c r="AC328">
        <f>SiteForm!$C$6</f>
        <v>0</v>
      </c>
      <c r="AD328" s="17">
        <f>CountsForm!A329</f>
        <v>0</v>
      </c>
    </row>
    <row r="329" spans="1:30">
      <c r="A329" t="e">
        <f>SiteForm!$A$7&amp;SiteForm!$C$7</f>
        <v>#N/A</v>
      </c>
      <c r="B329">
        <f>IF(SiteForm!C$4="",SiteForm!A$4,SiteForm!C$4)</f>
        <v>0</v>
      </c>
      <c r="C329">
        <f>'Visit&amp;Assessment Form'!$B$3</f>
        <v>0</v>
      </c>
      <c r="D329">
        <f>'Visit&amp;Assessment Form'!$B$4</f>
        <v>0</v>
      </c>
      <c r="E329">
        <f>'Visit&amp;Assessment Form'!$B$5</f>
        <v>0</v>
      </c>
      <c r="F329" t="e">
        <f>VLOOKUP(CountsForm!A330,LookupCount!$A:$D,4,FALSE)</f>
        <v>#N/A</v>
      </c>
      <c r="G329" t="e">
        <f>CountsForm!B330</f>
        <v>#N/A</v>
      </c>
      <c r="H329">
        <f>CountsForm!D330</f>
        <v>0</v>
      </c>
      <c r="I329" t="str">
        <f>VLOOKUP('Visit&amp;Assessment Form'!B$10,LookupVisit!AJ$2:AK$10,2,FALSE)</f>
        <v>W</v>
      </c>
      <c r="J329" t="e">
        <f>VLOOKUP('Visit&amp;Assessment Form'!B$9,LookupVisit!A$2:B$7,2,FALSE)</f>
        <v>#N/A</v>
      </c>
      <c r="K329" t="e">
        <f>VLOOKUP(CountsForm!E330,LookupCount!$F$2:$G$5,2,FALSE)</f>
        <v>#N/A</v>
      </c>
      <c r="L329" t="e">
        <f>VLOOKUP('Visit&amp;Assessment Form'!$B$8,LookupVisit!$C$2:$D$16,2,FALSE)</f>
        <v>#N/A</v>
      </c>
      <c r="M329" t="e">
        <f>VLOOKUP('Visit&amp;Assessment Form'!$B$13,LookupVisit!$E$3:$F$5,2,FALSE)</f>
        <v>#N/A</v>
      </c>
      <c r="N329" t="e">
        <f>VLOOKUP('Visit&amp;Assessment Form'!$B$14,LookupVisit!$G$3:$H$6,2,FALSE)</f>
        <v>#N/A</v>
      </c>
      <c r="O329" t="e">
        <f>VLOOKUP('Visit&amp;Assessment Form'!$B$15,LookupVisit!$I$3:$J$7,2,FALSE)</f>
        <v>#N/A</v>
      </c>
      <c r="P329" t="e">
        <f>VLOOKUP('Visit&amp;Assessment Form'!$B$16,LookupVisit!$K$3:$L$6,2,FALSE)</f>
        <v>#N/A</v>
      </c>
      <c r="Q329" t="e">
        <f>VLOOKUP('Visit&amp;Assessment Form'!$B$11,LookupVisit!$M$3:$N$7,2,FALSE)</f>
        <v>#N/A</v>
      </c>
      <c r="R329">
        <f>'Visit&amp;Assessment Form'!$B$27</f>
        <v>0</v>
      </c>
      <c r="S329">
        <f>'Visit&amp;Assessment Form'!$B$29</f>
        <v>0</v>
      </c>
      <c r="T329">
        <f>SiteForm!A$3</f>
        <v>0</v>
      </c>
      <c r="U329">
        <f>SiteForm!$A$4</f>
        <v>0</v>
      </c>
      <c r="V329">
        <f>SiteForm!$C$3</f>
        <v>0</v>
      </c>
      <c r="W329">
        <f>SiteForm!$C$5</f>
        <v>0</v>
      </c>
      <c r="X329">
        <f>SiteForm!$C$10</f>
        <v>0</v>
      </c>
      <c r="Y329">
        <f>SiteForm!$C$11</f>
        <v>0</v>
      </c>
      <c r="Z329" t="e">
        <f>CountsForm!C330</f>
        <v>#N/A</v>
      </c>
      <c r="AA329" s="16">
        <f>'Visit&amp;Assessment Form'!$B$6</f>
        <v>0</v>
      </c>
      <c r="AB329" s="16">
        <f>'Visit&amp;Assessment Form'!$B$7</f>
        <v>0</v>
      </c>
      <c r="AC329">
        <f>SiteForm!$C$6</f>
        <v>0</v>
      </c>
      <c r="AD329" s="17">
        <f>CountsForm!A330</f>
        <v>0</v>
      </c>
    </row>
    <row r="330" spans="1:30">
      <c r="A330" t="e">
        <f>SiteForm!$A$7&amp;SiteForm!$C$7</f>
        <v>#N/A</v>
      </c>
      <c r="B330">
        <f>IF(SiteForm!C$4="",SiteForm!A$4,SiteForm!C$4)</f>
        <v>0</v>
      </c>
      <c r="C330">
        <f>'Visit&amp;Assessment Form'!$B$3</f>
        <v>0</v>
      </c>
      <c r="D330">
        <f>'Visit&amp;Assessment Form'!$B$4</f>
        <v>0</v>
      </c>
      <c r="E330">
        <f>'Visit&amp;Assessment Form'!$B$5</f>
        <v>0</v>
      </c>
      <c r="F330" t="e">
        <f>VLOOKUP(CountsForm!A331,LookupCount!$A:$D,4,FALSE)</f>
        <v>#N/A</v>
      </c>
      <c r="G330" t="e">
        <f>CountsForm!B331</f>
        <v>#N/A</v>
      </c>
      <c r="H330">
        <f>CountsForm!D331</f>
        <v>0</v>
      </c>
      <c r="I330" t="str">
        <f>VLOOKUP('Visit&amp;Assessment Form'!B$10,LookupVisit!AJ$2:AK$10,2,FALSE)</f>
        <v>W</v>
      </c>
      <c r="J330" t="e">
        <f>VLOOKUP('Visit&amp;Assessment Form'!B$9,LookupVisit!A$2:B$7,2,FALSE)</f>
        <v>#N/A</v>
      </c>
      <c r="K330" t="e">
        <f>VLOOKUP(CountsForm!E331,LookupCount!$F$2:$G$5,2,FALSE)</f>
        <v>#N/A</v>
      </c>
      <c r="L330" t="e">
        <f>VLOOKUP('Visit&amp;Assessment Form'!$B$8,LookupVisit!$C$2:$D$16,2,FALSE)</f>
        <v>#N/A</v>
      </c>
      <c r="M330" t="e">
        <f>VLOOKUP('Visit&amp;Assessment Form'!$B$13,LookupVisit!$E$3:$F$5,2,FALSE)</f>
        <v>#N/A</v>
      </c>
      <c r="N330" t="e">
        <f>VLOOKUP('Visit&amp;Assessment Form'!$B$14,LookupVisit!$G$3:$H$6,2,FALSE)</f>
        <v>#N/A</v>
      </c>
      <c r="O330" t="e">
        <f>VLOOKUP('Visit&amp;Assessment Form'!$B$15,LookupVisit!$I$3:$J$7,2,FALSE)</f>
        <v>#N/A</v>
      </c>
      <c r="P330" t="e">
        <f>VLOOKUP('Visit&amp;Assessment Form'!$B$16,LookupVisit!$K$3:$L$6,2,FALSE)</f>
        <v>#N/A</v>
      </c>
      <c r="Q330" t="e">
        <f>VLOOKUP('Visit&amp;Assessment Form'!$B$11,LookupVisit!$M$3:$N$7,2,FALSE)</f>
        <v>#N/A</v>
      </c>
      <c r="R330">
        <f>'Visit&amp;Assessment Form'!$B$27</f>
        <v>0</v>
      </c>
      <c r="S330">
        <f>'Visit&amp;Assessment Form'!$B$29</f>
        <v>0</v>
      </c>
      <c r="T330">
        <f>SiteForm!A$3</f>
        <v>0</v>
      </c>
      <c r="U330">
        <f>SiteForm!$A$4</f>
        <v>0</v>
      </c>
      <c r="V330">
        <f>SiteForm!$C$3</f>
        <v>0</v>
      </c>
      <c r="W330">
        <f>SiteForm!$C$5</f>
        <v>0</v>
      </c>
      <c r="X330">
        <f>SiteForm!$C$10</f>
        <v>0</v>
      </c>
      <c r="Y330">
        <f>SiteForm!$C$11</f>
        <v>0</v>
      </c>
      <c r="Z330" t="e">
        <f>CountsForm!C331</f>
        <v>#N/A</v>
      </c>
      <c r="AA330" s="16">
        <f>'Visit&amp;Assessment Form'!$B$6</f>
        <v>0</v>
      </c>
      <c r="AB330" s="16">
        <f>'Visit&amp;Assessment Form'!$B$7</f>
        <v>0</v>
      </c>
      <c r="AC330">
        <f>SiteForm!$C$6</f>
        <v>0</v>
      </c>
      <c r="AD330" s="17">
        <f>CountsForm!A331</f>
        <v>0</v>
      </c>
    </row>
    <row r="331" spans="1:30">
      <c r="A331" t="e">
        <f>SiteForm!$A$7&amp;SiteForm!$C$7</f>
        <v>#N/A</v>
      </c>
      <c r="B331">
        <f>IF(SiteForm!C$4="",SiteForm!A$4,SiteForm!C$4)</f>
        <v>0</v>
      </c>
      <c r="C331">
        <f>'Visit&amp;Assessment Form'!$B$3</f>
        <v>0</v>
      </c>
      <c r="D331">
        <f>'Visit&amp;Assessment Form'!$B$4</f>
        <v>0</v>
      </c>
      <c r="E331">
        <f>'Visit&amp;Assessment Form'!$B$5</f>
        <v>0</v>
      </c>
      <c r="F331" t="e">
        <f>VLOOKUP(CountsForm!A332,LookupCount!$A:$D,4,FALSE)</f>
        <v>#N/A</v>
      </c>
      <c r="G331" t="e">
        <f>CountsForm!B332</f>
        <v>#N/A</v>
      </c>
      <c r="H331">
        <f>CountsForm!D332</f>
        <v>0</v>
      </c>
      <c r="I331" t="str">
        <f>VLOOKUP('Visit&amp;Assessment Form'!B$10,LookupVisit!AJ$2:AK$10,2,FALSE)</f>
        <v>W</v>
      </c>
      <c r="J331" t="e">
        <f>VLOOKUP('Visit&amp;Assessment Form'!B$9,LookupVisit!A$2:B$7,2,FALSE)</f>
        <v>#N/A</v>
      </c>
      <c r="K331" t="e">
        <f>VLOOKUP(CountsForm!E332,LookupCount!$F$2:$G$5,2,FALSE)</f>
        <v>#N/A</v>
      </c>
      <c r="L331" t="e">
        <f>VLOOKUP('Visit&amp;Assessment Form'!$B$8,LookupVisit!$C$2:$D$16,2,FALSE)</f>
        <v>#N/A</v>
      </c>
      <c r="M331" t="e">
        <f>VLOOKUP('Visit&amp;Assessment Form'!$B$13,LookupVisit!$E$3:$F$5,2,FALSE)</f>
        <v>#N/A</v>
      </c>
      <c r="N331" t="e">
        <f>VLOOKUP('Visit&amp;Assessment Form'!$B$14,LookupVisit!$G$3:$H$6,2,FALSE)</f>
        <v>#N/A</v>
      </c>
      <c r="O331" t="e">
        <f>VLOOKUP('Visit&amp;Assessment Form'!$B$15,LookupVisit!$I$3:$J$7,2,FALSE)</f>
        <v>#N/A</v>
      </c>
      <c r="P331" t="e">
        <f>VLOOKUP('Visit&amp;Assessment Form'!$B$16,LookupVisit!$K$3:$L$6,2,FALSE)</f>
        <v>#N/A</v>
      </c>
      <c r="Q331" t="e">
        <f>VLOOKUP('Visit&amp;Assessment Form'!$B$11,LookupVisit!$M$3:$N$7,2,FALSE)</f>
        <v>#N/A</v>
      </c>
      <c r="R331">
        <f>'Visit&amp;Assessment Form'!$B$27</f>
        <v>0</v>
      </c>
      <c r="S331">
        <f>'Visit&amp;Assessment Form'!$B$29</f>
        <v>0</v>
      </c>
      <c r="T331">
        <f>SiteForm!A$3</f>
        <v>0</v>
      </c>
      <c r="U331">
        <f>SiteForm!$A$4</f>
        <v>0</v>
      </c>
      <c r="V331">
        <f>SiteForm!$C$3</f>
        <v>0</v>
      </c>
      <c r="W331">
        <f>SiteForm!$C$5</f>
        <v>0</v>
      </c>
      <c r="X331">
        <f>SiteForm!$C$10</f>
        <v>0</v>
      </c>
      <c r="Y331">
        <f>SiteForm!$C$11</f>
        <v>0</v>
      </c>
      <c r="Z331" t="e">
        <f>CountsForm!C332</f>
        <v>#N/A</v>
      </c>
      <c r="AA331" s="16">
        <f>'Visit&amp;Assessment Form'!$B$6</f>
        <v>0</v>
      </c>
      <c r="AB331" s="16">
        <f>'Visit&amp;Assessment Form'!$B$7</f>
        <v>0</v>
      </c>
      <c r="AC331">
        <f>SiteForm!$C$6</f>
        <v>0</v>
      </c>
      <c r="AD331" s="17">
        <f>CountsForm!A332</f>
        <v>0</v>
      </c>
    </row>
    <row r="332" spans="1:30">
      <c r="A332" t="e">
        <f>SiteForm!$A$7&amp;SiteForm!$C$7</f>
        <v>#N/A</v>
      </c>
      <c r="B332">
        <f>IF(SiteForm!C$4="",SiteForm!A$4,SiteForm!C$4)</f>
        <v>0</v>
      </c>
      <c r="C332">
        <f>'Visit&amp;Assessment Form'!$B$3</f>
        <v>0</v>
      </c>
      <c r="D332">
        <f>'Visit&amp;Assessment Form'!$B$4</f>
        <v>0</v>
      </c>
      <c r="E332">
        <f>'Visit&amp;Assessment Form'!$B$5</f>
        <v>0</v>
      </c>
      <c r="F332" t="e">
        <f>VLOOKUP(CountsForm!A333,LookupCount!$A:$D,4,FALSE)</f>
        <v>#N/A</v>
      </c>
      <c r="G332" t="e">
        <f>CountsForm!B333</f>
        <v>#N/A</v>
      </c>
      <c r="H332">
        <f>CountsForm!D333</f>
        <v>0</v>
      </c>
      <c r="I332" t="str">
        <f>VLOOKUP('Visit&amp;Assessment Form'!B$10,LookupVisit!AJ$2:AK$10,2,FALSE)</f>
        <v>W</v>
      </c>
      <c r="J332" t="e">
        <f>VLOOKUP('Visit&amp;Assessment Form'!B$9,LookupVisit!A$2:B$7,2,FALSE)</f>
        <v>#N/A</v>
      </c>
      <c r="K332" t="e">
        <f>VLOOKUP(CountsForm!E333,LookupCount!$F$2:$G$5,2,FALSE)</f>
        <v>#N/A</v>
      </c>
      <c r="L332" t="e">
        <f>VLOOKUP('Visit&amp;Assessment Form'!$B$8,LookupVisit!$C$2:$D$16,2,FALSE)</f>
        <v>#N/A</v>
      </c>
      <c r="M332" t="e">
        <f>VLOOKUP('Visit&amp;Assessment Form'!$B$13,LookupVisit!$E$3:$F$5,2,FALSE)</f>
        <v>#N/A</v>
      </c>
      <c r="N332" t="e">
        <f>VLOOKUP('Visit&amp;Assessment Form'!$B$14,LookupVisit!$G$3:$H$6,2,FALSE)</f>
        <v>#N/A</v>
      </c>
      <c r="O332" t="e">
        <f>VLOOKUP('Visit&amp;Assessment Form'!$B$15,LookupVisit!$I$3:$J$7,2,FALSE)</f>
        <v>#N/A</v>
      </c>
      <c r="P332" t="e">
        <f>VLOOKUP('Visit&amp;Assessment Form'!$B$16,LookupVisit!$K$3:$L$6,2,FALSE)</f>
        <v>#N/A</v>
      </c>
      <c r="Q332" t="e">
        <f>VLOOKUP('Visit&amp;Assessment Form'!$B$11,LookupVisit!$M$3:$N$7,2,FALSE)</f>
        <v>#N/A</v>
      </c>
      <c r="R332">
        <f>'Visit&amp;Assessment Form'!$B$27</f>
        <v>0</v>
      </c>
      <c r="S332">
        <f>'Visit&amp;Assessment Form'!$B$29</f>
        <v>0</v>
      </c>
      <c r="T332">
        <f>SiteForm!A$3</f>
        <v>0</v>
      </c>
      <c r="U332">
        <f>SiteForm!$A$4</f>
        <v>0</v>
      </c>
      <c r="V332">
        <f>SiteForm!$C$3</f>
        <v>0</v>
      </c>
      <c r="W332">
        <f>SiteForm!$C$5</f>
        <v>0</v>
      </c>
      <c r="X332">
        <f>SiteForm!$C$10</f>
        <v>0</v>
      </c>
      <c r="Y332">
        <f>SiteForm!$C$11</f>
        <v>0</v>
      </c>
      <c r="Z332" t="e">
        <f>CountsForm!C333</f>
        <v>#N/A</v>
      </c>
      <c r="AA332" s="16">
        <f>'Visit&amp;Assessment Form'!$B$6</f>
        <v>0</v>
      </c>
      <c r="AB332" s="16">
        <f>'Visit&amp;Assessment Form'!$B$7</f>
        <v>0</v>
      </c>
      <c r="AC332">
        <f>SiteForm!$C$6</f>
        <v>0</v>
      </c>
      <c r="AD332" s="17">
        <f>CountsForm!A333</f>
        <v>0</v>
      </c>
    </row>
    <row r="333" spans="1:30">
      <c r="A333" t="e">
        <f>SiteForm!$A$7&amp;SiteForm!$C$7</f>
        <v>#N/A</v>
      </c>
      <c r="B333">
        <f>IF(SiteForm!C$4="",SiteForm!A$4,SiteForm!C$4)</f>
        <v>0</v>
      </c>
      <c r="C333">
        <f>'Visit&amp;Assessment Form'!$B$3</f>
        <v>0</v>
      </c>
      <c r="D333">
        <f>'Visit&amp;Assessment Form'!$B$4</f>
        <v>0</v>
      </c>
      <c r="E333">
        <f>'Visit&amp;Assessment Form'!$B$5</f>
        <v>0</v>
      </c>
      <c r="F333" t="e">
        <f>VLOOKUP(CountsForm!A334,LookupCount!$A:$D,4,FALSE)</f>
        <v>#N/A</v>
      </c>
      <c r="G333" t="e">
        <f>CountsForm!B334</f>
        <v>#N/A</v>
      </c>
      <c r="H333">
        <f>CountsForm!D334</f>
        <v>0</v>
      </c>
      <c r="I333" t="str">
        <f>VLOOKUP('Visit&amp;Assessment Form'!B$10,LookupVisit!AJ$2:AK$10,2,FALSE)</f>
        <v>W</v>
      </c>
      <c r="J333" t="e">
        <f>VLOOKUP('Visit&amp;Assessment Form'!B$9,LookupVisit!A$2:B$7,2,FALSE)</f>
        <v>#N/A</v>
      </c>
      <c r="K333" t="e">
        <f>VLOOKUP(CountsForm!E334,LookupCount!$F$2:$G$5,2,FALSE)</f>
        <v>#N/A</v>
      </c>
      <c r="L333" t="e">
        <f>VLOOKUP('Visit&amp;Assessment Form'!$B$8,LookupVisit!$C$2:$D$16,2,FALSE)</f>
        <v>#N/A</v>
      </c>
      <c r="M333" t="e">
        <f>VLOOKUP('Visit&amp;Assessment Form'!$B$13,LookupVisit!$E$3:$F$5,2,FALSE)</f>
        <v>#N/A</v>
      </c>
      <c r="N333" t="e">
        <f>VLOOKUP('Visit&amp;Assessment Form'!$B$14,LookupVisit!$G$3:$H$6,2,FALSE)</f>
        <v>#N/A</v>
      </c>
      <c r="O333" t="e">
        <f>VLOOKUP('Visit&amp;Assessment Form'!$B$15,LookupVisit!$I$3:$J$7,2,FALSE)</f>
        <v>#N/A</v>
      </c>
      <c r="P333" t="e">
        <f>VLOOKUP('Visit&amp;Assessment Form'!$B$16,LookupVisit!$K$3:$L$6,2,FALSE)</f>
        <v>#N/A</v>
      </c>
      <c r="Q333" t="e">
        <f>VLOOKUP('Visit&amp;Assessment Form'!$B$11,LookupVisit!$M$3:$N$7,2,FALSE)</f>
        <v>#N/A</v>
      </c>
      <c r="R333">
        <f>'Visit&amp;Assessment Form'!$B$27</f>
        <v>0</v>
      </c>
      <c r="S333">
        <f>'Visit&amp;Assessment Form'!$B$29</f>
        <v>0</v>
      </c>
      <c r="T333">
        <f>SiteForm!A$3</f>
        <v>0</v>
      </c>
      <c r="U333">
        <f>SiteForm!$A$4</f>
        <v>0</v>
      </c>
      <c r="V333">
        <f>SiteForm!$C$3</f>
        <v>0</v>
      </c>
      <c r="W333">
        <f>SiteForm!$C$5</f>
        <v>0</v>
      </c>
      <c r="X333">
        <f>SiteForm!$C$10</f>
        <v>0</v>
      </c>
      <c r="Y333">
        <f>SiteForm!$C$11</f>
        <v>0</v>
      </c>
      <c r="Z333" t="e">
        <f>CountsForm!C334</f>
        <v>#N/A</v>
      </c>
      <c r="AA333" s="16">
        <f>'Visit&amp;Assessment Form'!$B$6</f>
        <v>0</v>
      </c>
      <c r="AB333" s="16">
        <f>'Visit&amp;Assessment Form'!$B$7</f>
        <v>0</v>
      </c>
      <c r="AC333">
        <f>SiteForm!$C$6</f>
        <v>0</v>
      </c>
      <c r="AD333" s="17">
        <f>CountsForm!A334</f>
        <v>0</v>
      </c>
    </row>
    <row r="334" spans="1:30">
      <c r="A334" t="e">
        <f>SiteForm!$A$7&amp;SiteForm!$C$7</f>
        <v>#N/A</v>
      </c>
      <c r="B334">
        <f>IF(SiteForm!C$4="",SiteForm!A$4,SiteForm!C$4)</f>
        <v>0</v>
      </c>
      <c r="C334">
        <f>'Visit&amp;Assessment Form'!$B$3</f>
        <v>0</v>
      </c>
      <c r="D334">
        <f>'Visit&amp;Assessment Form'!$B$4</f>
        <v>0</v>
      </c>
      <c r="E334">
        <f>'Visit&amp;Assessment Form'!$B$5</f>
        <v>0</v>
      </c>
      <c r="F334" t="e">
        <f>VLOOKUP(CountsForm!A335,LookupCount!$A:$D,4,FALSE)</f>
        <v>#N/A</v>
      </c>
      <c r="G334" t="e">
        <f>CountsForm!B335</f>
        <v>#N/A</v>
      </c>
      <c r="H334">
        <f>CountsForm!D335</f>
        <v>0</v>
      </c>
      <c r="I334" t="str">
        <f>VLOOKUP('Visit&amp;Assessment Form'!B$10,LookupVisit!AJ$2:AK$10,2,FALSE)</f>
        <v>W</v>
      </c>
      <c r="J334" t="e">
        <f>VLOOKUP('Visit&amp;Assessment Form'!B$9,LookupVisit!A$2:B$7,2,FALSE)</f>
        <v>#N/A</v>
      </c>
      <c r="K334" t="e">
        <f>VLOOKUP(CountsForm!E335,LookupCount!$F$2:$G$5,2,FALSE)</f>
        <v>#N/A</v>
      </c>
      <c r="L334" t="e">
        <f>VLOOKUP('Visit&amp;Assessment Form'!$B$8,LookupVisit!$C$2:$D$16,2,FALSE)</f>
        <v>#N/A</v>
      </c>
      <c r="M334" t="e">
        <f>VLOOKUP('Visit&amp;Assessment Form'!$B$13,LookupVisit!$E$3:$F$5,2,FALSE)</f>
        <v>#N/A</v>
      </c>
      <c r="N334" t="e">
        <f>VLOOKUP('Visit&amp;Assessment Form'!$B$14,LookupVisit!$G$3:$H$6,2,FALSE)</f>
        <v>#N/A</v>
      </c>
      <c r="O334" t="e">
        <f>VLOOKUP('Visit&amp;Assessment Form'!$B$15,LookupVisit!$I$3:$J$7,2,FALSE)</f>
        <v>#N/A</v>
      </c>
      <c r="P334" t="e">
        <f>VLOOKUP('Visit&amp;Assessment Form'!$B$16,LookupVisit!$K$3:$L$6,2,FALSE)</f>
        <v>#N/A</v>
      </c>
      <c r="Q334" t="e">
        <f>VLOOKUP('Visit&amp;Assessment Form'!$B$11,LookupVisit!$M$3:$N$7,2,FALSE)</f>
        <v>#N/A</v>
      </c>
      <c r="R334">
        <f>'Visit&amp;Assessment Form'!$B$27</f>
        <v>0</v>
      </c>
      <c r="S334">
        <f>'Visit&amp;Assessment Form'!$B$29</f>
        <v>0</v>
      </c>
      <c r="T334">
        <f>SiteForm!A$3</f>
        <v>0</v>
      </c>
      <c r="U334">
        <f>SiteForm!$A$4</f>
        <v>0</v>
      </c>
      <c r="V334">
        <f>SiteForm!$C$3</f>
        <v>0</v>
      </c>
      <c r="W334">
        <f>SiteForm!$C$5</f>
        <v>0</v>
      </c>
      <c r="X334">
        <f>SiteForm!$C$10</f>
        <v>0</v>
      </c>
      <c r="Y334">
        <f>SiteForm!$C$11</f>
        <v>0</v>
      </c>
      <c r="Z334" t="e">
        <f>CountsForm!C335</f>
        <v>#N/A</v>
      </c>
      <c r="AA334" s="16">
        <f>'Visit&amp;Assessment Form'!$B$6</f>
        <v>0</v>
      </c>
      <c r="AB334" s="16">
        <f>'Visit&amp;Assessment Form'!$B$7</f>
        <v>0</v>
      </c>
      <c r="AC334">
        <f>SiteForm!$C$6</f>
        <v>0</v>
      </c>
      <c r="AD334" s="17">
        <f>CountsForm!A335</f>
        <v>0</v>
      </c>
    </row>
    <row r="335" spans="1:30">
      <c r="A335" t="e">
        <f>SiteForm!$A$7&amp;SiteForm!$C$7</f>
        <v>#N/A</v>
      </c>
      <c r="B335">
        <f>IF(SiteForm!C$4="",SiteForm!A$4,SiteForm!C$4)</f>
        <v>0</v>
      </c>
      <c r="C335">
        <f>'Visit&amp;Assessment Form'!$B$3</f>
        <v>0</v>
      </c>
      <c r="D335">
        <f>'Visit&amp;Assessment Form'!$B$4</f>
        <v>0</v>
      </c>
      <c r="E335">
        <f>'Visit&amp;Assessment Form'!$B$5</f>
        <v>0</v>
      </c>
      <c r="F335" t="e">
        <f>VLOOKUP(CountsForm!A336,LookupCount!$A:$D,4,FALSE)</f>
        <v>#N/A</v>
      </c>
      <c r="G335" t="e">
        <f>CountsForm!B336</f>
        <v>#N/A</v>
      </c>
      <c r="H335">
        <f>CountsForm!D336</f>
        <v>0</v>
      </c>
      <c r="I335" t="str">
        <f>VLOOKUP('Visit&amp;Assessment Form'!B$10,LookupVisit!AJ$2:AK$10,2,FALSE)</f>
        <v>W</v>
      </c>
      <c r="J335" t="e">
        <f>VLOOKUP('Visit&amp;Assessment Form'!B$9,LookupVisit!A$2:B$7,2,FALSE)</f>
        <v>#N/A</v>
      </c>
      <c r="K335" t="e">
        <f>VLOOKUP(CountsForm!E336,LookupCount!$F$2:$G$5,2,FALSE)</f>
        <v>#N/A</v>
      </c>
      <c r="L335" t="e">
        <f>VLOOKUP('Visit&amp;Assessment Form'!$B$8,LookupVisit!$C$2:$D$16,2,FALSE)</f>
        <v>#N/A</v>
      </c>
      <c r="M335" t="e">
        <f>VLOOKUP('Visit&amp;Assessment Form'!$B$13,LookupVisit!$E$3:$F$5,2,FALSE)</f>
        <v>#N/A</v>
      </c>
      <c r="N335" t="e">
        <f>VLOOKUP('Visit&amp;Assessment Form'!$B$14,LookupVisit!$G$3:$H$6,2,FALSE)</f>
        <v>#N/A</v>
      </c>
      <c r="O335" t="e">
        <f>VLOOKUP('Visit&amp;Assessment Form'!$B$15,LookupVisit!$I$3:$J$7,2,FALSE)</f>
        <v>#N/A</v>
      </c>
      <c r="P335" t="e">
        <f>VLOOKUP('Visit&amp;Assessment Form'!$B$16,LookupVisit!$K$3:$L$6,2,FALSE)</f>
        <v>#N/A</v>
      </c>
      <c r="Q335" t="e">
        <f>VLOOKUP('Visit&amp;Assessment Form'!$B$11,LookupVisit!$M$3:$N$7,2,FALSE)</f>
        <v>#N/A</v>
      </c>
      <c r="R335">
        <f>'Visit&amp;Assessment Form'!$B$27</f>
        <v>0</v>
      </c>
      <c r="S335">
        <f>'Visit&amp;Assessment Form'!$B$29</f>
        <v>0</v>
      </c>
      <c r="T335">
        <f>SiteForm!A$3</f>
        <v>0</v>
      </c>
      <c r="U335">
        <f>SiteForm!$A$4</f>
        <v>0</v>
      </c>
      <c r="V335">
        <f>SiteForm!$C$3</f>
        <v>0</v>
      </c>
      <c r="W335">
        <f>SiteForm!$C$5</f>
        <v>0</v>
      </c>
      <c r="X335">
        <f>SiteForm!$C$10</f>
        <v>0</v>
      </c>
      <c r="Y335">
        <f>SiteForm!$C$11</f>
        <v>0</v>
      </c>
      <c r="Z335" t="e">
        <f>CountsForm!C336</f>
        <v>#N/A</v>
      </c>
      <c r="AA335" s="16">
        <f>'Visit&amp;Assessment Form'!$B$6</f>
        <v>0</v>
      </c>
      <c r="AB335" s="16">
        <f>'Visit&amp;Assessment Form'!$B$7</f>
        <v>0</v>
      </c>
      <c r="AC335">
        <f>SiteForm!$C$6</f>
        <v>0</v>
      </c>
      <c r="AD335" s="17">
        <f>CountsForm!A336</f>
        <v>0</v>
      </c>
    </row>
    <row r="336" spans="1:30">
      <c r="A336" t="e">
        <f>SiteForm!$A$7&amp;SiteForm!$C$7</f>
        <v>#N/A</v>
      </c>
      <c r="B336">
        <f>IF(SiteForm!C$4="",SiteForm!A$4,SiteForm!C$4)</f>
        <v>0</v>
      </c>
      <c r="C336">
        <f>'Visit&amp;Assessment Form'!$B$3</f>
        <v>0</v>
      </c>
      <c r="D336">
        <f>'Visit&amp;Assessment Form'!$B$4</f>
        <v>0</v>
      </c>
      <c r="E336">
        <f>'Visit&amp;Assessment Form'!$B$5</f>
        <v>0</v>
      </c>
      <c r="F336" t="e">
        <f>VLOOKUP(CountsForm!A337,LookupCount!$A:$D,4,FALSE)</f>
        <v>#N/A</v>
      </c>
      <c r="G336" t="e">
        <f>CountsForm!B337</f>
        <v>#N/A</v>
      </c>
      <c r="H336">
        <f>CountsForm!D337</f>
        <v>0</v>
      </c>
      <c r="I336" t="str">
        <f>VLOOKUP('Visit&amp;Assessment Form'!B$10,LookupVisit!AJ$2:AK$10,2,FALSE)</f>
        <v>W</v>
      </c>
      <c r="J336" t="e">
        <f>VLOOKUP('Visit&amp;Assessment Form'!B$9,LookupVisit!A$2:B$7,2,FALSE)</f>
        <v>#N/A</v>
      </c>
      <c r="K336" t="e">
        <f>VLOOKUP(CountsForm!E337,LookupCount!$F$2:$G$5,2,FALSE)</f>
        <v>#N/A</v>
      </c>
      <c r="L336" t="e">
        <f>VLOOKUP('Visit&amp;Assessment Form'!$B$8,LookupVisit!$C$2:$D$16,2,FALSE)</f>
        <v>#N/A</v>
      </c>
      <c r="M336" t="e">
        <f>VLOOKUP('Visit&amp;Assessment Form'!$B$13,LookupVisit!$E$3:$F$5,2,FALSE)</f>
        <v>#N/A</v>
      </c>
      <c r="N336" t="e">
        <f>VLOOKUP('Visit&amp;Assessment Form'!$B$14,LookupVisit!$G$3:$H$6,2,FALSE)</f>
        <v>#N/A</v>
      </c>
      <c r="O336" t="e">
        <f>VLOOKUP('Visit&amp;Assessment Form'!$B$15,LookupVisit!$I$3:$J$7,2,FALSE)</f>
        <v>#N/A</v>
      </c>
      <c r="P336" t="e">
        <f>VLOOKUP('Visit&amp;Assessment Form'!$B$16,LookupVisit!$K$3:$L$6,2,FALSE)</f>
        <v>#N/A</v>
      </c>
      <c r="Q336" t="e">
        <f>VLOOKUP('Visit&amp;Assessment Form'!$B$11,LookupVisit!$M$3:$N$7,2,FALSE)</f>
        <v>#N/A</v>
      </c>
      <c r="R336">
        <f>'Visit&amp;Assessment Form'!$B$27</f>
        <v>0</v>
      </c>
      <c r="S336">
        <f>'Visit&amp;Assessment Form'!$B$29</f>
        <v>0</v>
      </c>
      <c r="T336">
        <f>SiteForm!A$3</f>
        <v>0</v>
      </c>
      <c r="U336">
        <f>SiteForm!$A$4</f>
        <v>0</v>
      </c>
      <c r="V336">
        <f>SiteForm!$C$3</f>
        <v>0</v>
      </c>
      <c r="W336">
        <f>SiteForm!$C$5</f>
        <v>0</v>
      </c>
      <c r="X336">
        <f>SiteForm!$C$10</f>
        <v>0</v>
      </c>
      <c r="Y336">
        <f>SiteForm!$C$11</f>
        <v>0</v>
      </c>
      <c r="Z336" t="e">
        <f>CountsForm!C337</f>
        <v>#N/A</v>
      </c>
      <c r="AA336" s="16">
        <f>'Visit&amp;Assessment Form'!$B$6</f>
        <v>0</v>
      </c>
      <c r="AB336" s="16">
        <f>'Visit&amp;Assessment Form'!$B$7</f>
        <v>0</v>
      </c>
      <c r="AC336">
        <f>SiteForm!$C$6</f>
        <v>0</v>
      </c>
      <c r="AD336" s="17">
        <f>CountsForm!A337</f>
        <v>0</v>
      </c>
    </row>
    <row r="337" spans="1:30">
      <c r="A337" t="e">
        <f>SiteForm!$A$7&amp;SiteForm!$C$7</f>
        <v>#N/A</v>
      </c>
      <c r="B337">
        <f>IF(SiteForm!C$4="",SiteForm!A$4,SiteForm!C$4)</f>
        <v>0</v>
      </c>
      <c r="C337">
        <f>'Visit&amp;Assessment Form'!$B$3</f>
        <v>0</v>
      </c>
      <c r="D337">
        <f>'Visit&amp;Assessment Form'!$B$4</f>
        <v>0</v>
      </c>
      <c r="E337">
        <f>'Visit&amp;Assessment Form'!$B$5</f>
        <v>0</v>
      </c>
      <c r="F337" t="e">
        <f>VLOOKUP(CountsForm!A338,LookupCount!$A:$D,4,FALSE)</f>
        <v>#N/A</v>
      </c>
      <c r="G337" t="e">
        <f>CountsForm!B338</f>
        <v>#N/A</v>
      </c>
      <c r="H337">
        <f>CountsForm!D338</f>
        <v>0</v>
      </c>
      <c r="I337" t="str">
        <f>VLOOKUP('Visit&amp;Assessment Form'!B$10,LookupVisit!AJ$2:AK$10,2,FALSE)</f>
        <v>W</v>
      </c>
      <c r="J337" t="e">
        <f>VLOOKUP('Visit&amp;Assessment Form'!B$9,LookupVisit!A$2:B$7,2,FALSE)</f>
        <v>#N/A</v>
      </c>
      <c r="K337" t="e">
        <f>VLOOKUP(CountsForm!E338,LookupCount!$F$2:$G$5,2,FALSE)</f>
        <v>#N/A</v>
      </c>
      <c r="L337" t="e">
        <f>VLOOKUP('Visit&amp;Assessment Form'!$B$8,LookupVisit!$C$2:$D$16,2,FALSE)</f>
        <v>#N/A</v>
      </c>
      <c r="M337" t="e">
        <f>VLOOKUP('Visit&amp;Assessment Form'!$B$13,LookupVisit!$E$3:$F$5,2,FALSE)</f>
        <v>#N/A</v>
      </c>
      <c r="N337" t="e">
        <f>VLOOKUP('Visit&amp;Assessment Form'!$B$14,LookupVisit!$G$3:$H$6,2,FALSE)</f>
        <v>#N/A</v>
      </c>
      <c r="O337" t="e">
        <f>VLOOKUP('Visit&amp;Assessment Form'!$B$15,LookupVisit!$I$3:$J$7,2,FALSE)</f>
        <v>#N/A</v>
      </c>
      <c r="P337" t="e">
        <f>VLOOKUP('Visit&amp;Assessment Form'!$B$16,LookupVisit!$K$3:$L$6,2,FALSE)</f>
        <v>#N/A</v>
      </c>
      <c r="Q337" t="e">
        <f>VLOOKUP('Visit&amp;Assessment Form'!$B$11,LookupVisit!$M$3:$N$7,2,FALSE)</f>
        <v>#N/A</v>
      </c>
      <c r="R337">
        <f>'Visit&amp;Assessment Form'!$B$27</f>
        <v>0</v>
      </c>
      <c r="S337">
        <f>'Visit&amp;Assessment Form'!$B$29</f>
        <v>0</v>
      </c>
      <c r="T337">
        <f>SiteForm!A$3</f>
        <v>0</v>
      </c>
      <c r="U337">
        <f>SiteForm!$A$4</f>
        <v>0</v>
      </c>
      <c r="V337">
        <f>SiteForm!$C$3</f>
        <v>0</v>
      </c>
      <c r="W337">
        <f>SiteForm!$C$5</f>
        <v>0</v>
      </c>
      <c r="X337">
        <f>SiteForm!$C$10</f>
        <v>0</v>
      </c>
      <c r="Y337">
        <f>SiteForm!$C$11</f>
        <v>0</v>
      </c>
      <c r="Z337" t="e">
        <f>CountsForm!C338</f>
        <v>#N/A</v>
      </c>
      <c r="AA337" s="16">
        <f>'Visit&amp;Assessment Form'!$B$6</f>
        <v>0</v>
      </c>
      <c r="AB337" s="16">
        <f>'Visit&amp;Assessment Form'!$B$7</f>
        <v>0</v>
      </c>
      <c r="AC337">
        <f>SiteForm!$C$6</f>
        <v>0</v>
      </c>
      <c r="AD337" s="17">
        <f>CountsForm!A338</f>
        <v>0</v>
      </c>
    </row>
    <row r="338" spans="1:30">
      <c r="A338" t="e">
        <f>SiteForm!$A$7&amp;SiteForm!$C$7</f>
        <v>#N/A</v>
      </c>
      <c r="B338">
        <f>IF(SiteForm!C$4="",SiteForm!A$4,SiteForm!C$4)</f>
        <v>0</v>
      </c>
      <c r="C338">
        <f>'Visit&amp;Assessment Form'!$B$3</f>
        <v>0</v>
      </c>
      <c r="D338">
        <f>'Visit&amp;Assessment Form'!$B$4</f>
        <v>0</v>
      </c>
      <c r="E338">
        <f>'Visit&amp;Assessment Form'!$B$5</f>
        <v>0</v>
      </c>
      <c r="F338" t="e">
        <f>VLOOKUP(CountsForm!A339,LookupCount!$A:$D,4,FALSE)</f>
        <v>#N/A</v>
      </c>
      <c r="G338" t="e">
        <f>CountsForm!B339</f>
        <v>#N/A</v>
      </c>
      <c r="H338">
        <f>CountsForm!D339</f>
        <v>0</v>
      </c>
      <c r="I338" t="str">
        <f>VLOOKUP('Visit&amp;Assessment Form'!B$10,LookupVisit!AJ$2:AK$10,2,FALSE)</f>
        <v>W</v>
      </c>
      <c r="J338" t="e">
        <f>VLOOKUP('Visit&amp;Assessment Form'!B$9,LookupVisit!A$2:B$7,2,FALSE)</f>
        <v>#N/A</v>
      </c>
      <c r="K338" t="e">
        <f>VLOOKUP(CountsForm!E339,LookupCount!$F$2:$G$5,2,FALSE)</f>
        <v>#N/A</v>
      </c>
      <c r="L338" t="e">
        <f>VLOOKUP('Visit&amp;Assessment Form'!$B$8,LookupVisit!$C$2:$D$16,2,FALSE)</f>
        <v>#N/A</v>
      </c>
      <c r="M338" t="e">
        <f>VLOOKUP('Visit&amp;Assessment Form'!$B$13,LookupVisit!$E$3:$F$5,2,FALSE)</f>
        <v>#N/A</v>
      </c>
      <c r="N338" t="e">
        <f>VLOOKUP('Visit&amp;Assessment Form'!$B$14,LookupVisit!$G$3:$H$6,2,FALSE)</f>
        <v>#N/A</v>
      </c>
      <c r="O338" t="e">
        <f>VLOOKUP('Visit&amp;Assessment Form'!$B$15,LookupVisit!$I$3:$J$7,2,FALSE)</f>
        <v>#N/A</v>
      </c>
      <c r="P338" t="e">
        <f>VLOOKUP('Visit&amp;Assessment Form'!$B$16,LookupVisit!$K$3:$L$6,2,FALSE)</f>
        <v>#N/A</v>
      </c>
      <c r="Q338" t="e">
        <f>VLOOKUP('Visit&amp;Assessment Form'!$B$11,LookupVisit!$M$3:$N$7,2,FALSE)</f>
        <v>#N/A</v>
      </c>
      <c r="R338">
        <f>'Visit&amp;Assessment Form'!$B$27</f>
        <v>0</v>
      </c>
      <c r="S338">
        <f>'Visit&amp;Assessment Form'!$B$29</f>
        <v>0</v>
      </c>
      <c r="T338">
        <f>SiteForm!A$3</f>
        <v>0</v>
      </c>
      <c r="U338">
        <f>SiteForm!$A$4</f>
        <v>0</v>
      </c>
      <c r="V338">
        <f>SiteForm!$C$3</f>
        <v>0</v>
      </c>
      <c r="W338">
        <f>SiteForm!$C$5</f>
        <v>0</v>
      </c>
      <c r="X338">
        <f>SiteForm!$C$10</f>
        <v>0</v>
      </c>
      <c r="Y338">
        <f>SiteForm!$C$11</f>
        <v>0</v>
      </c>
      <c r="Z338" t="e">
        <f>CountsForm!C339</f>
        <v>#N/A</v>
      </c>
      <c r="AA338" s="16">
        <f>'Visit&amp;Assessment Form'!$B$6</f>
        <v>0</v>
      </c>
      <c r="AB338" s="16">
        <f>'Visit&amp;Assessment Form'!$B$7</f>
        <v>0</v>
      </c>
      <c r="AC338">
        <f>SiteForm!$C$6</f>
        <v>0</v>
      </c>
      <c r="AD338" s="17">
        <f>CountsForm!A339</f>
        <v>0</v>
      </c>
    </row>
    <row r="339" spans="1:30">
      <c r="A339" t="e">
        <f>SiteForm!$A$7&amp;SiteForm!$C$7</f>
        <v>#N/A</v>
      </c>
      <c r="B339">
        <f>IF(SiteForm!C$4="",SiteForm!A$4,SiteForm!C$4)</f>
        <v>0</v>
      </c>
      <c r="C339">
        <f>'Visit&amp;Assessment Form'!$B$3</f>
        <v>0</v>
      </c>
      <c r="D339">
        <f>'Visit&amp;Assessment Form'!$B$4</f>
        <v>0</v>
      </c>
      <c r="E339">
        <f>'Visit&amp;Assessment Form'!$B$5</f>
        <v>0</v>
      </c>
      <c r="F339" t="e">
        <f>VLOOKUP(CountsForm!A340,LookupCount!$A:$D,4,FALSE)</f>
        <v>#N/A</v>
      </c>
      <c r="G339" t="e">
        <f>CountsForm!B340</f>
        <v>#N/A</v>
      </c>
      <c r="H339">
        <f>CountsForm!D340</f>
        <v>0</v>
      </c>
      <c r="I339" t="str">
        <f>VLOOKUP('Visit&amp;Assessment Form'!B$10,LookupVisit!AJ$2:AK$10,2,FALSE)</f>
        <v>W</v>
      </c>
      <c r="J339" t="e">
        <f>VLOOKUP('Visit&amp;Assessment Form'!B$9,LookupVisit!A$2:B$7,2,FALSE)</f>
        <v>#N/A</v>
      </c>
      <c r="K339" t="e">
        <f>VLOOKUP(CountsForm!E340,LookupCount!$F$2:$G$5,2,FALSE)</f>
        <v>#N/A</v>
      </c>
      <c r="L339" t="e">
        <f>VLOOKUP('Visit&amp;Assessment Form'!$B$8,LookupVisit!$C$2:$D$16,2,FALSE)</f>
        <v>#N/A</v>
      </c>
      <c r="M339" t="e">
        <f>VLOOKUP('Visit&amp;Assessment Form'!$B$13,LookupVisit!$E$3:$F$5,2,FALSE)</f>
        <v>#N/A</v>
      </c>
      <c r="N339" t="e">
        <f>VLOOKUP('Visit&amp;Assessment Form'!$B$14,LookupVisit!$G$3:$H$6,2,FALSE)</f>
        <v>#N/A</v>
      </c>
      <c r="O339" t="e">
        <f>VLOOKUP('Visit&amp;Assessment Form'!$B$15,LookupVisit!$I$3:$J$7,2,FALSE)</f>
        <v>#N/A</v>
      </c>
      <c r="P339" t="e">
        <f>VLOOKUP('Visit&amp;Assessment Form'!$B$16,LookupVisit!$K$3:$L$6,2,FALSE)</f>
        <v>#N/A</v>
      </c>
      <c r="Q339" t="e">
        <f>VLOOKUP('Visit&amp;Assessment Form'!$B$11,LookupVisit!$M$3:$N$7,2,FALSE)</f>
        <v>#N/A</v>
      </c>
      <c r="R339">
        <f>'Visit&amp;Assessment Form'!$B$27</f>
        <v>0</v>
      </c>
      <c r="S339">
        <f>'Visit&amp;Assessment Form'!$B$29</f>
        <v>0</v>
      </c>
      <c r="T339">
        <f>SiteForm!A$3</f>
        <v>0</v>
      </c>
      <c r="U339">
        <f>SiteForm!$A$4</f>
        <v>0</v>
      </c>
      <c r="V339">
        <f>SiteForm!$C$3</f>
        <v>0</v>
      </c>
      <c r="W339">
        <f>SiteForm!$C$5</f>
        <v>0</v>
      </c>
      <c r="X339">
        <f>SiteForm!$C$10</f>
        <v>0</v>
      </c>
      <c r="Y339">
        <f>SiteForm!$C$11</f>
        <v>0</v>
      </c>
      <c r="Z339" t="e">
        <f>CountsForm!C340</f>
        <v>#N/A</v>
      </c>
      <c r="AA339" s="16">
        <f>'Visit&amp;Assessment Form'!$B$6</f>
        <v>0</v>
      </c>
      <c r="AB339" s="16">
        <f>'Visit&amp;Assessment Form'!$B$7</f>
        <v>0</v>
      </c>
      <c r="AC339">
        <f>SiteForm!$C$6</f>
        <v>0</v>
      </c>
      <c r="AD339" s="17">
        <f>CountsForm!A340</f>
        <v>0</v>
      </c>
    </row>
    <row r="340" spans="1:30">
      <c r="A340" t="e">
        <f>SiteForm!$A$7&amp;SiteForm!$C$7</f>
        <v>#N/A</v>
      </c>
      <c r="B340">
        <f>IF(SiteForm!C$4="",SiteForm!A$4,SiteForm!C$4)</f>
        <v>0</v>
      </c>
      <c r="C340">
        <f>'Visit&amp;Assessment Form'!$B$3</f>
        <v>0</v>
      </c>
      <c r="D340">
        <f>'Visit&amp;Assessment Form'!$B$4</f>
        <v>0</v>
      </c>
      <c r="E340">
        <f>'Visit&amp;Assessment Form'!$B$5</f>
        <v>0</v>
      </c>
      <c r="F340" t="e">
        <f>VLOOKUP(CountsForm!A341,LookupCount!$A:$D,4,FALSE)</f>
        <v>#N/A</v>
      </c>
      <c r="G340" t="e">
        <f>CountsForm!B341</f>
        <v>#N/A</v>
      </c>
      <c r="H340">
        <f>CountsForm!D341</f>
        <v>0</v>
      </c>
      <c r="I340" t="str">
        <f>VLOOKUP('Visit&amp;Assessment Form'!B$10,LookupVisit!AJ$2:AK$10,2,FALSE)</f>
        <v>W</v>
      </c>
      <c r="J340" t="e">
        <f>VLOOKUP('Visit&amp;Assessment Form'!B$9,LookupVisit!A$2:B$7,2,FALSE)</f>
        <v>#N/A</v>
      </c>
      <c r="K340" t="e">
        <f>VLOOKUP(CountsForm!E341,LookupCount!$F$2:$G$5,2,FALSE)</f>
        <v>#N/A</v>
      </c>
      <c r="L340" t="e">
        <f>VLOOKUP('Visit&amp;Assessment Form'!$B$8,LookupVisit!$C$2:$D$16,2,FALSE)</f>
        <v>#N/A</v>
      </c>
      <c r="M340" t="e">
        <f>VLOOKUP('Visit&amp;Assessment Form'!$B$13,LookupVisit!$E$3:$F$5,2,FALSE)</f>
        <v>#N/A</v>
      </c>
      <c r="N340" t="e">
        <f>VLOOKUP('Visit&amp;Assessment Form'!$B$14,LookupVisit!$G$3:$H$6,2,FALSE)</f>
        <v>#N/A</v>
      </c>
      <c r="O340" t="e">
        <f>VLOOKUP('Visit&amp;Assessment Form'!$B$15,LookupVisit!$I$3:$J$7,2,FALSE)</f>
        <v>#N/A</v>
      </c>
      <c r="P340" t="e">
        <f>VLOOKUP('Visit&amp;Assessment Form'!$B$16,LookupVisit!$K$3:$L$6,2,FALSE)</f>
        <v>#N/A</v>
      </c>
      <c r="Q340" t="e">
        <f>VLOOKUP('Visit&amp;Assessment Form'!$B$11,LookupVisit!$M$3:$N$7,2,FALSE)</f>
        <v>#N/A</v>
      </c>
      <c r="R340">
        <f>'Visit&amp;Assessment Form'!$B$27</f>
        <v>0</v>
      </c>
      <c r="S340">
        <f>'Visit&amp;Assessment Form'!$B$29</f>
        <v>0</v>
      </c>
      <c r="T340">
        <f>SiteForm!A$3</f>
        <v>0</v>
      </c>
      <c r="U340">
        <f>SiteForm!$A$4</f>
        <v>0</v>
      </c>
      <c r="V340">
        <f>SiteForm!$C$3</f>
        <v>0</v>
      </c>
      <c r="W340">
        <f>SiteForm!$C$5</f>
        <v>0</v>
      </c>
      <c r="X340">
        <f>SiteForm!$C$10</f>
        <v>0</v>
      </c>
      <c r="Y340">
        <f>SiteForm!$C$11</f>
        <v>0</v>
      </c>
      <c r="Z340" t="e">
        <f>CountsForm!C341</f>
        <v>#N/A</v>
      </c>
      <c r="AA340" s="16">
        <f>'Visit&amp;Assessment Form'!$B$6</f>
        <v>0</v>
      </c>
      <c r="AB340" s="16">
        <f>'Visit&amp;Assessment Form'!$B$7</f>
        <v>0</v>
      </c>
      <c r="AC340">
        <f>SiteForm!$C$6</f>
        <v>0</v>
      </c>
      <c r="AD340" s="17">
        <f>CountsForm!A341</f>
        <v>0</v>
      </c>
    </row>
    <row r="341" spans="1:30">
      <c r="A341" t="e">
        <f>SiteForm!$A$7&amp;SiteForm!$C$7</f>
        <v>#N/A</v>
      </c>
      <c r="B341">
        <f>IF(SiteForm!C$4="",SiteForm!A$4,SiteForm!C$4)</f>
        <v>0</v>
      </c>
      <c r="C341">
        <f>'Visit&amp;Assessment Form'!$B$3</f>
        <v>0</v>
      </c>
      <c r="D341">
        <f>'Visit&amp;Assessment Form'!$B$4</f>
        <v>0</v>
      </c>
      <c r="E341">
        <f>'Visit&amp;Assessment Form'!$B$5</f>
        <v>0</v>
      </c>
      <c r="F341" t="e">
        <f>VLOOKUP(CountsForm!A342,LookupCount!$A:$D,4,FALSE)</f>
        <v>#N/A</v>
      </c>
      <c r="G341" t="e">
        <f>CountsForm!B342</f>
        <v>#N/A</v>
      </c>
      <c r="H341">
        <f>CountsForm!D342</f>
        <v>0</v>
      </c>
      <c r="I341" t="str">
        <f>VLOOKUP('Visit&amp;Assessment Form'!B$10,LookupVisit!AJ$2:AK$10,2,FALSE)</f>
        <v>W</v>
      </c>
      <c r="J341" t="e">
        <f>VLOOKUP('Visit&amp;Assessment Form'!B$9,LookupVisit!A$2:B$7,2,FALSE)</f>
        <v>#N/A</v>
      </c>
      <c r="K341" t="e">
        <f>VLOOKUP(CountsForm!E342,LookupCount!$F$2:$G$5,2,FALSE)</f>
        <v>#N/A</v>
      </c>
      <c r="L341" t="e">
        <f>VLOOKUP('Visit&amp;Assessment Form'!$B$8,LookupVisit!$C$2:$D$16,2,FALSE)</f>
        <v>#N/A</v>
      </c>
      <c r="M341" t="e">
        <f>VLOOKUP('Visit&amp;Assessment Form'!$B$13,LookupVisit!$E$3:$F$5,2,FALSE)</f>
        <v>#N/A</v>
      </c>
      <c r="N341" t="e">
        <f>VLOOKUP('Visit&amp;Assessment Form'!$B$14,LookupVisit!$G$3:$H$6,2,FALSE)</f>
        <v>#N/A</v>
      </c>
      <c r="O341" t="e">
        <f>VLOOKUP('Visit&amp;Assessment Form'!$B$15,LookupVisit!$I$3:$J$7,2,FALSE)</f>
        <v>#N/A</v>
      </c>
      <c r="P341" t="e">
        <f>VLOOKUP('Visit&amp;Assessment Form'!$B$16,LookupVisit!$K$3:$L$6,2,FALSE)</f>
        <v>#N/A</v>
      </c>
      <c r="Q341" t="e">
        <f>VLOOKUP('Visit&amp;Assessment Form'!$B$11,LookupVisit!$M$3:$N$7,2,FALSE)</f>
        <v>#N/A</v>
      </c>
      <c r="R341">
        <f>'Visit&amp;Assessment Form'!$B$27</f>
        <v>0</v>
      </c>
      <c r="S341">
        <f>'Visit&amp;Assessment Form'!$B$29</f>
        <v>0</v>
      </c>
      <c r="T341">
        <f>SiteForm!A$3</f>
        <v>0</v>
      </c>
      <c r="U341">
        <f>SiteForm!$A$4</f>
        <v>0</v>
      </c>
      <c r="V341">
        <f>SiteForm!$C$3</f>
        <v>0</v>
      </c>
      <c r="W341">
        <f>SiteForm!$C$5</f>
        <v>0</v>
      </c>
      <c r="X341">
        <f>SiteForm!$C$10</f>
        <v>0</v>
      </c>
      <c r="Y341">
        <f>SiteForm!$C$11</f>
        <v>0</v>
      </c>
      <c r="Z341" t="e">
        <f>CountsForm!C342</f>
        <v>#N/A</v>
      </c>
      <c r="AA341" s="16">
        <f>'Visit&amp;Assessment Form'!$B$6</f>
        <v>0</v>
      </c>
      <c r="AB341" s="16">
        <f>'Visit&amp;Assessment Form'!$B$7</f>
        <v>0</v>
      </c>
      <c r="AC341">
        <f>SiteForm!$C$6</f>
        <v>0</v>
      </c>
      <c r="AD341" s="17">
        <f>CountsForm!A342</f>
        <v>0</v>
      </c>
    </row>
    <row r="342" spans="1:30">
      <c r="A342" t="e">
        <f>SiteForm!$A$7&amp;SiteForm!$C$7</f>
        <v>#N/A</v>
      </c>
      <c r="B342">
        <f>IF(SiteForm!C$4="",SiteForm!A$4,SiteForm!C$4)</f>
        <v>0</v>
      </c>
      <c r="C342">
        <f>'Visit&amp;Assessment Form'!$B$3</f>
        <v>0</v>
      </c>
      <c r="D342">
        <f>'Visit&amp;Assessment Form'!$B$4</f>
        <v>0</v>
      </c>
      <c r="E342">
        <f>'Visit&amp;Assessment Form'!$B$5</f>
        <v>0</v>
      </c>
      <c r="F342" t="e">
        <f>VLOOKUP(CountsForm!A343,LookupCount!$A:$D,4,FALSE)</f>
        <v>#N/A</v>
      </c>
      <c r="G342" t="e">
        <f>CountsForm!B343</f>
        <v>#N/A</v>
      </c>
      <c r="H342">
        <f>CountsForm!D343</f>
        <v>0</v>
      </c>
      <c r="I342" t="str">
        <f>VLOOKUP('Visit&amp;Assessment Form'!B$10,LookupVisit!AJ$2:AK$10,2,FALSE)</f>
        <v>W</v>
      </c>
      <c r="J342" t="e">
        <f>VLOOKUP('Visit&amp;Assessment Form'!B$9,LookupVisit!A$2:B$7,2,FALSE)</f>
        <v>#N/A</v>
      </c>
      <c r="K342" t="e">
        <f>VLOOKUP(CountsForm!E343,LookupCount!$F$2:$G$5,2,FALSE)</f>
        <v>#N/A</v>
      </c>
      <c r="L342" t="e">
        <f>VLOOKUP('Visit&amp;Assessment Form'!$B$8,LookupVisit!$C$2:$D$16,2,FALSE)</f>
        <v>#N/A</v>
      </c>
      <c r="M342" t="e">
        <f>VLOOKUP('Visit&amp;Assessment Form'!$B$13,LookupVisit!$E$3:$F$5,2,FALSE)</f>
        <v>#N/A</v>
      </c>
      <c r="N342" t="e">
        <f>VLOOKUP('Visit&amp;Assessment Form'!$B$14,LookupVisit!$G$3:$H$6,2,FALSE)</f>
        <v>#N/A</v>
      </c>
      <c r="O342" t="e">
        <f>VLOOKUP('Visit&amp;Assessment Form'!$B$15,LookupVisit!$I$3:$J$7,2,FALSE)</f>
        <v>#N/A</v>
      </c>
      <c r="P342" t="e">
        <f>VLOOKUP('Visit&amp;Assessment Form'!$B$16,LookupVisit!$K$3:$L$6,2,FALSE)</f>
        <v>#N/A</v>
      </c>
      <c r="Q342" t="e">
        <f>VLOOKUP('Visit&amp;Assessment Form'!$B$11,LookupVisit!$M$3:$N$7,2,FALSE)</f>
        <v>#N/A</v>
      </c>
      <c r="R342">
        <f>'Visit&amp;Assessment Form'!$B$27</f>
        <v>0</v>
      </c>
      <c r="S342">
        <f>'Visit&amp;Assessment Form'!$B$29</f>
        <v>0</v>
      </c>
      <c r="T342">
        <f>SiteForm!A$3</f>
        <v>0</v>
      </c>
      <c r="U342">
        <f>SiteForm!$A$4</f>
        <v>0</v>
      </c>
      <c r="V342">
        <f>SiteForm!$C$3</f>
        <v>0</v>
      </c>
      <c r="W342">
        <f>SiteForm!$C$5</f>
        <v>0</v>
      </c>
      <c r="X342">
        <f>SiteForm!$C$10</f>
        <v>0</v>
      </c>
      <c r="Y342">
        <f>SiteForm!$C$11</f>
        <v>0</v>
      </c>
      <c r="Z342" t="e">
        <f>CountsForm!C343</f>
        <v>#N/A</v>
      </c>
      <c r="AA342" s="16">
        <f>'Visit&amp;Assessment Form'!$B$6</f>
        <v>0</v>
      </c>
      <c r="AB342" s="16">
        <f>'Visit&amp;Assessment Form'!$B$7</f>
        <v>0</v>
      </c>
      <c r="AC342">
        <f>SiteForm!$C$6</f>
        <v>0</v>
      </c>
      <c r="AD342" s="17">
        <f>CountsForm!A343</f>
        <v>0</v>
      </c>
    </row>
    <row r="343" spans="1:30">
      <c r="A343" t="e">
        <f>SiteForm!$A$7&amp;SiteForm!$C$7</f>
        <v>#N/A</v>
      </c>
      <c r="B343">
        <f>IF(SiteForm!C$4="",SiteForm!A$4,SiteForm!C$4)</f>
        <v>0</v>
      </c>
      <c r="C343">
        <f>'Visit&amp;Assessment Form'!$B$3</f>
        <v>0</v>
      </c>
      <c r="D343">
        <f>'Visit&amp;Assessment Form'!$B$4</f>
        <v>0</v>
      </c>
      <c r="E343">
        <f>'Visit&amp;Assessment Form'!$B$5</f>
        <v>0</v>
      </c>
      <c r="F343" t="e">
        <f>VLOOKUP(CountsForm!A344,LookupCount!$A:$D,4,FALSE)</f>
        <v>#N/A</v>
      </c>
      <c r="G343" t="e">
        <f>CountsForm!B344</f>
        <v>#N/A</v>
      </c>
      <c r="H343">
        <f>CountsForm!D344</f>
        <v>0</v>
      </c>
      <c r="I343" t="str">
        <f>VLOOKUP('Visit&amp;Assessment Form'!B$10,LookupVisit!AJ$2:AK$10,2,FALSE)</f>
        <v>W</v>
      </c>
      <c r="J343" t="e">
        <f>VLOOKUP('Visit&amp;Assessment Form'!B$9,LookupVisit!A$2:B$7,2,FALSE)</f>
        <v>#N/A</v>
      </c>
      <c r="K343" t="e">
        <f>VLOOKUP(CountsForm!E344,LookupCount!$F$2:$G$5,2,FALSE)</f>
        <v>#N/A</v>
      </c>
      <c r="L343" t="e">
        <f>VLOOKUP('Visit&amp;Assessment Form'!$B$8,LookupVisit!$C$2:$D$16,2,FALSE)</f>
        <v>#N/A</v>
      </c>
      <c r="M343" t="e">
        <f>VLOOKUP('Visit&amp;Assessment Form'!$B$13,LookupVisit!$E$3:$F$5,2,FALSE)</f>
        <v>#N/A</v>
      </c>
      <c r="N343" t="e">
        <f>VLOOKUP('Visit&amp;Assessment Form'!$B$14,LookupVisit!$G$3:$H$6,2,FALSE)</f>
        <v>#N/A</v>
      </c>
      <c r="O343" t="e">
        <f>VLOOKUP('Visit&amp;Assessment Form'!$B$15,LookupVisit!$I$3:$J$7,2,FALSE)</f>
        <v>#N/A</v>
      </c>
      <c r="P343" t="e">
        <f>VLOOKUP('Visit&amp;Assessment Form'!$B$16,LookupVisit!$K$3:$L$6,2,FALSE)</f>
        <v>#N/A</v>
      </c>
      <c r="Q343" t="e">
        <f>VLOOKUP('Visit&amp;Assessment Form'!$B$11,LookupVisit!$M$3:$N$7,2,FALSE)</f>
        <v>#N/A</v>
      </c>
      <c r="R343">
        <f>'Visit&amp;Assessment Form'!$B$27</f>
        <v>0</v>
      </c>
      <c r="S343">
        <f>'Visit&amp;Assessment Form'!$B$29</f>
        <v>0</v>
      </c>
      <c r="T343">
        <f>SiteForm!A$3</f>
        <v>0</v>
      </c>
      <c r="U343">
        <f>SiteForm!$A$4</f>
        <v>0</v>
      </c>
      <c r="V343">
        <f>SiteForm!$C$3</f>
        <v>0</v>
      </c>
      <c r="W343">
        <f>SiteForm!$C$5</f>
        <v>0</v>
      </c>
      <c r="X343">
        <f>SiteForm!$C$10</f>
        <v>0</v>
      </c>
      <c r="Y343">
        <f>SiteForm!$C$11</f>
        <v>0</v>
      </c>
      <c r="Z343" t="e">
        <f>CountsForm!C344</f>
        <v>#N/A</v>
      </c>
      <c r="AA343" s="16">
        <f>'Visit&amp;Assessment Form'!$B$6</f>
        <v>0</v>
      </c>
      <c r="AB343" s="16">
        <f>'Visit&amp;Assessment Form'!$B$7</f>
        <v>0</v>
      </c>
      <c r="AC343">
        <f>SiteForm!$C$6</f>
        <v>0</v>
      </c>
      <c r="AD343" s="17">
        <f>CountsForm!A344</f>
        <v>0</v>
      </c>
    </row>
    <row r="344" spans="1:30">
      <c r="A344" t="e">
        <f>SiteForm!$A$7&amp;SiteForm!$C$7</f>
        <v>#N/A</v>
      </c>
      <c r="B344">
        <f>IF(SiteForm!C$4="",SiteForm!A$4,SiteForm!C$4)</f>
        <v>0</v>
      </c>
      <c r="C344">
        <f>'Visit&amp;Assessment Form'!$B$3</f>
        <v>0</v>
      </c>
      <c r="D344">
        <f>'Visit&amp;Assessment Form'!$B$4</f>
        <v>0</v>
      </c>
      <c r="E344">
        <f>'Visit&amp;Assessment Form'!$B$5</f>
        <v>0</v>
      </c>
      <c r="F344" t="e">
        <f>VLOOKUP(CountsForm!A345,LookupCount!$A:$D,4,FALSE)</f>
        <v>#N/A</v>
      </c>
      <c r="G344" t="e">
        <f>CountsForm!B345</f>
        <v>#N/A</v>
      </c>
      <c r="H344">
        <f>CountsForm!D345</f>
        <v>0</v>
      </c>
      <c r="I344" t="str">
        <f>VLOOKUP('Visit&amp;Assessment Form'!B$10,LookupVisit!AJ$2:AK$10,2,FALSE)</f>
        <v>W</v>
      </c>
      <c r="J344" t="e">
        <f>VLOOKUP('Visit&amp;Assessment Form'!B$9,LookupVisit!A$2:B$7,2,FALSE)</f>
        <v>#N/A</v>
      </c>
      <c r="K344" t="e">
        <f>VLOOKUP(CountsForm!E345,LookupCount!$F$2:$G$5,2,FALSE)</f>
        <v>#N/A</v>
      </c>
      <c r="L344" t="e">
        <f>VLOOKUP('Visit&amp;Assessment Form'!$B$8,LookupVisit!$C$2:$D$16,2,FALSE)</f>
        <v>#N/A</v>
      </c>
      <c r="M344" t="e">
        <f>VLOOKUP('Visit&amp;Assessment Form'!$B$13,LookupVisit!$E$3:$F$5,2,FALSE)</f>
        <v>#N/A</v>
      </c>
      <c r="N344" t="e">
        <f>VLOOKUP('Visit&amp;Assessment Form'!$B$14,LookupVisit!$G$3:$H$6,2,FALSE)</f>
        <v>#N/A</v>
      </c>
      <c r="O344" t="e">
        <f>VLOOKUP('Visit&amp;Assessment Form'!$B$15,LookupVisit!$I$3:$J$7,2,FALSE)</f>
        <v>#N/A</v>
      </c>
      <c r="P344" t="e">
        <f>VLOOKUP('Visit&amp;Assessment Form'!$B$16,LookupVisit!$K$3:$L$6,2,FALSE)</f>
        <v>#N/A</v>
      </c>
      <c r="Q344" t="e">
        <f>VLOOKUP('Visit&amp;Assessment Form'!$B$11,LookupVisit!$M$3:$N$7,2,FALSE)</f>
        <v>#N/A</v>
      </c>
      <c r="R344">
        <f>'Visit&amp;Assessment Form'!$B$27</f>
        <v>0</v>
      </c>
      <c r="S344">
        <f>'Visit&amp;Assessment Form'!$B$29</f>
        <v>0</v>
      </c>
      <c r="T344">
        <f>SiteForm!A$3</f>
        <v>0</v>
      </c>
      <c r="U344">
        <f>SiteForm!$A$4</f>
        <v>0</v>
      </c>
      <c r="V344">
        <f>SiteForm!$C$3</f>
        <v>0</v>
      </c>
      <c r="W344">
        <f>SiteForm!$C$5</f>
        <v>0</v>
      </c>
      <c r="X344">
        <f>SiteForm!$C$10</f>
        <v>0</v>
      </c>
      <c r="Y344">
        <f>SiteForm!$C$11</f>
        <v>0</v>
      </c>
      <c r="Z344" t="e">
        <f>CountsForm!C345</f>
        <v>#N/A</v>
      </c>
      <c r="AA344" s="16">
        <f>'Visit&amp;Assessment Form'!$B$6</f>
        <v>0</v>
      </c>
      <c r="AB344" s="16">
        <f>'Visit&amp;Assessment Form'!$B$7</f>
        <v>0</v>
      </c>
      <c r="AC344">
        <f>SiteForm!$C$6</f>
        <v>0</v>
      </c>
      <c r="AD344" s="17">
        <f>CountsForm!A345</f>
        <v>0</v>
      </c>
    </row>
    <row r="345" spans="1:30">
      <c r="A345" t="e">
        <f>SiteForm!$A$7&amp;SiteForm!$C$7</f>
        <v>#N/A</v>
      </c>
      <c r="B345">
        <f>IF(SiteForm!C$4="",SiteForm!A$4,SiteForm!C$4)</f>
        <v>0</v>
      </c>
      <c r="C345">
        <f>'Visit&amp;Assessment Form'!$B$3</f>
        <v>0</v>
      </c>
      <c r="D345">
        <f>'Visit&amp;Assessment Form'!$B$4</f>
        <v>0</v>
      </c>
      <c r="E345">
        <f>'Visit&amp;Assessment Form'!$B$5</f>
        <v>0</v>
      </c>
      <c r="F345" t="e">
        <f>VLOOKUP(CountsForm!A346,LookupCount!$A:$D,4,FALSE)</f>
        <v>#N/A</v>
      </c>
      <c r="G345" t="e">
        <f>CountsForm!B346</f>
        <v>#N/A</v>
      </c>
      <c r="H345">
        <f>CountsForm!D346</f>
        <v>0</v>
      </c>
      <c r="I345" t="str">
        <f>VLOOKUP('Visit&amp;Assessment Form'!B$10,LookupVisit!AJ$2:AK$10,2,FALSE)</f>
        <v>W</v>
      </c>
      <c r="J345" t="e">
        <f>VLOOKUP('Visit&amp;Assessment Form'!B$9,LookupVisit!A$2:B$7,2,FALSE)</f>
        <v>#N/A</v>
      </c>
      <c r="K345" t="e">
        <f>VLOOKUP(CountsForm!E346,LookupCount!$F$2:$G$5,2,FALSE)</f>
        <v>#N/A</v>
      </c>
      <c r="L345" t="e">
        <f>VLOOKUP('Visit&amp;Assessment Form'!$B$8,LookupVisit!$C$2:$D$16,2,FALSE)</f>
        <v>#N/A</v>
      </c>
      <c r="M345" t="e">
        <f>VLOOKUP('Visit&amp;Assessment Form'!$B$13,LookupVisit!$E$3:$F$5,2,FALSE)</f>
        <v>#N/A</v>
      </c>
      <c r="N345" t="e">
        <f>VLOOKUP('Visit&amp;Assessment Form'!$B$14,LookupVisit!$G$3:$H$6,2,FALSE)</f>
        <v>#N/A</v>
      </c>
      <c r="O345" t="e">
        <f>VLOOKUP('Visit&amp;Assessment Form'!$B$15,LookupVisit!$I$3:$J$7,2,FALSE)</f>
        <v>#N/A</v>
      </c>
      <c r="P345" t="e">
        <f>VLOOKUP('Visit&amp;Assessment Form'!$B$16,LookupVisit!$K$3:$L$6,2,FALSE)</f>
        <v>#N/A</v>
      </c>
      <c r="Q345" t="e">
        <f>VLOOKUP('Visit&amp;Assessment Form'!$B$11,LookupVisit!$M$3:$N$7,2,FALSE)</f>
        <v>#N/A</v>
      </c>
      <c r="R345">
        <f>'Visit&amp;Assessment Form'!$B$27</f>
        <v>0</v>
      </c>
      <c r="S345">
        <f>'Visit&amp;Assessment Form'!$B$29</f>
        <v>0</v>
      </c>
      <c r="T345">
        <f>SiteForm!A$3</f>
        <v>0</v>
      </c>
      <c r="U345">
        <f>SiteForm!$A$4</f>
        <v>0</v>
      </c>
      <c r="V345">
        <f>SiteForm!$C$3</f>
        <v>0</v>
      </c>
      <c r="W345">
        <f>SiteForm!$C$5</f>
        <v>0</v>
      </c>
      <c r="X345">
        <f>SiteForm!$C$10</f>
        <v>0</v>
      </c>
      <c r="Y345">
        <f>SiteForm!$C$11</f>
        <v>0</v>
      </c>
      <c r="Z345" t="e">
        <f>CountsForm!C346</f>
        <v>#N/A</v>
      </c>
      <c r="AA345" s="16">
        <f>'Visit&amp;Assessment Form'!$B$6</f>
        <v>0</v>
      </c>
      <c r="AB345" s="16">
        <f>'Visit&amp;Assessment Form'!$B$7</f>
        <v>0</v>
      </c>
      <c r="AC345">
        <f>SiteForm!$C$6</f>
        <v>0</v>
      </c>
      <c r="AD345" s="17">
        <f>CountsForm!A346</f>
        <v>0</v>
      </c>
    </row>
    <row r="346" spans="1:30">
      <c r="A346" t="e">
        <f>SiteForm!$A$7&amp;SiteForm!$C$7</f>
        <v>#N/A</v>
      </c>
      <c r="B346">
        <f>IF(SiteForm!C$4="",SiteForm!A$4,SiteForm!C$4)</f>
        <v>0</v>
      </c>
      <c r="C346">
        <f>'Visit&amp;Assessment Form'!$B$3</f>
        <v>0</v>
      </c>
      <c r="D346">
        <f>'Visit&amp;Assessment Form'!$B$4</f>
        <v>0</v>
      </c>
      <c r="E346">
        <f>'Visit&amp;Assessment Form'!$B$5</f>
        <v>0</v>
      </c>
      <c r="F346" t="e">
        <f>VLOOKUP(CountsForm!A347,LookupCount!$A:$D,4,FALSE)</f>
        <v>#N/A</v>
      </c>
      <c r="G346" t="e">
        <f>CountsForm!B347</f>
        <v>#N/A</v>
      </c>
      <c r="H346">
        <f>CountsForm!D347</f>
        <v>0</v>
      </c>
      <c r="I346" t="str">
        <f>VLOOKUP('Visit&amp;Assessment Form'!B$10,LookupVisit!AJ$2:AK$10,2,FALSE)</f>
        <v>W</v>
      </c>
      <c r="J346" t="e">
        <f>VLOOKUP('Visit&amp;Assessment Form'!B$9,LookupVisit!A$2:B$7,2,FALSE)</f>
        <v>#N/A</v>
      </c>
      <c r="K346" t="e">
        <f>VLOOKUP(CountsForm!E347,LookupCount!$F$2:$G$5,2,FALSE)</f>
        <v>#N/A</v>
      </c>
      <c r="L346" t="e">
        <f>VLOOKUP('Visit&amp;Assessment Form'!$B$8,LookupVisit!$C$2:$D$16,2,FALSE)</f>
        <v>#N/A</v>
      </c>
      <c r="M346" t="e">
        <f>VLOOKUP('Visit&amp;Assessment Form'!$B$13,LookupVisit!$E$3:$F$5,2,FALSE)</f>
        <v>#N/A</v>
      </c>
      <c r="N346" t="e">
        <f>VLOOKUP('Visit&amp;Assessment Form'!$B$14,LookupVisit!$G$3:$H$6,2,FALSE)</f>
        <v>#N/A</v>
      </c>
      <c r="O346" t="e">
        <f>VLOOKUP('Visit&amp;Assessment Form'!$B$15,LookupVisit!$I$3:$J$7,2,FALSE)</f>
        <v>#N/A</v>
      </c>
      <c r="P346" t="e">
        <f>VLOOKUP('Visit&amp;Assessment Form'!$B$16,LookupVisit!$K$3:$L$6,2,FALSE)</f>
        <v>#N/A</v>
      </c>
      <c r="Q346" t="e">
        <f>VLOOKUP('Visit&amp;Assessment Form'!$B$11,LookupVisit!$M$3:$N$7,2,FALSE)</f>
        <v>#N/A</v>
      </c>
      <c r="R346">
        <f>'Visit&amp;Assessment Form'!$B$27</f>
        <v>0</v>
      </c>
      <c r="S346">
        <f>'Visit&amp;Assessment Form'!$B$29</f>
        <v>0</v>
      </c>
      <c r="T346">
        <f>SiteForm!A$3</f>
        <v>0</v>
      </c>
      <c r="U346">
        <f>SiteForm!$A$4</f>
        <v>0</v>
      </c>
      <c r="V346">
        <f>SiteForm!$C$3</f>
        <v>0</v>
      </c>
      <c r="W346">
        <f>SiteForm!$C$5</f>
        <v>0</v>
      </c>
      <c r="X346">
        <f>SiteForm!$C$10</f>
        <v>0</v>
      </c>
      <c r="Y346">
        <f>SiteForm!$C$11</f>
        <v>0</v>
      </c>
      <c r="Z346" t="e">
        <f>CountsForm!C347</f>
        <v>#N/A</v>
      </c>
      <c r="AA346" s="16">
        <f>'Visit&amp;Assessment Form'!$B$6</f>
        <v>0</v>
      </c>
      <c r="AB346" s="16">
        <f>'Visit&amp;Assessment Form'!$B$7</f>
        <v>0</v>
      </c>
      <c r="AC346">
        <f>SiteForm!$C$6</f>
        <v>0</v>
      </c>
      <c r="AD346" s="17">
        <f>CountsForm!A347</f>
        <v>0</v>
      </c>
    </row>
    <row r="347" spans="1:30">
      <c r="A347" t="e">
        <f>SiteForm!$A$7&amp;SiteForm!$C$7</f>
        <v>#N/A</v>
      </c>
      <c r="B347">
        <f>IF(SiteForm!C$4="",SiteForm!A$4,SiteForm!C$4)</f>
        <v>0</v>
      </c>
      <c r="C347">
        <f>'Visit&amp;Assessment Form'!$B$3</f>
        <v>0</v>
      </c>
      <c r="D347">
        <f>'Visit&amp;Assessment Form'!$B$4</f>
        <v>0</v>
      </c>
      <c r="E347">
        <f>'Visit&amp;Assessment Form'!$B$5</f>
        <v>0</v>
      </c>
      <c r="F347" t="e">
        <f>VLOOKUP(CountsForm!A348,LookupCount!$A:$D,4,FALSE)</f>
        <v>#N/A</v>
      </c>
      <c r="G347" t="e">
        <f>CountsForm!B348</f>
        <v>#N/A</v>
      </c>
      <c r="H347">
        <f>CountsForm!D348</f>
        <v>0</v>
      </c>
      <c r="I347" t="str">
        <f>VLOOKUP('Visit&amp;Assessment Form'!B$10,LookupVisit!AJ$2:AK$10,2,FALSE)</f>
        <v>W</v>
      </c>
      <c r="J347" t="e">
        <f>VLOOKUP('Visit&amp;Assessment Form'!B$9,LookupVisit!A$2:B$7,2,FALSE)</f>
        <v>#N/A</v>
      </c>
      <c r="K347" t="e">
        <f>VLOOKUP(CountsForm!E348,LookupCount!$F$2:$G$5,2,FALSE)</f>
        <v>#N/A</v>
      </c>
      <c r="L347" t="e">
        <f>VLOOKUP('Visit&amp;Assessment Form'!$B$8,LookupVisit!$C$2:$D$16,2,FALSE)</f>
        <v>#N/A</v>
      </c>
      <c r="M347" t="e">
        <f>VLOOKUP('Visit&amp;Assessment Form'!$B$13,LookupVisit!$E$3:$F$5,2,FALSE)</f>
        <v>#N/A</v>
      </c>
      <c r="N347" t="e">
        <f>VLOOKUP('Visit&amp;Assessment Form'!$B$14,LookupVisit!$G$3:$H$6,2,FALSE)</f>
        <v>#N/A</v>
      </c>
      <c r="O347" t="e">
        <f>VLOOKUP('Visit&amp;Assessment Form'!$B$15,LookupVisit!$I$3:$J$7,2,FALSE)</f>
        <v>#N/A</v>
      </c>
      <c r="P347" t="e">
        <f>VLOOKUP('Visit&amp;Assessment Form'!$B$16,LookupVisit!$K$3:$L$6,2,FALSE)</f>
        <v>#N/A</v>
      </c>
      <c r="Q347" t="e">
        <f>VLOOKUP('Visit&amp;Assessment Form'!$B$11,LookupVisit!$M$3:$N$7,2,FALSE)</f>
        <v>#N/A</v>
      </c>
      <c r="R347">
        <f>'Visit&amp;Assessment Form'!$B$27</f>
        <v>0</v>
      </c>
      <c r="S347">
        <f>'Visit&amp;Assessment Form'!$B$29</f>
        <v>0</v>
      </c>
      <c r="T347">
        <f>SiteForm!A$3</f>
        <v>0</v>
      </c>
      <c r="U347">
        <f>SiteForm!$A$4</f>
        <v>0</v>
      </c>
      <c r="V347">
        <f>SiteForm!$C$3</f>
        <v>0</v>
      </c>
      <c r="W347">
        <f>SiteForm!$C$5</f>
        <v>0</v>
      </c>
      <c r="X347">
        <f>SiteForm!$C$10</f>
        <v>0</v>
      </c>
      <c r="Y347">
        <f>SiteForm!$C$11</f>
        <v>0</v>
      </c>
      <c r="Z347" t="e">
        <f>CountsForm!C348</f>
        <v>#N/A</v>
      </c>
      <c r="AA347" s="16">
        <f>'Visit&amp;Assessment Form'!$B$6</f>
        <v>0</v>
      </c>
      <c r="AB347" s="16">
        <f>'Visit&amp;Assessment Form'!$B$7</f>
        <v>0</v>
      </c>
      <c r="AC347">
        <f>SiteForm!$C$6</f>
        <v>0</v>
      </c>
      <c r="AD347" s="17">
        <f>CountsForm!A348</f>
        <v>0</v>
      </c>
    </row>
    <row r="348" spans="1:30">
      <c r="A348" t="e">
        <f>SiteForm!$A$7&amp;SiteForm!$C$7</f>
        <v>#N/A</v>
      </c>
      <c r="B348">
        <f>IF(SiteForm!C$4="",SiteForm!A$4,SiteForm!C$4)</f>
        <v>0</v>
      </c>
      <c r="C348">
        <f>'Visit&amp;Assessment Form'!$B$3</f>
        <v>0</v>
      </c>
      <c r="D348">
        <f>'Visit&amp;Assessment Form'!$B$4</f>
        <v>0</v>
      </c>
      <c r="E348">
        <f>'Visit&amp;Assessment Form'!$B$5</f>
        <v>0</v>
      </c>
      <c r="F348" t="e">
        <f>VLOOKUP(CountsForm!A349,LookupCount!$A:$D,4,FALSE)</f>
        <v>#N/A</v>
      </c>
      <c r="G348" t="e">
        <f>CountsForm!B349</f>
        <v>#N/A</v>
      </c>
      <c r="H348">
        <f>CountsForm!D349</f>
        <v>0</v>
      </c>
      <c r="I348" t="str">
        <f>VLOOKUP('Visit&amp;Assessment Form'!B$10,LookupVisit!AJ$2:AK$10,2,FALSE)</f>
        <v>W</v>
      </c>
      <c r="J348" t="e">
        <f>VLOOKUP('Visit&amp;Assessment Form'!B$9,LookupVisit!A$2:B$7,2,FALSE)</f>
        <v>#N/A</v>
      </c>
      <c r="K348" t="e">
        <f>VLOOKUP(CountsForm!E349,LookupCount!$F$2:$G$5,2,FALSE)</f>
        <v>#N/A</v>
      </c>
      <c r="L348" t="e">
        <f>VLOOKUP('Visit&amp;Assessment Form'!$B$8,LookupVisit!$C$2:$D$16,2,FALSE)</f>
        <v>#N/A</v>
      </c>
      <c r="M348" t="e">
        <f>VLOOKUP('Visit&amp;Assessment Form'!$B$13,LookupVisit!$E$3:$F$5,2,FALSE)</f>
        <v>#N/A</v>
      </c>
      <c r="N348" t="e">
        <f>VLOOKUP('Visit&amp;Assessment Form'!$B$14,LookupVisit!$G$3:$H$6,2,FALSE)</f>
        <v>#N/A</v>
      </c>
      <c r="O348" t="e">
        <f>VLOOKUP('Visit&amp;Assessment Form'!$B$15,LookupVisit!$I$3:$J$7,2,FALSE)</f>
        <v>#N/A</v>
      </c>
      <c r="P348" t="e">
        <f>VLOOKUP('Visit&amp;Assessment Form'!$B$16,LookupVisit!$K$3:$L$6,2,FALSE)</f>
        <v>#N/A</v>
      </c>
      <c r="Q348" t="e">
        <f>VLOOKUP('Visit&amp;Assessment Form'!$B$11,LookupVisit!$M$3:$N$7,2,FALSE)</f>
        <v>#N/A</v>
      </c>
      <c r="R348">
        <f>'Visit&amp;Assessment Form'!$B$27</f>
        <v>0</v>
      </c>
      <c r="S348">
        <f>'Visit&amp;Assessment Form'!$B$29</f>
        <v>0</v>
      </c>
      <c r="T348">
        <f>SiteForm!A$3</f>
        <v>0</v>
      </c>
      <c r="U348">
        <f>SiteForm!$A$4</f>
        <v>0</v>
      </c>
      <c r="V348">
        <f>SiteForm!$C$3</f>
        <v>0</v>
      </c>
      <c r="W348">
        <f>SiteForm!$C$5</f>
        <v>0</v>
      </c>
      <c r="X348">
        <f>SiteForm!$C$10</f>
        <v>0</v>
      </c>
      <c r="Y348">
        <f>SiteForm!$C$11</f>
        <v>0</v>
      </c>
      <c r="Z348" t="e">
        <f>CountsForm!C349</f>
        <v>#N/A</v>
      </c>
      <c r="AA348" s="16">
        <f>'Visit&amp;Assessment Form'!$B$6</f>
        <v>0</v>
      </c>
      <c r="AB348" s="16">
        <f>'Visit&amp;Assessment Form'!$B$7</f>
        <v>0</v>
      </c>
      <c r="AC348">
        <f>SiteForm!$C$6</f>
        <v>0</v>
      </c>
      <c r="AD348" s="17">
        <f>CountsForm!A349</f>
        <v>0</v>
      </c>
    </row>
    <row r="349" spans="1:30">
      <c r="A349" t="e">
        <f>SiteForm!$A$7&amp;SiteForm!$C$7</f>
        <v>#N/A</v>
      </c>
      <c r="B349">
        <f>IF(SiteForm!C$4="",SiteForm!A$4,SiteForm!C$4)</f>
        <v>0</v>
      </c>
      <c r="C349">
        <f>'Visit&amp;Assessment Form'!$B$3</f>
        <v>0</v>
      </c>
      <c r="D349">
        <f>'Visit&amp;Assessment Form'!$B$4</f>
        <v>0</v>
      </c>
      <c r="E349">
        <f>'Visit&amp;Assessment Form'!$B$5</f>
        <v>0</v>
      </c>
      <c r="F349" t="e">
        <f>VLOOKUP(CountsForm!A350,LookupCount!$A:$D,4,FALSE)</f>
        <v>#N/A</v>
      </c>
      <c r="G349" t="e">
        <f>CountsForm!B350</f>
        <v>#N/A</v>
      </c>
      <c r="H349">
        <f>CountsForm!D350</f>
        <v>0</v>
      </c>
      <c r="I349" t="str">
        <f>VLOOKUP('Visit&amp;Assessment Form'!B$10,LookupVisit!AJ$2:AK$10,2,FALSE)</f>
        <v>W</v>
      </c>
      <c r="J349" t="e">
        <f>VLOOKUP('Visit&amp;Assessment Form'!B$9,LookupVisit!A$2:B$7,2,FALSE)</f>
        <v>#N/A</v>
      </c>
      <c r="K349" t="e">
        <f>VLOOKUP(CountsForm!E350,LookupCount!$F$2:$G$5,2,FALSE)</f>
        <v>#N/A</v>
      </c>
      <c r="L349" t="e">
        <f>VLOOKUP('Visit&amp;Assessment Form'!$B$8,LookupVisit!$C$2:$D$16,2,FALSE)</f>
        <v>#N/A</v>
      </c>
      <c r="M349" t="e">
        <f>VLOOKUP('Visit&amp;Assessment Form'!$B$13,LookupVisit!$E$3:$F$5,2,FALSE)</f>
        <v>#N/A</v>
      </c>
      <c r="N349" t="e">
        <f>VLOOKUP('Visit&amp;Assessment Form'!$B$14,LookupVisit!$G$3:$H$6,2,FALSE)</f>
        <v>#N/A</v>
      </c>
      <c r="O349" t="e">
        <f>VLOOKUP('Visit&amp;Assessment Form'!$B$15,LookupVisit!$I$3:$J$7,2,FALSE)</f>
        <v>#N/A</v>
      </c>
      <c r="P349" t="e">
        <f>VLOOKUP('Visit&amp;Assessment Form'!$B$16,LookupVisit!$K$3:$L$6,2,FALSE)</f>
        <v>#N/A</v>
      </c>
      <c r="Q349" t="e">
        <f>VLOOKUP('Visit&amp;Assessment Form'!$B$11,LookupVisit!$M$3:$N$7,2,FALSE)</f>
        <v>#N/A</v>
      </c>
      <c r="R349">
        <f>'Visit&amp;Assessment Form'!$B$27</f>
        <v>0</v>
      </c>
      <c r="S349">
        <f>'Visit&amp;Assessment Form'!$B$29</f>
        <v>0</v>
      </c>
      <c r="T349">
        <f>SiteForm!A$3</f>
        <v>0</v>
      </c>
      <c r="U349">
        <f>SiteForm!$A$4</f>
        <v>0</v>
      </c>
      <c r="V349">
        <f>SiteForm!$C$3</f>
        <v>0</v>
      </c>
      <c r="W349">
        <f>SiteForm!$C$5</f>
        <v>0</v>
      </c>
      <c r="X349">
        <f>SiteForm!$C$10</f>
        <v>0</v>
      </c>
      <c r="Y349">
        <f>SiteForm!$C$11</f>
        <v>0</v>
      </c>
      <c r="Z349" t="e">
        <f>CountsForm!C350</f>
        <v>#N/A</v>
      </c>
      <c r="AA349" s="16">
        <f>'Visit&amp;Assessment Form'!$B$6</f>
        <v>0</v>
      </c>
      <c r="AB349" s="16">
        <f>'Visit&amp;Assessment Form'!$B$7</f>
        <v>0</v>
      </c>
      <c r="AC349">
        <f>SiteForm!$C$6</f>
        <v>0</v>
      </c>
      <c r="AD349" s="17">
        <f>CountsForm!A350</f>
        <v>0</v>
      </c>
    </row>
    <row r="350" spans="1:30">
      <c r="A350" t="e">
        <f>SiteForm!$A$7&amp;SiteForm!$C$7</f>
        <v>#N/A</v>
      </c>
      <c r="B350">
        <f>IF(SiteForm!C$4="",SiteForm!A$4,SiteForm!C$4)</f>
        <v>0</v>
      </c>
      <c r="C350">
        <f>'Visit&amp;Assessment Form'!$B$3</f>
        <v>0</v>
      </c>
      <c r="D350">
        <f>'Visit&amp;Assessment Form'!$B$4</f>
        <v>0</v>
      </c>
      <c r="E350">
        <f>'Visit&amp;Assessment Form'!$B$5</f>
        <v>0</v>
      </c>
      <c r="F350" t="e">
        <f>VLOOKUP(CountsForm!A351,LookupCount!$A:$D,4,FALSE)</f>
        <v>#N/A</v>
      </c>
      <c r="G350" t="e">
        <f>CountsForm!B351</f>
        <v>#N/A</v>
      </c>
      <c r="H350">
        <f>CountsForm!D351</f>
        <v>0</v>
      </c>
      <c r="I350" t="str">
        <f>VLOOKUP('Visit&amp;Assessment Form'!B$10,LookupVisit!AJ$2:AK$10,2,FALSE)</f>
        <v>W</v>
      </c>
      <c r="J350" t="e">
        <f>VLOOKUP('Visit&amp;Assessment Form'!B$9,LookupVisit!A$2:B$7,2,FALSE)</f>
        <v>#N/A</v>
      </c>
      <c r="K350" t="e">
        <f>VLOOKUP(CountsForm!E351,LookupCount!$F$2:$G$5,2,FALSE)</f>
        <v>#N/A</v>
      </c>
      <c r="L350" t="e">
        <f>VLOOKUP('Visit&amp;Assessment Form'!$B$8,LookupVisit!$C$2:$D$16,2,FALSE)</f>
        <v>#N/A</v>
      </c>
      <c r="M350" t="e">
        <f>VLOOKUP('Visit&amp;Assessment Form'!$B$13,LookupVisit!$E$3:$F$5,2,FALSE)</f>
        <v>#N/A</v>
      </c>
      <c r="N350" t="e">
        <f>VLOOKUP('Visit&amp;Assessment Form'!$B$14,LookupVisit!$G$3:$H$6,2,FALSE)</f>
        <v>#N/A</v>
      </c>
      <c r="O350" t="e">
        <f>VLOOKUP('Visit&amp;Assessment Form'!$B$15,LookupVisit!$I$3:$J$7,2,FALSE)</f>
        <v>#N/A</v>
      </c>
      <c r="P350" t="e">
        <f>VLOOKUP('Visit&amp;Assessment Form'!$B$16,LookupVisit!$K$3:$L$6,2,FALSE)</f>
        <v>#N/A</v>
      </c>
      <c r="Q350" t="e">
        <f>VLOOKUP('Visit&amp;Assessment Form'!$B$11,LookupVisit!$M$3:$N$7,2,FALSE)</f>
        <v>#N/A</v>
      </c>
      <c r="R350">
        <f>'Visit&amp;Assessment Form'!$B$27</f>
        <v>0</v>
      </c>
      <c r="S350">
        <f>'Visit&amp;Assessment Form'!$B$29</f>
        <v>0</v>
      </c>
      <c r="T350">
        <f>SiteForm!A$3</f>
        <v>0</v>
      </c>
      <c r="U350">
        <f>SiteForm!$A$4</f>
        <v>0</v>
      </c>
      <c r="V350">
        <f>SiteForm!$C$3</f>
        <v>0</v>
      </c>
      <c r="W350">
        <f>SiteForm!$C$5</f>
        <v>0</v>
      </c>
      <c r="X350">
        <f>SiteForm!$C$10</f>
        <v>0</v>
      </c>
      <c r="Y350">
        <f>SiteForm!$C$11</f>
        <v>0</v>
      </c>
      <c r="Z350" t="e">
        <f>CountsForm!C351</f>
        <v>#N/A</v>
      </c>
      <c r="AA350" s="16">
        <f>'Visit&amp;Assessment Form'!$B$6</f>
        <v>0</v>
      </c>
      <c r="AB350" s="16">
        <f>'Visit&amp;Assessment Form'!$B$7</f>
        <v>0</v>
      </c>
      <c r="AC350">
        <f>SiteForm!$C$6</f>
        <v>0</v>
      </c>
      <c r="AD350" s="17">
        <f>CountsForm!A351</f>
        <v>0</v>
      </c>
    </row>
    <row r="351" spans="1:30">
      <c r="A351" t="e">
        <f>SiteForm!$A$7&amp;SiteForm!$C$7</f>
        <v>#N/A</v>
      </c>
      <c r="B351">
        <f>IF(SiteForm!C$4="",SiteForm!A$4,SiteForm!C$4)</f>
        <v>0</v>
      </c>
      <c r="C351">
        <f>'Visit&amp;Assessment Form'!$B$3</f>
        <v>0</v>
      </c>
      <c r="D351">
        <f>'Visit&amp;Assessment Form'!$B$4</f>
        <v>0</v>
      </c>
      <c r="E351">
        <f>'Visit&amp;Assessment Form'!$B$5</f>
        <v>0</v>
      </c>
      <c r="F351" t="e">
        <f>VLOOKUP(CountsForm!A352,LookupCount!$A:$D,4,FALSE)</f>
        <v>#N/A</v>
      </c>
      <c r="G351" t="e">
        <f>CountsForm!B352</f>
        <v>#N/A</v>
      </c>
      <c r="H351">
        <f>CountsForm!D352</f>
        <v>0</v>
      </c>
      <c r="I351" t="str">
        <f>VLOOKUP('Visit&amp;Assessment Form'!B$10,LookupVisit!AJ$2:AK$10,2,FALSE)</f>
        <v>W</v>
      </c>
      <c r="J351" t="e">
        <f>VLOOKUP('Visit&amp;Assessment Form'!B$9,LookupVisit!A$2:B$7,2,FALSE)</f>
        <v>#N/A</v>
      </c>
      <c r="K351" t="e">
        <f>VLOOKUP(CountsForm!E352,LookupCount!$F$2:$G$5,2,FALSE)</f>
        <v>#N/A</v>
      </c>
      <c r="L351" t="e">
        <f>VLOOKUP('Visit&amp;Assessment Form'!$B$8,LookupVisit!$C$2:$D$16,2,FALSE)</f>
        <v>#N/A</v>
      </c>
      <c r="M351" t="e">
        <f>VLOOKUP('Visit&amp;Assessment Form'!$B$13,LookupVisit!$E$3:$F$5,2,FALSE)</f>
        <v>#N/A</v>
      </c>
      <c r="N351" t="e">
        <f>VLOOKUP('Visit&amp;Assessment Form'!$B$14,LookupVisit!$G$3:$H$6,2,FALSE)</f>
        <v>#N/A</v>
      </c>
      <c r="O351" t="e">
        <f>VLOOKUP('Visit&amp;Assessment Form'!$B$15,LookupVisit!$I$3:$J$7,2,FALSE)</f>
        <v>#N/A</v>
      </c>
      <c r="P351" t="e">
        <f>VLOOKUP('Visit&amp;Assessment Form'!$B$16,LookupVisit!$K$3:$L$6,2,FALSE)</f>
        <v>#N/A</v>
      </c>
      <c r="Q351" t="e">
        <f>VLOOKUP('Visit&amp;Assessment Form'!$B$11,LookupVisit!$M$3:$N$7,2,FALSE)</f>
        <v>#N/A</v>
      </c>
      <c r="R351">
        <f>'Visit&amp;Assessment Form'!$B$27</f>
        <v>0</v>
      </c>
      <c r="S351">
        <f>'Visit&amp;Assessment Form'!$B$29</f>
        <v>0</v>
      </c>
      <c r="T351">
        <f>SiteForm!A$3</f>
        <v>0</v>
      </c>
      <c r="U351">
        <f>SiteForm!$A$4</f>
        <v>0</v>
      </c>
      <c r="V351">
        <f>SiteForm!$C$3</f>
        <v>0</v>
      </c>
      <c r="W351">
        <f>SiteForm!$C$5</f>
        <v>0</v>
      </c>
      <c r="X351">
        <f>SiteForm!$C$10</f>
        <v>0</v>
      </c>
      <c r="Y351">
        <f>SiteForm!$C$11</f>
        <v>0</v>
      </c>
      <c r="Z351" t="e">
        <f>CountsForm!C352</f>
        <v>#N/A</v>
      </c>
      <c r="AA351" s="16">
        <f>'Visit&amp;Assessment Form'!$B$6</f>
        <v>0</v>
      </c>
      <c r="AB351" s="16">
        <f>'Visit&amp;Assessment Form'!$B$7</f>
        <v>0</v>
      </c>
      <c r="AC351">
        <f>SiteForm!$C$6</f>
        <v>0</v>
      </c>
      <c r="AD351" s="17">
        <f>CountsForm!A352</f>
        <v>0</v>
      </c>
    </row>
    <row r="352" spans="1:30">
      <c r="A352" t="e">
        <f>SiteForm!$A$7&amp;SiteForm!$C$7</f>
        <v>#N/A</v>
      </c>
      <c r="B352">
        <f>IF(SiteForm!C$4="",SiteForm!A$4,SiteForm!C$4)</f>
        <v>0</v>
      </c>
      <c r="C352">
        <f>'Visit&amp;Assessment Form'!$B$3</f>
        <v>0</v>
      </c>
      <c r="D352">
        <f>'Visit&amp;Assessment Form'!$B$4</f>
        <v>0</v>
      </c>
      <c r="E352">
        <f>'Visit&amp;Assessment Form'!$B$5</f>
        <v>0</v>
      </c>
      <c r="F352" t="e">
        <f>VLOOKUP(CountsForm!A353,LookupCount!$A:$D,4,FALSE)</f>
        <v>#N/A</v>
      </c>
      <c r="G352" t="e">
        <f>CountsForm!B353</f>
        <v>#N/A</v>
      </c>
      <c r="H352">
        <f>CountsForm!D353</f>
        <v>0</v>
      </c>
      <c r="I352" t="str">
        <f>VLOOKUP('Visit&amp;Assessment Form'!B$10,LookupVisit!AJ$2:AK$10,2,FALSE)</f>
        <v>W</v>
      </c>
      <c r="J352" t="e">
        <f>VLOOKUP('Visit&amp;Assessment Form'!B$9,LookupVisit!A$2:B$7,2,FALSE)</f>
        <v>#N/A</v>
      </c>
      <c r="K352" t="e">
        <f>VLOOKUP(CountsForm!E353,LookupCount!$F$2:$G$5,2,FALSE)</f>
        <v>#N/A</v>
      </c>
      <c r="L352" t="e">
        <f>VLOOKUP('Visit&amp;Assessment Form'!$B$8,LookupVisit!$C$2:$D$16,2,FALSE)</f>
        <v>#N/A</v>
      </c>
      <c r="M352" t="e">
        <f>VLOOKUP('Visit&amp;Assessment Form'!$B$13,LookupVisit!$E$3:$F$5,2,FALSE)</f>
        <v>#N/A</v>
      </c>
      <c r="N352" t="e">
        <f>VLOOKUP('Visit&amp;Assessment Form'!$B$14,LookupVisit!$G$3:$H$6,2,FALSE)</f>
        <v>#N/A</v>
      </c>
      <c r="O352" t="e">
        <f>VLOOKUP('Visit&amp;Assessment Form'!$B$15,LookupVisit!$I$3:$J$7,2,FALSE)</f>
        <v>#N/A</v>
      </c>
      <c r="P352" t="e">
        <f>VLOOKUP('Visit&amp;Assessment Form'!$B$16,LookupVisit!$K$3:$L$6,2,FALSE)</f>
        <v>#N/A</v>
      </c>
      <c r="Q352" t="e">
        <f>VLOOKUP('Visit&amp;Assessment Form'!$B$11,LookupVisit!$M$3:$N$7,2,FALSE)</f>
        <v>#N/A</v>
      </c>
      <c r="R352">
        <f>'Visit&amp;Assessment Form'!$B$27</f>
        <v>0</v>
      </c>
      <c r="S352">
        <f>'Visit&amp;Assessment Form'!$B$29</f>
        <v>0</v>
      </c>
      <c r="T352">
        <f>SiteForm!A$3</f>
        <v>0</v>
      </c>
      <c r="U352">
        <f>SiteForm!$A$4</f>
        <v>0</v>
      </c>
      <c r="V352">
        <f>SiteForm!$C$3</f>
        <v>0</v>
      </c>
      <c r="W352">
        <f>SiteForm!$C$5</f>
        <v>0</v>
      </c>
      <c r="X352">
        <f>SiteForm!$C$10</f>
        <v>0</v>
      </c>
      <c r="Y352">
        <f>SiteForm!$C$11</f>
        <v>0</v>
      </c>
      <c r="Z352" t="e">
        <f>CountsForm!C353</f>
        <v>#N/A</v>
      </c>
      <c r="AA352" s="16">
        <f>'Visit&amp;Assessment Form'!$B$6</f>
        <v>0</v>
      </c>
      <c r="AB352" s="16">
        <f>'Visit&amp;Assessment Form'!$B$7</f>
        <v>0</v>
      </c>
      <c r="AC352">
        <f>SiteForm!$C$6</f>
        <v>0</v>
      </c>
      <c r="AD352" s="17">
        <f>CountsForm!A353</f>
        <v>0</v>
      </c>
    </row>
    <row r="353" spans="1:30">
      <c r="A353" t="e">
        <f>SiteForm!$A$7&amp;SiteForm!$C$7</f>
        <v>#N/A</v>
      </c>
      <c r="B353">
        <f>IF(SiteForm!C$4="",SiteForm!A$4,SiteForm!C$4)</f>
        <v>0</v>
      </c>
      <c r="C353">
        <f>'Visit&amp;Assessment Form'!$B$3</f>
        <v>0</v>
      </c>
      <c r="D353">
        <f>'Visit&amp;Assessment Form'!$B$4</f>
        <v>0</v>
      </c>
      <c r="E353">
        <f>'Visit&amp;Assessment Form'!$B$5</f>
        <v>0</v>
      </c>
      <c r="F353" t="e">
        <f>VLOOKUP(CountsForm!A354,LookupCount!$A:$D,4,FALSE)</f>
        <v>#N/A</v>
      </c>
      <c r="G353" t="e">
        <f>CountsForm!B354</f>
        <v>#N/A</v>
      </c>
      <c r="H353">
        <f>CountsForm!D354</f>
        <v>0</v>
      </c>
      <c r="I353" t="str">
        <f>VLOOKUP('Visit&amp;Assessment Form'!B$10,LookupVisit!AJ$2:AK$10,2,FALSE)</f>
        <v>W</v>
      </c>
      <c r="J353" t="e">
        <f>VLOOKUP('Visit&amp;Assessment Form'!B$9,LookupVisit!A$2:B$7,2,FALSE)</f>
        <v>#N/A</v>
      </c>
      <c r="K353" t="e">
        <f>VLOOKUP(CountsForm!E354,LookupCount!$F$2:$G$5,2,FALSE)</f>
        <v>#N/A</v>
      </c>
      <c r="L353" t="e">
        <f>VLOOKUP('Visit&amp;Assessment Form'!$B$8,LookupVisit!$C$2:$D$16,2,FALSE)</f>
        <v>#N/A</v>
      </c>
      <c r="M353" t="e">
        <f>VLOOKUP('Visit&amp;Assessment Form'!$B$13,LookupVisit!$E$3:$F$5,2,FALSE)</f>
        <v>#N/A</v>
      </c>
      <c r="N353" t="e">
        <f>VLOOKUP('Visit&amp;Assessment Form'!$B$14,LookupVisit!$G$3:$H$6,2,FALSE)</f>
        <v>#N/A</v>
      </c>
      <c r="O353" t="e">
        <f>VLOOKUP('Visit&amp;Assessment Form'!$B$15,LookupVisit!$I$3:$J$7,2,FALSE)</f>
        <v>#N/A</v>
      </c>
      <c r="P353" t="e">
        <f>VLOOKUP('Visit&amp;Assessment Form'!$B$16,LookupVisit!$K$3:$L$6,2,FALSE)</f>
        <v>#N/A</v>
      </c>
      <c r="Q353" t="e">
        <f>VLOOKUP('Visit&amp;Assessment Form'!$B$11,LookupVisit!$M$3:$N$7,2,FALSE)</f>
        <v>#N/A</v>
      </c>
      <c r="R353">
        <f>'Visit&amp;Assessment Form'!$B$27</f>
        <v>0</v>
      </c>
      <c r="S353">
        <f>'Visit&amp;Assessment Form'!$B$29</f>
        <v>0</v>
      </c>
      <c r="T353">
        <f>SiteForm!A$3</f>
        <v>0</v>
      </c>
      <c r="U353">
        <f>SiteForm!$A$4</f>
        <v>0</v>
      </c>
      <c r="V353">
        <f>SiteForm!$C$3</f>
        <v>0</v>
      </c>
      <c r="W353">
        <f>SiteForm!$C$5</f>
        <v>0</v>
      </c>
      <c r="X353">
        <f>SiteForm!$C$10</f>
        <v>0</v>
      </c>
      <c r="Y353">
        <f>SiteForm!$C$11</f>
        <v>0</v>
      </c>
      <c r="Z353" t="e">
        <f>CountsForm!C354</f>
        <v>#N/A</v>
      </c>
      <c r="AA353" s="16">
        <f>'Visit&amp;Assessment Form'!$B$6</f>
        <v>0</v>
      </c>
      <c r="AB353" s="16">
        <f>'Visit&amp;Assessment Form'!$B$7</f>
        <v>0</v>
      </c>
      <c r="AC353">
        <f>SiteForm!$C$6</f>
        <v>0</v>
      </c>
      <c r="AD353" s="17">
        <f>CountsForm!A354</f>
        <v>0</v>
      </c>
    </row>
    <row r="354" spans="1:30">
      <c r="A354" t="e">
        <f>SiteForm!$A$7&amp;SiteForm!$C$7</f>
        <v>#N/A</v>
      </c>
      <c r="B354">
        <f>IF(SiteForm!C$4="",SiteForm!A$4,SiteForm!C$4)</f>
        <v>0</v>
      </c>
      <c r="C354">
        <f>'Visit&amp;Assessment Form'!$B$3</f>
        <v>0</v>
      </c>
      <c r="D354">
        <f>'Visit&amp;Assessment Form'!$B$4</f>
        <v>0</v>
      </c>
      <c r="E354">
        <f>'Visit&amp;Assessment Form'!$B$5</f>
        <v>0</v>
      </c>
      <c r="F354" t="e">
        <f>VLOOKUP(CountsForm!A355,LookupCount!$A:$D,4,FALSE)</f>
        <v>#N/A</v>
      </c>
      <c r="G354" t="e">
        <f>CountsForm!B355</f>
        <v>#N/A</v>
      </c>
      <c r="H354">
        <f>CountsForm!D355</f>
        <v>0</v>
      </c>
      <c r="I354" t="str">
        <f>VLOOKUP('Visit&amp;Assessment Form'!B$10,LookupVisit!AJ$2:AK$10,2,FALSE)</f>
        <v>W</v>
      </c>
      <c r="J354" t="e">
        <f>VLOOKUP('Visit&amp;Assessment Form'!B$9,LookupVisit!A$2:B$7,2,FALSE)</f>
        <v>#N/A</v>
      </c>
      <c r="K354" t="e">
        <f>VLOOKUP(CountsForm!E355,LookupCount!$F$2:$G$5,2,FALSE)</f>
        <v>#N/A</v>
      </c>
      <c r="L354" t="e">
        <f>VLOOKUP('Visit&amp;Assessment Form'!$B$8,LookupVisit!$C$2:$D$16,2,FALSE)</f>
        <v>#N/A</v>
      </c>
      <c r="M354" t="e">
        <f>VLOOKUP('Visit&amp;Assessment Form'!$B$13,LookupVisit!$E$3:$F$5,2,FALSE)</f>
        <v>#N/A</v>
      </c>
      <c r="N354" t="e">
        <f>VLOOKUP('Visit&amp;Assessment Form'!$B$14,LookupVisit!$G$3:$H$6,2,FALSE)</f>
        <v>#N/A</v>
      </c>
      <c r="O354" t="e">
        <f>VLOOKUP('Visit&amp;Assessment Form'!$B$15,LookupVisit!$I$3:$J$7,2,FALSE)</f>
        <v>#N/A</v>
      </c>
      <c r="P354" t="e">
        <f>VLOOKUP('Visit&amp;Assessment Form'!$B$16,LookupVisit!$K$3:$L$6,2,FALSE)</f>
        <v>#N/A</v>
      </c>
      <c r="Q354" t="e">
        <f>VLOOKUP('Visit&amp;Assessment Form'!$B$11,LookupVisit!$M$3:$N$7,2,FALSE)</f>
        <v>#N/A</v>
      </c>
      <c r="R354">
        <f>'Visit&amp;Assessment Form'!$B$27</f>
        <v>0</v>
      </c>
      <c r="S354">
        <f>'Visit&amp;Assessment Form'!$B$29</f>
        <v>0</v>
      </c>
      <c r="T354">
        <f>SiteForm!A$3</f>
        <v>0</v>
      </c>
      <c r="U354">
        <f>SiteForm!$A$4</f>
        <v>0</v>
      </c>
      <c r="V354">
        <f>SiteForm!$C$3</f>
        <v>0</v>
      </c>
      <c r="W354">
        <f>SiteForm!$C$5</f>
        <v>0</v>
      </c>
      <c r="X354">
        <f>SiteForm!$C$10</f>
        <v>0</v>
      </c>
      <c r="Y354">
        <f>SiteForm!$C$11</f>
        <v>0</v>
      </c>
      <c r="Z354" t="e">
        <f>CountsForm!C355</f>
        <v>#N/A</v>
      </c>
      <c r="AA354" s="16">
        <f>'Visit&amp;Assessment Form'!$B$6</f>
        <v>0</v>
      </c>
      <c r="AB354" s="16">
        <f>'Visit&amp;Assessment Form'!$B$7</f>
        <v>0</v>
      </c>
      <c r="AC354">
        <f>SiteForm!$C$6</f>
        <v>0</v>
      </c>
      <c r="AD354" s="17">
        <f>CountsForm!A355</f>
        <v>0</v>
      </c>
    </row>
    <row r="355" spans="1:30">
      <c r="A355" t="e">
        <f>SiteForm!$A$7&amp;SiteForm!$C$7</f>
        <v>#N/A</v>
      </c>
      <c r="B355">
        <f>IF(SiteForm!C$4="",SiteForm!A$4,SiteForm!C$4)</f>
        <v>0</v>
      </c>
      <c r="C355">
        <f>'Visit&amp;Assessment Form'!$B$3</f>
        <v>0</v>
      </c>
      <c r="D355">
        <f>'Visit&amp;Assessment Form'!$B$4</f>
        <v>0</v>
      </c>
      <c r="E355">
        <f>'Visit&amp;Assessment Form'!$B$5</f>
        <v>0</v>
      </c>
      <c r="F355" t="e">
        <f>VLOOKUP(CountsForm!A356,LookupCount!$A:$D,4,FALSE)</f>
        <v>#N/A</v>
      </c>
      <c r="G355" t="e">
        <f>CountsForm!B356</f>
        <v>#N/A</v>
      </c>
      <c r="H355">
        <f>CountsForm!D356</f>
        <v>0</v>
      </c>
      <c r="I355" t="str">
        <f>VLOOKUP('Visit&amp;Assessment Form'!B$10,LookupVisit!AJ$2:AK$10,2,FALSE)</f>
        <v>W</v>
      </c>
      <c r="J355" t="e">
        <f>VLOOKUP('Visit&amp;Assessment Form'!B$9,LookupVisit!A$2:B$7,2,FALSE)</f>
        <v>#N/A</v>
      </c>
      <c r="K355" t="e">
        <f>VLOOKUP(CountsForm!E356,LookupCount!$F$2:$G$5,2,FALSE)</f>
        <v>#N/A</v>
      </c>
      <c r="L355" t="e">
        <f>VLOOKUP('Visit&amp;Assessment Form'!$B$8,LookupVisit!$C$2:$D$16,2,FALSE)</f>
        <v>#N/A</v>
      </c>
      <c r="M355" t="e">
        <f>VLOOKUP('Visit&amp;Assessment Form'!$B$13,LookupVisit!$E$3:$F$5,2,FALSE)</f>
        <v>#N/A</v>
      </c>
      <c r="N355" t="e">
        <f>VLOOKUP('Visit&amp;Assessment Form'!$B$14,LookupVisit!$G$3:$H$6,2,FALSE)</f>
        <v>#N/A</v>
      </c>
      <c r="O355" t="e">
        <f>VLOOKUP('Visit&amp;Assessment Form'!$B$15,LookupVisit!$I$3:$J$7,2,FALSE)</f>
        <v>#N/A</v>
      </c>
      <c r="P355" t="e">
        <f>VLOOKUP('Visit&amp;Assessment Form'!$B$16,LookupVisit!$K$3:$L$6,2,FALSE)</f>
        <v>#N/A</v>
      </c>
      <c r="Q355" t="e">
        <f>VLOOKUP('Visit&amp;Assessment Form'!$B$11,LookupVisit!$M$3:$N$7,2,FALSE)</f>
        <v>#N/A</v>
      </c>
      <c r="R355">
        <f>'Visit&amp;Assessment Form'!$B$27</f>
        <v>0</v>
      </c>
      <c r="S355">
        <f>'Visit&amp;Assessment Form'!$B$29</f>
        <v>0</v>
      </c>
      <c r="T355">
        <f>SiteForm!A$3</f>
        <v>0</v>
      </c>
      <c r="U355">
        <f>SiteForm!$A$4</f>
        <v>0</v>
      </c>
      <c r="V355">
        <f>SiteForm!$C$3</f>
        <v>0</v>
      </c>
      <c r="W355">
        <f>SiteForm!$C$5</f>
        <v>0</v>
      </c>
      <c r="X355">
        <f>SiteForm!$C$10</f>
        <v>0</v>
      </c>
      <c r="Y355">
        <f>SiteForm!$C$11</f>
        <v>0</v>
      </c>
      <c r="Z355" t="e">
        <f>CountsForm!C356</f>
        <v>#N/A</v>
      </c>
      <c r="AA355" s="16">
        <f>'Visit&amp;Assessment Form'!$B$6</f>
        <v>0</v>
      </c>
      <c r="AB355" s="16">
        <f>'Visit&amp;Assessment Form'!$B$7</f>
        <v>0</v>
      </c>
      <c r="AC355">
        <f>SiteForm!$C$6</f>
        <v>0</v>
      </c>
      <c r="AD355" s="17">
        <f>CountsForm!A356</f>
        <v>0</v>
      </c>
    </row>
    <row r="356" spans="1:30">
      <c r="A356" t="e">
        <f>SiteForm!$A$7&amp;SiteForm!$C$7</f>
        <v>#N/A</v>
      </c>
      <c r="B356">
        <f>IF(SiteForm!C$4="",SiteForm!A$4,SiteForm!C$4)</f>
        <v>0</v>
      </c>
      <c r="C356">
        <f>'Visit&amp;Assessment Form'!$B$3</f>
        <v>0</v>
      </c>
      <c r="D356">
        <f>'Visit&amp;Assessment Form'!$B$4</f>
        <v>0</v>
      </c>
      <c r="E356">
        <f>'Visit&amp;Assessment Form'!$B$5</f>
        <v>0</v>
      </c>
      <c r="F356" t="e">
        <f>VLOOKUP(CountsForm!A357,LookupCount!$A:$D,4,FALSE)</f>
        <v>#N/A</v>
      </c>
      <c r="G356" t="e">
        <f>CountsForm!B357</f>
        <v>#N/A</v>
      </c>
      <c r="H356">
        <f>CountsForm!D357</f>
        <v>0</v>
      </c>
      <c r="I356" t="str">
        <f>VLOOKUP('Visit&amp;Assessment Form'!B$10,LookupVisit!AJ$2:AK$10,2,FALSE)</f>
        <v>W</v>
      </c>
      <c r="J356" t="e">
        <f>VLOOKUP('Visit&amp;Assessment Form'!B$9,LookupVisit!A$2:B$7,2,FALSE)</f>
        <v>#N/A</v>
      </c>
      <c r="K356" t="e">
        <f>VLOOKUP(CountsForm!E357,LookupCount!$F$2:$G$5,2,FALSE)</f>
        <v>#N/A</v>
      </c>
      <c r="L356" t="e">
        <f>VLOOKUP('Visit&amp;Assessment Form'!$B$8,LookupVisit!$C$2:$D$16,2,FALSE)</f>
        <v>#N/A</v>
      </c>
      <c r="M356" t="e">
        <f>VLOOKUP('Visit&amp;Assessment Form'!$B$13,LookupVisit!$E$3:$F$5,2,FALSE)</f>
        <v>#N/A</v>
      </c>
      <c r="N356" t="e">
        <f>VLOOKUP('Visit&amp;Assessment Form'!$B$14,LookupVisit!$G$3:$H$6,2,FALSE)</f>
        <v>#N/A</v>
      </c>
      <c r="O356" t="e">
        <f>VLOOKUP('Visit&amp;Assessment Form'!$B$15,LookupVisit!$I$3:$J$7,2,FALSE)</f>
        <v>#N/A</v>
      </c>
      <c r="P356" t="e">
        <f>VLOOKUP('Visit&amp;Assessment Form'!$B$16,LookupVisit!$K$3:$L$6,2,FALSE)</f>
        <v>#N/A</v>
      </c>
      <c r="Q356" t="e">
        <f>VLOOKUP('Visit&amp;Assessment Form'!$B$11,LookupVisit!$M$3:$N$7,2,FALSE)</f>
        <v>#N/A</v>
      </c>
      <c r="R356">
        <f>'Visit&amp;Assessment Form'!$B$27</f>
        <v>0</v>
      </c>
      <c r="S356">
        <f>'Visit&amp;Assessment Form'!$B$29</f>
        <v>0</v>
      </c>
      <c r="T356">
        <f>SiteForm!A$3</f>
        <v>0</v>
      </c>
      <c r="U356">
        <f>SiteForm!$A$4</f>
        <v>0</v>
      </c>
      <c r="V356">
        <f>SiteForm!$C$3</f>
        <v>0</v>
      </c>
      <c r="W356">
        <f>SiteForm!$C$5</f>
        <v>0</v>
      </c>
      <c r="X356">
        <f>SiteForm!$C$10</f>
        <v>0</v>
      </c>
      <c r="Y356">
        <f>SiteForm!$C$11</f>
        <v>0</v>
      </c>
      <c r="Z356" t="e">
        <f>CountsForm!C357</f>
        <v>#N/A</v>
      </c>
      <c r="AA356" s="16">
        <f>'Visit&amp;Assessment Form'!$B$6</f>
        <v>0</v>
      </c>
      <c r="AB356" s="16">
        <f>'Visit&amp;Assessment Form'!$B$7</f>
        <v>0</v>
      </c>
      <c r="AC356">
        <f>SiteForm!$C$6</f>
        <v>0</v>
      </c>
      <c r="AD356" s="17">
        <f>CountsForm!A357</f>
        <v>0</v>
      </c>
    </row>
    <row r="357" spans="1:30">
      <c r="A357" t="e">
        <f>SiteForm!$A$7&amp;SiteForm!$C$7</f>
        <v>#N/A</v>
      </c>
      <c r="B357">
        <f>IF(SiteForm!C$4="",SiteForm!A$4,SiteForm!C$4)</f>
        <v>0</v>
      </c>
      <c r="C357">
        <f>'Visit&amp;Assessment Form'!$B$3</f>
        <v>0</v>
      </c>
      <c r="D357">
        <f>'Visit&amp;Assessment Form'!$B$4</f>
        <v>0</v>
      </c>
      <c r="E357">
        <f>'Visit&amp;Assessment Form'!$B$5</f>
        <v>0</v>
      </c>
      <c r="F357" t="e">
        <f>VLOOKUP(CountsForm!A358,LookupCount!$A:$D,4,FALSE)</f>
        <v>#N/A</v>
      </c>
      <c r="G357" t="e">
        <f>CountsForm!B358</f>
        <v>#N/A</v>
      </c>
      <c r="H357">
        <f>CountsForm!D358</f>
        <v>0</v>
      </c>
      <c r="I357" t="str">
        <f>VLOOKUP('Visit&amp;Assessment Form'!B$10,LookupVisit!AJ$2:AK$10,2,FALSE)</f>
        <v>W</v>
      </c>
      <c r="J357" t="e">
        <f>VLOOKUP('Visit&amp;Assessment Form'!B$9,LookupVisit!A$2:B$7,2,FALSE)</f>
        <v>#N/A</v>
      </c>
      <c r="K357" t="e">
        <f>VLOOKUP(CountsForm!E358,LookupCount!$F$2:$G$5,2,FALSE)</f>
        <v>#N/A</v>
      </c>
      <c r="L357" t="e">
        <f>VLOOKUP('Visit&amp;Assessment Form'!$B$8,LookupVisit!$C$2:$D$16,2,FALSE)</f>
        <v>#N/A</v>
      </c>
      <c r="M357" t="e">
        <f>VLOOKUP('Visit&amp;Assessment Form'!$B$13,LookupVisit!$E$3:$F$5,2,FALSE)</f>
        <v>#N/A</v>
      </c>
      <c r="N357" t="e">
        <f>VLOOKUP('Visit&amp;Assessment Form'!$B$14,LookupVisit!$G$3:$H$6,2,FALSE)</f>
        <v>#N/A</v>
      </c>
      <c r="O357" t="e">
        <f>VLOOKUP('Visit&amp;Assessment Form'!$B$15,LookupVisit!$I$3:$J$7,2,FALSE)</f>
        <v>#N/A</v>
      </c>
      <c r="P357" t="e">
        <f>VLOOKUP('Visit&amp;Assessment Form'!$B$16,LookupVisit!$K$3:$L$6,2,FALSE)</f>
        <v>#N/A</v>
      </c>
      <c r="Q357" t="e">
        <f>VLOOKUP('Visit&amp;Assessment Form'!$B$11,LookupVisit!$M$3:$N$7,2,FALSE)</f>
        <v>#N/A</v>
      </c>
      <c r="R357">
        <f>'Visit&amp;Assessment Form'!$B$27</f>
        <v>0</v>
      </c>
      <c r="S357">
        <f>'Visit&amp;Assessment Form'!$B$29</f>
        <v>0</v>
      </c>
      <c r="T357">
        <f>SiteForm!A$3</f>
        <v>0</v>
      </c>
      <c r="U357">
        <f>SiteForm!$A$4</f>
        <v>0</v>
      </c>
      <c r="V357">
        <f>SiteForm!$C$3</f>
        <v>0</v>
      </c>
      <c r="W357">
        <f>SiteForm!$C$5</f>
        <v>0</v>
      </c>
      <c r="X357">
        <f>SiteForm!$C$10</f>
        <v>0</v>
      </c>
      <c r="Y357">
        <f>SiteForm!$C$11</f>
        <v>0</v>
      </c>
      <c r="Z357" t="e">
        <f>CountsForm!C358</f>
        <v>#N/A</v>
      </c>
      <c r="AA357" s="16">
        <f>'Visit&amp;Assessment Form'!$B$6</f>
        <v>0</v>
      </c>
      <c r="AB357" s="16">
        <f>'Visit&amp;Assessment Form'!$B$7</f>
        <v>0</v>
      </c>
      <c r="AC357">
        <f>SiteForm!$C$6</f>
        <v>0</v>
      </c>
      <c r="AD357" s="17">
        <f>CountsForm!A358</f>
        <v>0</v>
      </c>
    </row>
    <row r="358" spans="1:30">
      <c r="A358" t="e">
        <f>SiteForm!$A$7&amp;SiteForm!$C$7</f>
        <v>#N/A</v>
      </c>
      <c r="B358">
        <f>IF(SiteForm!C$4="",SiteForm!A$4,SiteForm!C$4)</f>
        <v>0</v>
      </c>
      <c r="C358">
        <f>'Visit&amp;Assessment Form'!$B$3</f>
        <v>0</v>
      </c>
      <c r="D358">
        <f>'Visit&amp;Assessment Form'!$B$4</f>
        <v>0</v>
      </c>
      <c r="E358">
        <f>'Visit&amp;Assessment Form'!$B$5</f>
        <v>0</v>
      </c>
      <c r="F358" t="e">
        <f>VLOOKUP(CountsForm!A359,LookupCount!$A:$D,4,FALSE)</f>
        <v>#N/A</v>
      </c>
      <c r="G358" t="e">
        <f>CountsForm!B359</f>
        <v>#N/A</v>
      </c>
      <c r="H358">
        <f>CountsForm!D359</f>
        <v>0</v>
      </c>
      <c r="I358" t="str">
        <f>VLOOKUP('Visit&amp;Assessment Form'!B$10,LookupVisit!AJ$2:AK$10,2,FALSE)</f>
        <v>W</v>
      </c>
      <c r="J358" t="e">
        <f>VLOOKUP('Visit&amp;Assessment Form'!B$9,LookupVisit!A$2:B$7,2,FALSE)</f>
        <v>#N/A</v>
      </c>
      <c r="K358" t="e">
        <f>VLOOKUP(CountsForm!E359,LookupCount!$F$2:$G$5,2,FALSE)</f>
        <v>#N/A</v>
      </c>
      <c r="L358" t="e">
        <f>VLOOKUP('Visit&amp;Assessment Form'!$B$8,LookupVisit!$C$2:$D$16,2,FALSE)</f>
        <v>#N/A</v>
      </c>
      <c r="M358" t="e">
        <f>VLOOKUP('Visit&amp;Assessment Form'!$B$13,LookupVisit!$E$3:$F$5,2,FALSE)</f>
        <v>#N/A</v>
      </c>
      <c r="N358" t="e">
        <f>VLOOKUP('Visit&amp;Assessment Form'!$B$14,LookupVisit!$G$3:$H$6,2,FALSE)</f>
        <v>#N/A</v>
      </c>
      <c r="O358" t="e">
        <f>VLOOKUP('Visit&amp;Assessment Form'!$B$15,LookupVisit!$I$3:$J$7,2,FALSE)</f>
        <v>#N/A</v>
      </c>
      <c r="P358" t="e">
        <f>VLOOKUP('Visit&amp;Assessment Form'!$B$16,LookupVisit!$K$3:$L$6,2,FALSE)</f>
        <v>#N/A</v>
      </c>
      <c r="Q358" t="e">
        <f>VLOOKUP('Visit&amp;Assessment Form'!$B$11,LookupVisit!$M$3:$N$7,2,FALSE)</f>
        <v>#N/A</v>
      </c>
      <c r="R358">
        <f>'Visit&amp;Assessment Form'!$B$27</f>
        <v>0</v>
      </c>
      <c r="S358">
        <f>'Visit&amp;Assessment Form'!$B$29</f>
        <v>0</v>
      </c>
      <c r="T358">
        <f>SiteForm!A$3</f>
        <v>0</v>
      </c>
      <c r="U358">
        <f>SiteForm!$A$4</f>
        <v>0</v>
      </c>
      <c r="V358">
        <f>SiteForm!$C$3</f>
        <v>0</v>
      </c>
      <c r="W358">
        <f>SiteForm!$C$5</f>
        <v>0</v>
      </c>
      <c r="X358">
        <f>SiteForm!$C$10</f>
        <v>0</v>
      </c>
      <c r="Y358">
        <f>SiteForm!$C$11</f>
        <v>0</v>
      </c>
      <c r="Z358" t="e">
        <f>CountsForm!C359</f>
        <v>#N/A</v>
      </c>
      <c r="AA358" s="16">
        <f>'Visit&amp;Assessment Form'!$B$6</f>
        <v>0</v>
      </c>
      <c r="AB358" s="16">
        <f>'Visit&amp;Assessment Form'!$B$7</f>
        <v>0</v>
      </c>
      <c r="AC358">
        <f>SiteForm!$C$6</f>
        <v>0</v>
      </c>
      <c r="AD358" s="17">
        <f>CountsForm!A359</f>
        <v>0</v>
      </c>
    </row>
    <row r="359" spans="1:30">
      <c r="A359" t="e">
        <f>SiteForm!$A$7&amp;SiteForm!$C$7</f>
        <v>#N/A</v>
      </c>
      <c r="B359">
        <f>IF(SiteForm!C$4="",SiteForm!A$4,SiteForm!C$4)</f>
        <v>0</v>
      </c>
      <c r="C359">
        <f>'Visit&amp;Assessment Form'!$B$3</f>
        <v>0</v>
      </c>
      <c r="D359">
        <f>'Visit&amp;Assessment Form'!$B$4</f>
        <v>0</v>
      </c>
      <c r="E359">
        <f>'Visit&amp;Assessment Form'!$B$5</f>
        <v>0</v>
      </c>
      <c r="F359" t="e">
        <f>VLOOKUP(CountsForm!A360,LookupCount!$A:$D,4,FALSE)</f>
        <v>#N/A</v>
      </c>
      <c r="G359" t="e">
        <f>CountsForm!B360</f>
        <v>#N/A</v>
      </c>
      <c r="H359">
        <f>CountsForm!D360</f>
        <v>0</v>
      </c>
      <c r="I359" t="str">
        <f>VLOOKUP('Visit&amp;Assessment Form'!B$10,LookupVisit!AJ$2:AK$10,2,FALSE)</f>
        <v>W</v>
      </c>
      <c r="J359" t="e">
        <f>VLOOKUP('Visit&amp;Assessment Form'!B$9,LookupVisit!A$2:B$7,2,FALSE)</f>
        <v>#N/A</v>
      </c>
      <c r="K359" t="e">
        <f>VLOOKUP(CountsForm!E360,LookupCount!$F$2:$G$5,2,FALSE)</f>
        <v>#N/A</v>
      </c>
      <c r="L359" t="e">
        <f>VLOOKUP('Visit&amp;Assessment Form'!$B$8,LookupVisit!$C$2:$D$16,2,FALSE)</f>
        <v>#N/A</v>
      </c>
      <c r="M359" t="e">
        <f>VLOOKUP('Visit&amp;Assessment Form'!$B$13,LookupVisit!$E$3:$F$5,2,FALSE)</f>
        <v>#N/A</v>
      </c>
      <c r="N359" t="e">
        <f>VLOOKUP('Visit&amp;Assessment Form'!$B$14,LookupVisit!$G$3:$H$6,2,FALSE)</f>
        <v>#N/A</v>
      </c>
      <c r="O359" t="e">
        <f>VLOOKUP('Visit&amp;Assessment Form'!$B$15,LookupVisit!$I$3:$J$7,2,FALSE)</f>
        <v>#N/A</v>
      </c>
      <c r="P359" t="e">
        <f>VLOOKUP('Visit&amp;Assessment Form'!$B$16,LookupVisit!$K$3:$L$6,2,FALSE)</f>
        <v>#N/A</v>
      </c>
      <c r="Q359" t="e">
        <f>VLOOKUP('Visit&amp;Assessment Form'!$B$11,LookupVisit!$M$3:$N$7,2,FALSE)</f>
        <v>#N/A</v>
      </c>
      <c r="R359">
        <f>'Visit&amp;Assessment Form'!$B$27</f>
        <v>0</v>
      </c>
      <c r="S359">
        <f>'Visit&amp;Assessment Form'!$B$29</f>
        <v>0</v>
      </c>
      <c r="T359">
        <f>SiteForm!A$3</f>
        <v>0</v>
      </c>
      <c r="U359">
        <f>SiteForm!$A$4</f>
        <v>0</v>
      </c>
      <c r="V359">
        <f>SiteForm!$C$3</f>
        <v>0</v>
      </c>
      <c r="W359">
        <f>SiteForm!$C$5</f>
        <v>0</v>
      </c>
      <c r="X359">
        <f>SiteForm!$C$10</f>
        <v>0</v>
      </c>
      <c r="Y359">
        <f>SiteForm!$C$11</f>
        <v>0</v>
      </c>
      <c r="Z359" t="e">
        <f>CountsForm!C360</f>
        <v>#N/A</v>
      </c>
      <c r="AA359" s="16">
        <f>'Visit&amp;Assessment Form'!$B$6</f>
        <v>0</v>
      </c>
      <c r="AB359" s="16">
        <f>'Visit&amp;Assessment Form'!$B$7</f>
        <v>0</v>
      </c>
      <c r="AC359">
        <f>SiteForm!$C$6</f>
        <v>0</v>
      </c>
      <c r="AD359" s="17">
        <f>CountsForm!A360</f>
        <v>0</v>
      </c>
    </row>
    <row r="360" spans="1:30">
      <c r="A360" t="e">
        <f>SiteForm!$A$7&amp;SiteForm!$C$7</f>
        <v>#N/A</v>
      </c>
      <c r="B360">
        <f>IF(SiteForm!C$4="",SiteForm!A$4,SiteForm!C$4)</f>
        <v>0</v>
      </c>
      <c r="C360">
        <f>'Visit&amp;Assessment Form'!$B$3</f>
        <v>0</v>
      </c>
      <c r="D360">
        <f>'Visit&amp;Assessment Form'!$B$4</f>
        <v>0</v>
      </c>
      <c r="E360">
        <f>'Visit&amp;Assessment Form'!$B$5</f>
        <v>0</v>
      </c>
      <c r="F360" t="e">
        <f>VLOOKUP(CountsForm!A361,LookupCount!$A:$D,4,FALSE)</f>
        <v>#N/A</v>
      </c>
      <c r="G360" t="e">
        <f>CountsForm!B361</f>
        <v>#N/A</v>
      </c>
      <c r="H360">
        <f>CountsForm!D361</f>
        <v>0</v>
      </c>
      <c r="I360" t="str">
        <f>VLOOKUP('Visit&amp;Assessment Form'!B$10,LookupVisit!AJ$2:AK$10,2,FALSE)</f>
        <v>W</v>
      </c>
      <c r="J360" t="e">
        <f>VLOOKUP('Visit&amp;Assessment Form'!B$9,LookupVisit!A$2:B$7,2,FALSE)</f>
        <v>#N/A</v>
      </c>
      <c r="K360" t="e">
        <f>VLOOKUP(CountsForm!E361,LookupCount!$F$2:$G$5,2,FALSE)</f>
        <v>#N/A</v>
      </c>
      <c r="L360" t="e">
        <f>VLOOKUP('Visit&amp;Assessment Form'!$B$8,LookupVisit!$C$2:$D$16,2,FALSE)</f>
        <v>#N/A</v>
      </c>
      <c r="M360" t="e">
        <f>VLOOKUP('Visit&amp;Assessment Form'!$B$13,LookupVisit!$E$3:$F$5,2,FALSE)</f>
        <v>#N/A</v>
      </c>
      <c r="N360" t="e">
        <f>VLOOKUP('Visit&amp;Assessment Form'!$B$14,LookupVisit!$G$3:$H$6,2,FALSE)</f>
        <v>#N/A</v>
      </c>
      <c r="O360" t="e">
        <f>VLOOKUP('Visit&amp;Assessment Form'!$B$15,LookupVisit!$I$3:$J$7,2,FALSE)</f>
        <v>#N/A</v>
      </c>
      <c r="P360" t="e">
        <f>VLOOKUP('Visit&amp;Assessment Form'!$B$16,LookupVisit!$K$3:$L$6,2,FALSE)</f>
        <v>#N/A</v>
      </c>
      <c r="Q360" t="e">
        <f>VLOOKUP('Visit&amp;Assessment Form'!$B$11,LookupVisit!$M$3:$N$7,2,FALSE)</f>
        <v>#N/A</v>
      </c>
      <c r="R360">
        <f>'Visit&amp;Assessment Form'!$B$27</f>
        <v>0</v>
      </c>
      <c r="S360">
        <f>'Visit&amp;Assessment Form'!$B$29</f>
        <v>0</v>
      </c>
      <c r="T360">
        <f>SiteForm!A$3</f>
        <v>0</v>
      </c>
      <c r="U360">
        <f>SiteForm!$A$4</f>
        <v>0</v>
      </c>
      <c r="V360">
        <f>SiteForm!$C$3</f>
        <v>0</v>
      </c>
      <c r="W360">
        <f>SiteForm!$C$5</f>
        <v>0</v>
      </c>
      <c r="X360">
        <f>SiteForm!$C$10</f>
        <v>0</v>
      </c>
      <c r="Y360">
        <f>SiteForm!$C$11</f>
        <v>0</v>
      </c>
      <c r="Z360" t="e">
        <f>CountsForm!C361</f>
        <v>#N/A</v>
      </c>
      <c r="AA360" s="16">
        <f>'Visit&amp;Assessment Form'!$B$6</f>
        <v>0</v>
      </c>
      <c r="AB360" s="16">
        <f>'Visit&amp;Assessment Form'!$B$7</f>
        <v>0</v>
      </c>
      <c r="AC360">
        <f>SiteForm!$C$6</f>
        <v>0</v>
      </c>
      <c r="AD360" s="17">
        <f>CountsForm!A361</f>
        <v>0</v>
      </c>
    </row>
    <row r="361" spans="1:30">
      <c r="A361" t="e">
        <f>SiteForm!$A$7&amp;SiteForm!$C$7</f>
        <v>#N/A</v>
      </c>
      <c r="B361">
        <f>IF(SiteForm!C$4="",SiteForm!A$4,SiteForm!C$4)</f>
        <v>0</v>
      </c>
      <c r="C361">
        <f>'Visit&amp;Assessment Form'!$B$3</f>
        <v>0</v>
      </c>
      <c r="D361">
        <f>'Visit&amp;Assessment Form'!$B$4</f>
        <v>0</v>
      </c>
      <c r="E361">
        <f>'Visit&amp;Assessment Form'!$B$5</f>
        <v>0</v>
      </c>
      <c r="F361" t="e">
        <f>VLOOKUP(CountsForm!A362,LookupCount!$A:$D,4,FALSE)</f>
        <v>#N/A</v>
      </c>
      <c r="G361" t="e">
        <f>CountsForm!B362</f>
        <v>#N/A</v>
      </c>
      <c r="H361">
        <f>CountsForm!D362</f>
        <v>0</v>
      </c>
      <c r="I361" t="str">
        <f>VLOOKUP('Visit&amp;Assessment Form'!B$10,LookupVisit!AJ$2:AK$10,2,FALSE)</f>
        <v>W</v>
      </c>
      <c r="J361" t="e">
        <f>VLOOKUP('Visit&amp;Assessment Form'!B$9,LookupVisit!A$2:B$7,2,FALSE)</f>
        <v>#N/A</v>
      </c>
      <c r="K361" t="e">
        <f>VLOOKUP(CountsForm!E362,LookupCount!$F$2:$G$5,2,FALSE)</f>
        <v>#N/A</v>
      </c>
      <c r="L361" t="e">
        <f>VLOOKUP('Visit&amp;Assessment Form'!$B$8,LookupVisit!$C$2:$D$16,2,FALSE)</f>
        <v>#N/A</v>
      </c>
      <c r="M361" t="e">
        <f>VLOOKUP('Visit&amp;Assessment Form'!$B$13,LookupVisit!$E$3:$F$5,2,FALSE)</f>
        <v>#N/A</v>
      </c>
      <c r="N361" t="e">
        <f>VLOOKUP('Visit&amp;Assessment Form'!$B$14,LookupVisit!$G$3:$H$6,2,FALSE)</f>
        <v>#N/A</v>
      </c>
      <c r="O361" t="e">
        <f>VLOOKUP('Visit&amp;Assessment Form'!$B$15,LookupVisit!$I$3:$J$7,2,FALSE)</f>
        <v>#N/A</v>
      </c>
      <c r="P361" t="e">
        <f>VLOOKUP('Visit&amp;Assessment Form'!$B$16,LookupVisit!$K$3:$L$6,2,FALSE)</f>
        <v>#N/A</v>
      </c>
      <c r="Q361" t="e">
        <f>VLOOKUP('Visit&amp;Assessment Form'!$B$11,LookupVisit!$M$3:$N$7,2,FALSE)</f>
        <v>#N/A</v>
      </c>
      <c r="R361">
        <f>'Visit&amp;Assessment Form'!$B$27</f>
        <v>0</v>
      </c>
      <c r="S361">
        <f>'Visit&amp;Assessment Form'!$B$29</f>
        <v>0</v>
      </c>
      <c r="T361">
        <f>SiteForm!A$3</f>
        <v>0</v>
      </c>
      <c r="U361">
        <f>SiteForm!$A$4</f>
        <v>0</v>
      </c>
      <c r="V361">
        <f>SiteForm!$C$3</f>
        <v>0</v>
      </c>
      <c r="W361">
        <f>SiteForm!$C$5</f>
        <v>0</v>
      </c>
      <c r="X361">
        <f>SiteForm!$C$10</f>
        <v>0</v>
      </c>
      <c r="Y361">
        <f>SiteForm!$C$11</f>
        <v>0</v>
      </c>
      <c r="Z361" t="e">
        <f>CountsForm!C362</f>
        <v>#N/A</v>
      </c>
      <c r="AA361" s="16">
        <f>'Visit&amp;Assessment Form'!$B$6</f>
        <v>0</v>
      </c>
      <c r="AB361" s="16">
        <f>'Visit&amp;Assessment Form'!$B$7</f>
        <v>0</v>
      </c>
      <c r="AC361">
        <f>SiteForm!$C$6</f>
        <v>0</v>
      </c>
      <c r="AD361" s="17">
        <f>CountsForm!A362</f>
        <v>0</v>
      </c>
    </row>
    <row r="362" spans="1:30">
      <c r="A362" t="e">
        <f>SiteForm!$A$7&amp;SiteForm!$C$7</f>
        <v>#N/A</v>
      </c>
      <c r="B362">
        <f>IF(SiteForm!C$4="",SiteForm!A$4,SiteForm!C$4)</f>
        <v>0</v>
      </c>
      <c r="C362">
        <f>'Visit&amp;Assessment Form'!$B$3</f>
        <v>0</v>
      </c>
      <c r="D362">
        <f>'Visit&amp;Assessment Form'!$B$4</f>
        <v>0</v>
      </c>
      <c r="E362">
        <f>'Visit&amp;Assessment Form'!$B$5</f>
        <v>0</v>
      </c>
      <c r="F362" t="e">
        <f>VLOOKUP(CountsForm!A363,LookupCount!$A:$D,4,FALSE)</f>
        <v>#N/A</v>
      </c>
      <c r="G362" t="e">
        <f>CountsForm!B363</f>
        <v>#N/A</v>
      </c>
      <c r="H362">
        <f>CountsForm!D363</f>
        <v>0</v>
      </c>
      <c r="I362" t="str">
        <f>VLOOKUP('Visit&amp;Assessment Form'!B$10,LookupVisit!AJ$2:AK$10,2,FALSE)</f>
        <v>W</v>
      </c>
      <c r="J362" t="e">
        <f>VLOOKUP('Visit&amp;Assessment Form'!B$9,LookupVisit!A$2:B$7,2,FALSE)</f>
        <v>#N/A</v>
      </c>
      <c r="K362" t="e">
        <f>VLOOKUP(CountsForm!E363,LookupCount!$F$2:$G$5,2,FALSE)</f>
        <v>#N/A</v>
      </c>
      <c r="L362" t="e">
        <f>VLOOKUP('Visit&amp;Assessment Form'!$B$8,LookupVisit!$C$2:$D$16,2,FALSE)</f>
        <v>#N/A</v>
      </c>
      <c r="M362" t="e">
        <f>VLOOKUP('Visit&amp;Assessment Form'!$B$13,LookupVisit!$E$3:$F$5,2,FALSE)</f>
        <v>#N/A</v>
      </c>
      <c r="N362" t="e">
        <f>VLOOKUP('Visit&amp;Assessment Form'!$B$14,LookupVisit!$G$3:$H$6,2,FALSE)</f>
        <v>#N/A</v>
      </c>
      <c r="O362" t="e">
        <f>VLOOKUP('Visit&amp;Assessment Form'!$B$15,LookupVisit!$I$3:$J$7,2,FALSE)</f>
        <v>#N/A</v>
      </c>
      <c r="P362" t="e">
        <f>VLOOKUP('Visit&amp;Assessment Form'!$B$16,LookupVisit!$K$3:$L$6,2,FALSE)</f>
        <v>#N/A</v>
      </c>
      <c r="Q362" t="e">
        <f>VLOOKUP('Visit&amp;Assessment Form'!$B$11,LookupVisit!$M$3:$N$7,2,FALSE)</f>
        <v>#N/A</v>
      </c>
      <c r="R362">
        <f>'Visit&amp;Assessment Form'!$B$27</f>
        <v>0</v>
      </c>
      <c r="S362">
        <f>'Visit&amp;Assessment Form'!$B$29</f>
        <v>0</v>
      </c>
      <c r="T362">
        <f>SiteForm!A$3</f>
        <v>0</v>
      </c>
      <c r="U362">
        <f>SiteForm!$A$4</f>
        <v>0</v>
      </c>
      <c r="V362">
        <f>SiteForm!$C$3</f>
        <v>0</v>
      </c>
      <c r="W362">
        <f>SiteForm!$C$5</f>
        <v>0</v>
      </c>
      <c r="X362">
        <f>SiteForm!$C$10</f>
        <v>0</v>
      </c>
      <c r="Y362">
        <f>SiteForm!$C$11</f>
        <v>0</v>
      </c>
      <c r="Z362" t="e">
        <f>CountsForm!C363</f>
        <v>#N/A</v>
      </c>
      <c r="AA362" s="16">
        <f>'Visit&amp;Assessment Form'!$B$6</f>
        <v>0</v>
      </c>
      <c r="AB362" s="16">
        <f>'Visit&amp;Assessment Form'!$B$7</f>
        <v>0</v>
      </c>
      <c r="AC362">
        <f>SiteForm!$C$6</f>
        <v>0</v>
      </c>
      <c r="AD362" s="17">
        <f>CountsForm!A363</f>
        <v>0</v>
      </c>
    </row>
    <row r="363" spans="1:30">
      <c r="A363" t="e">
        <f>SiteForm!$A$7&amp;SiteForm!$C$7</f>
        <v>#N/A</v>
      </c>
      <c r="B363">
        <f>IF(SiteForm!C$4="",SiteForm!A$4,SiteForm!C$4)</f>
        <v>0</v>
      </c>
      <c r="C363">
        <f>'Visit&amp;Assessment Form'!$B$3</f>
        <v>0</v>
      </c>
      <c r="D363">
        <f>'Visit&amp;Assessment Form'!$B$4</f>
        <v>0</v>
      </c>
      <c r="E363">
        <f>'Visit&amp;Assessment Form'!$B$5</f>
        <v>0</v>
      </c>
      <c r="F363" t="e">
        <f>VLOOKUP(CountsForm!A364,LookupCount!$A:$D,4,FALSE)</f>
        <v>#N/A</v>
      </c>
      <c r="G363" t="e">
        <f>CountsForm!B364</f>
        <v>#N/A</v>
      </c>
      <c r="H363">
        <f>CountsForm!D364</f>
        <v>0</v>
      </c>
      <c r="I363" t="str">
        <f>VLOOKUP('Visit&amp;Assessment Form'!B$10,LookupVisit!AJ$2:AK$10,2,FALSE)</f>
        <v>W</v>
      </c>
      <c r="J363" t="e">
        <f>VLOOKUP('Visit&amp;Assessment Form'!B$9,LookupVisit!A$2:B$7,2,FALSE)</f>
        <v>#N/A</v>
      </c>
      <c r="K363" t="e">
        <f>VLOOKUP(CountsForm!E364,LookupCount!$F$2:$G$5,2,FALSE)</f>
        <v>#N/A</v>
      </c>
      <c r="L363" t="e">
        <f>VLOOKUP('Visit&amp;Assessment Form'!$B$8,LookupVisit!$C$2:$D$16,2,FALSE)</f>
        <v>#N/A</v>
      </c>
      <c r="M363" t="e">
        <f>VLOOKUP('Visit&amp;Assessment Form'!$B$13,LookupVisit!$E$3:$F$5,2,FALSE)</f>
        <v>#N/A</v>
      </c>
      <c r="N363" t="e">
        <f>VLOOKUP('Visit&amp;Assessment Form'!$B$14,LookupVisit!$G$3:$H$6,2,FALSE)</f>
        <v>#N/A</v>
      </c>
      <c r="O363" t="e">
        <f>VLOOKUP('Visit&amp;Assessment Form'!$B$15,LookupVisit!$I$3:$J$7,2,FALSE)</f>
        <v>#N/A</v>
      </c>
      <c r="P363" t="e">
        <f>VLOOKUP('Visit&amp;Assessment Form'!$B$16,LookupVisit!$K$3:$L$6,2,FALSE)</f>
        <v>#N/A</v>
      </c>
      <c r="Q363" t="e">
        <f>VLOOKUP('Visit&amp;Assessment Form'!$B$11,LookupVisit!$M$3:$N$7,2,FALSE)</f>
        <v>#N/A</v>
      </c>
      <c r="R363">
        <f>'Visit&amp;Assessment Form'!$B$27</f>
        <v>0</v>
      </c>
      <c r="S363">
        <f>'Visit&amp;Assessment Form'!$B$29</f>
        <v>0</v>
      </c>
      <c r="T363">
        <f>SiteForm!A$3</f>
        <v>0</v>
      </c>
      <c r="U363">
        <f>SiteForm!$A$4</f>
        <v>0</v>
      </c>
      <c r="V363">
        <f>SiteForm!$C$3</f>
        <v>0</v>
      </c>
      <c r="W363">
        <f>SiteForm!$C$5</f>
        <v>0</v>
      </c>
      <c r="X363">
        <f>SiteForm!$C$10</f>
        <v>0</v>
      </c>
      <c r="Y363">
        <f>SiteForm!$C$11</f>
        <v>0</v>
      </c>
      <c r="Z363" t="e">
        <f>CountsForm!C364</f>
        <v>#N/A</v>
      </c>
      <c r="AA363" s="16">
        <f>'Visit&amp;Assessment Form'!$B$6</f>
        <v>0</v>
      </c>
      <c r="AB363" s="16">
        <f>'Visit&amp;Assessment Form'!$B$7</f>
        <v>0</v>
      </c>
      <c r="AC363">
        <f>SiteForm!$C$6</f>
        <v>0</v>
      </c>
      <c r="AD363" s="17">
        <f>CountsForm!A364</f>
        <v>0</v>
      </c>
    </row>
    <row r="364" spans="1:30">
      <c r="A364" t="e">
        <f>SiteForm!$A$7&amp;SiteForm!$C$7</f>
        <v>#N/A</v>
      </c>
      <c r="B364">
        <f>IF(SiteForm!C$4="",SiteForm!A$4,SiteForm!C$4)</f>
        <v>0</v>
      </c>
      <c r="C364">
        <f>'Visit&amp;Assessment Form'!$B$3</f>
        <v>0</v>
      </c>
      <c r="D364">
        <f>'Visit&amp;Assessment Form'!$B$4</f>
        <v>0</v>
      </c>
      <c r="E364">
        <f>'Visit&amp;Assessment Form'!$B$5</f>
        <v>0</v>
      </c>
      <c r="F364" t="e">
        <f>VLOOKUP(CountsForm!A365,LookupCount!$A:$D,4,FALSE)</f>
        <v>#N/A</v>
      </c>
      <c r="G364" t="e">
        <f>CountsForm!B365</f>
        <v>#N/A</v>
      </c>
      <c r="H364">
        <f>CountsForm!D365</f>
        <v>0</v>
      </c>
      <c r="I364" t="str">
        <f>VLOOKUP('Visit&amp;Assessment Form'!B$10,LookupVisit!AJ$2:AK$10,2,FALSE)</f>
        <v>W</v>
      </c>
      <c r="J364" t="e">
        <f>VLOOKUP('Visit&amp;Assessment Form'!B$9,LookupVisit!A$2:B$7,2,FALSE)</f>
        <v>#N/A</v>
      </c>
      <c r="K364" t="e">
        <f>VLOOKUP(CountsForm!E365,LookupCount!$F$2:$G$5,2,FALSE)</f>
        <v>#N/A</v>
      </c>
      <c r="L364" t="e">
        <f>VLOOKUP('Visit&amp;Assessment Form'!$B$8,LookupVisit!$C$2:$D$16,2,FALSE)</f>
        <v>#N/A</v>
      </c>
      <c r="M364" t="e">
        <f>VLOOKUP('Visit&amp;Assessment Form'!$B$13,LookupVisit!$E$3:$F$5,2,FALSE)</f>
        <v>#N/A</v>
      </c>
      <c r="N364" t="e">
        <f>VLOOKUP('Visit&amp;Assessment Form'!$B$14,LookupVisit!$G$3:$H$6,2,FALSE)</f>
        <v>#N/A</v>
      </c>
      <c r="O364" t="e">
        <f>VLOOKUP('Visit&amp;Assessment Form'!$B$15,LookupVisit!$I$3:$J$7,2,FALSE)</f>
        <v>#N/A</v>
      </c>
      <c r="P364" t="e">
        <f>VLOOKUP('Visit&amp;Assessment Form'!$B$16,LookupVisit!$K$3:$L$6,2,FALSE)</f>
        <v>#N/A</v>
      </c>
      <c r="Q364" t="e">
        <f>VLOOKUP('Visit&amp;Assessment Form'!$B$11,LookupVisit!$M$3:$N$7,2,FALSE)</f>
        <v>#N/A</v>
      </c>
      <c r="R364">
        <f>'Visit&amp;Assessment Form'!$B$27</f>
        <v>0</v>
      </c>
      <c r="S364">
        <f>'Visit&amp;Assessment Form'!$B$29</f>
        <v>0</v>
      </c>
      <c r="T364">
        <f>SiteForm!A$3</f>
        <v>0</v>
      </c>
      <c r="U364">
        <f>SiteForm!$A$4</f>
        <v>0</v>
      </c>
      <c r="V364">
        <f>SiteForm!$C$3</f>
        <v>0</v>
      </c>
      <c r="W364">
        <f>SiteForm!$C$5</f>
        <v>0</v>
      </c>
      <c r="X364">
        <f>SiteForm!$C$10</f>
        <v>0</v>
      </c>
      <c r="Y364">
        <f>SiteForm!$C$11</f>
        <v>0</v>
      </c>
      <c r="Z364" t="e">
        <f>CountsForm!C365</f>
        <v>#N/A</v>
      </c>
      <c r="AA364" s="16">
        <f>'Visit&amp;Assessment Form'!$B$6</f>
        <v>0</v>
      </c>
      <c r="AB364" s="16">
        <f>'Visit&amp;Assessment Form'!$B$7</f>
        <v>0</v>
      </c>
      <c r="AC364">
        <f>SiteForm!$C$6</f>
        <v>0</v>
      </c>
      <c r="AD364" s="17">
        <f>CountsForm!A365</f>
        <v>0</v>
      </c>
    </row>
    <row r="365" spans="1:30">
      <c r="A365" t="e">
        <f>SiteForm!$A$7&amp;SiteForm!$C$7</f>
        <v>#N/A</v>
      </c>
      <c r="B365">
        <f>IF(SiteForm!C$4="",SiteForm!A$4,SiteForm!C$4)</f>
        <v>0</v>
      </c>
      <c r="C365">
        <f>'Visit&amp;Assessment Form'!$B$3</f>
        <v>0</v>
      </c>
      <c r="D365">
        <f>'Visit&amp;Assessment Form'!$B$4</f>
        <v>0</v>
      </c>
      <c r="E365">
        <f>'Visit&amp;Assessment Form'!$B$5</f>
        <v>0</v>
      </c>
      <c r="F365" t="e">
        <f>VLOOKUP(CountsForm!A366,LookupCount!$A:$D,4,FALSE)</f>
        <v>#N/A</v>
      </c>
      <c r="G365" t="e">
        <f>CountsForm!B366</f>
        <v>#N/A</v>
      </c>
      <c r="H365">
        <f>CountsForm!D366</f>
        <v>0</v>
      </c>
      <c r="I365" t="str">
        <f>VLOOKUP('Visit&amp;Assessment Form'!B$10,LookupVisit!AJ$2:AK$10,2,FALSE)</f>
        <v>W</v>
      </c>
      <c r="J365" t="e">
        <f>VLOOKUP('Visit&amp;Assessment Form'!B$9,LookupVisit!A$2:B$7,2,FALSE)</f>
        <v>#N/A</v>
      </c>
      <c r="K365" t="e">
        <f>VLOOKUP(CountsForm!E366,LookupCount!$F$2:$G$5,2,FALSE)</f>
        <v>#N/A</v>
      </c>
      <c r="L365" t="e">
        <f>VLOOKUP('Visit&amp;Assessment Form'!$B$8,LookupVisit!$C$2:$D$16,2,FALSE)</f>
        <v>#N/A</v>
      </c>
      <c r="M365" t="e">
        <f>VLOOKUP('Visit&amp;Assessment Form'!$B$13,LookupVisit!$E$3:$F$5,2,FALSE)</f>
        <v>#N/A</v>
      </c>
      <c r="N365" t="e">
        <f>VLOOKUP('Visit&amp;Assessment Form'!$B$14,LookupVisit!$G$3:$H$6,2,FALSE)</f>
        <v>#N/A</v>
      </c>
      <c r="O365" t="e">
        <f>VLOOKUP('Visit&amp;Assessment Form'!$B$15,LookupVisit!$I$3:$J$7,2,FALSE)</f>
        <v>#N/A</v>
      </c>
      <c r="P365" t="e">
        <f>VLOOKUP('Visit&amp;Assessment Form'!$B$16,LookupVisit!$K$3:$L$6,2,FALSE)</f>
        <v>#N/A</v>
      </c>
      <c r="Q365" t="e">
        <f>VLOOKUP('Visit&amp;Assessment Form'!$B$11,LookupVisit!$M$3:$N$7,2,FALSE)</f>
        <v>#N/A</v>
      </c>
      <c r="R365">
        <f>'Visit&amp;Assessment Form'!$B$27</f>
        <v>0</v>
      </c>
      <c r="S365">
        <f>'Visit&amp;Assessment Form'!$B$29</f>
        <v>0</v>
      </c>
      <c r="T365">
        <f>SiteForm!A$3</f>
        <v>0</v>
      </c>
      <c r="U365">
        <f>SiteForm!$A$4</f>
        <v>0</v>
      </c>
      <c r="V365">
        <f>SiteForm!$C$3</f>
        <v>0</v>
      </c>
      <c r="W365">
        <f>SiteForm!$C$5</f>
        <v>0</v>
      </c>
      <c r="X365">
        <f>SiteForm!$C$10</f>
        <v>0</v>
      </c>
      <c r="Y365">
        <f>SiteForm!$C$11</f>
        <v>0</v>
      </c>
      <c r="Z365" t="e">
        <f>CountsForm!C366</f>
        <v>#N/A</v>
      </c>
      <c r="AA365" s="16">
        <f>'Visit&amp;Assessment Form'!$B$6</f>
        <v>0</v>
      </c>
      <c r="AB365" s="16">
        <f>'Visit&amp;Assessment Form'!$B$7</f>
        <v>0</v>
      </c>
      <c r="AC365">
        <f>SiteForm!$C$6</f>
        <v>0</v>
      </c>
      <c r="AD365" s="17">
        <f>CountsForm!A366</f>
        <v>0</v>
      </c>
    </row>
    <row r="366" spans="1:30">
      <c r="A366" t="e">
        <f>SiteForm!$A$7&amp;SiteForm!$C$7</f>
        <v>#N/A</v>
      </c>
      <c r="B366">
        <f>IF(SiteForm!C$4="",SiteForm!A$4,SiteForm!C$4)</f>
        <v>0</v>
      </c>
      <c r="C366">
        <f>'Visit&amp;Assessment Form'!$B$3</f>
        <v>0</v>
      </c>
      <c r="D366">
        <f>'Visit&amp;Assessment Form'!$B$4</f>
        <v>0</v>
      </c>
      <c r="E366">
        <f>'Visit&amp;Assessment Form'!$B$5</f>
        <v>0</v>
      </c>
      <c r="F366" t="e">
        <f>VLOOKUP(CountsForm!A367,LookupCount!$A:$D,4,FALSE)</f>
        <v>#N/A</v>
      </c>
      <c r="G366" t="e">
        <f>CountsForm!B367</f>
        <v>#N/A</v>
      </c>
      <c r="H366">
        <f>CountsForm!D367</f>
        <v>0</v>
      </c>
      <c r="I366" t="str">
        <f>VLOOKUP('Visit&amp;Assessment Form'!B$10,LookupVisit!AJ$2:AK$10,2,FALSE)</f>
        <v>W</v>
      </c>
      <c r="J366" t="e">
        <f>VLOOKUP('Visit&amp;Assessment Form'!B$9,LookupVisit!A$2:B$7,2,FALSE)</f>
        <v>#N/A</v>
      </c>
      <c r="K366" t="e">
        <f>VLOOKUP(CountsForm!E367,LookupCount!$F$2:$G$5,2,FALSE)</f>
        <v>#N/A</v>
      </c>
      <c r="L366" t="e">
        <f>VLOOKUP('Visit&amp;Assessment Form'!$B$8,LookupVisit!$C$2:$D$16,2,FALSE)</f>
        <v>#N/A</v>
      </c>
      <c r="M366" t="e">
        <f>VLOOKUP('Visit&amp;Assessment Form'!$B$13,LookupVisit!$E$3:$F$5,2,FALSE)</f>
        <v>#N/A</v>
      </c>
      <c r="N366" t="e">
        <f>VLOOKUP('Visit&amp;Assessment Form'!$B$14,LookupVisit!$G$3:$H$6,2,FALSE)</f>
        <v>#N/A</v>
      </c>
      <c r="O366" t="e">
        <f>VLOOKUP('Visit&amp;Assessment Form'!$B$15,LookupVisit!$I$3:$J$7,2,FALSE)</f>
        <v>#N/A</v>
      </c>
      <c r="P366" t="e">
        <f>VLOOKUP('Visit&amp;Assessment Form'!$B$16,LookupVisit!$K$3:$L$6,2,FALSE)</f>
        <v>#N/A</v>
      </c>
      <c r="Q366" t="e">
        <f>VLOOKUP('Visit&amp;Assessment Form'!$B$11,LookupVisit!$M$3:$N$7,2,FALSE)</f>
        <v>#N/A</v>
      </c>
      <c r="R366">
        <f>'Visit&amp;Assessment Form'!$B$27</f>
        <v>0</v>
      </c>
      <c r="S366">
        <f>'Visit&amp;Assessment Form'!$B$29</f>
        <v>0</v>
      </c>
      <c r="T366">
        <f>SiteForm!A$3</f>
        <v>0</v>
      </c>
      <c r="U366">
        <f>SiteForm!$A$4</f>
        <v>0</v>
      </c>
      <c r="V366">
        <f>SiteForm!$C$3</f>
        <v>0</v>
      </c>
      <c r="W366">
        <f>SiteForm!$C$5</f>
        <v>0</v>
      </c>
      <c r="X366">
        <f>SiteForm!$C$10</f>
        <v>0</v>
      </c>
      <c r="Y366">
        <f>SiteForm!$C$11</f>
        <v>0</v>
      </c>
      <c r="Z366" t="e">
        <f>CountsForm!C367</f>
        <v>#N/A</v>
      </c>
      <c r="AA366" s="16">
        <f>'Visit&amp;Assessment Form'!$B$6</f>
        <v>0</v>
      </c>
      <c r="AB366" s="16">
        <f>'Visit&amp;Assessment Form'!$B$7</f>
        <v>0</v>
      </c>
      <c r="AC366">
        <f>SiteForm!$C$6</f>
        <v>0</v>
      </c>
      <c r="AD366" s="17">
        <f>CountsForm!A367</f>
        <v>0</v>
      </c>
    </row>
    <row r="367" spans="1:30">
      <c r="A367" t="e">
        <f>SiteForm!$A$7&amp;SiteForm!$C$7</f>
        <v>#N/A</v>
      </c>
      <c r="B367">
        <f>IF(SiteForm!C$4="",SiteForm!A$4,SiteForm!C$4)</f>
        <v>0</v>
      </c>
      <c r="C367">
        <f>'Visit&amp;Assessment Form'!$B$3</f>
        <v>0</v>
      </c>
      <c r="D367">
        <f>'Visit&amp;Assessment Form'!$B$4</f>
        <v>0</v>
      </c>
      <c r="E367">
        <f>'Visit&amp;Assessment Form'!$B$5</f>
        <v>0</v>
      </c>
      <c r="F367" t="e">
        <f>VLOOKUP(CountsForm!A368,LookupCount!$A:$D,4,FALSE)</f>
        <v>#N/A</v>
      </c>
      <c r="G367" t="e">
        <f>CountsForm!B368</f>
        <v>#N/A</v>
      </c>
      <c r="H367">
        <f>CountsForm!D368</f>
        <v>0</v>
      </c>
      <c r="I367" t="str">
        <f>VLOOKUP('Visit&amp;Assessment Form'!B$10,LookupVisit!AJ$2:AK$10,2,FALSE)</f>
        <v>W</v>
      </c>
      <c r="J367" t="e">
        <f>VLOOKUP('Visit&amp;Assessment Form'!B$9,LookupVisit!A$2:B$7,2,FALSE)</f>
        <v>#N/A</v>
      </c>
      <c r="K367" t="e">
        <f>VLOOKUP(CountsForm!E368,LookupCount!$F$2:$G$5,2,FALSE)</f>
        <v>#N/A</v>
      </c>
      <c r="L367" t="e">
        <f>VLOOKUP('Visit&amp;Assessment Form'!$B$8,LookupVisit!$C$2:$D$16,2,FALSE)</f>
        <v>#N/A</v>
      </c>
      <c r="M367" t="e">
        <f>VLOOKUP('Visit&amp;Assessment Form'!$B$13,LookupVisit!$E$3:$F$5,2,FALSE)</f>
        <v>#N/A</v>
      </c>
      <c r="N367" t="e">
        <f>VLOOKUP('Visit&amp;Assessment Form'!$B$14,LookupVisit!$G$3:$H$6,2,FALSE)</f>
        <v>#N/A</v>
      </c>
      <c r="O367" t="e">
        <f>VLOOKUP('Visit&amp;Assessment Form'!$B$15,LookupVisit!$I$3:$J$7,2,FALSE)</f>
        <v>#N/A</v>
      </c>
      <c r="P367" t="e">
        <f>VLOOKUP('Visit&amp;Assessment Form'!$B$16,LookupVisit!$K$3:$L$6,2,FALSE)</f>
        <v>#N/A</v>
      </c>
      <c r="Q367" t="e">
        <f>VLOOKUP('Visit&amp;Assessment Form'!$B$11,LookupVisit!$M$3:$N$7,2,FALSE)</f>
        <v>#N/A</v>
      </c>
      <c r="R367">
        <f>'Visit&amp;Assessment Form'!$B$27</f>
        <v>0</v>
      </c>
      <c r="S367">
        <f>'Visit&amp;Assessment Form'!$B$29</f>
        <v>0</v>
      </c>
      <c r="T367">
        <f>SiteForm!A$3</f>
        <v>0</v>
      </c>
      <c r="U367">
        <f>SiteForm!$A$4</f>
        <v>0</v>
      </c>
      <c r="V367">
        <f>SiteForm!$C$3</f>
        <v>0</v>
      </c>
      <c r="W367">
        <f>SiteForm!$C$5</f>
        <v>0</v>
      </c>
      <c r="X367">
        <f>SiteForm!$C$10</f>
        <v>0</v>
      </c>
      <c r="Y367">
        <f>SiteForm!$C$11</f>
        <v>0</v>
      </c>
      <c r="Z367" t="e">
        <f>CountsForm!C368</f>
        <v>#N/A</v>
      </c>
      <c r="AA367" s="16">
        <f>'Visit&amp;Assessment Form'!$B$6</f>
        <v>0</v>
      </c>
      <c r="AB367" s="16">
        <f>'Visit&amp;Assessment Form'!$B$7</f>
        <v>0</v>
      </c>
      <c r="AC367">
        <f>SiteForm!$C$6</f>
        <v>0</v>
      </c>
      <c r="AD367" s="17">
        <f>CountsForm!A368</f>
        <v>0</v>
      </c>
    </row>
    <row r="368" spans="1:30">
      <c r="A368" t="e">
        <f>SiteForm!$A$7&amp;SiteForm!$C$7</f>
        <v>#N/A</v>
      </c>
      <c r="B368">
        <f>IF(SiteForm!C$4="",SiteForm!A$4,SiteForm!C$4)</f>
        <v>0</v>
      </c>
      <c r="C368">
        <f>'Visit&amp;Assessment Form'!$B$3</f>
        <v>0</v>
      </c>
      <c r="D368">
        <f>'Visit&amp;Assessment Form'!$B$4</f>
        <v>0</v>
      </c>
      <c r="E368">
        <f>'Visit&amp;Assessment Form'!$B$5</f>
        <v>0</v>
      </c>
      <c r="F368" t="e">
        <f>VLOOKUP(CountsForm!A369,LookupCount!$A:$D,4,FALSE)</f>
        <v>#N/A</v>
      </c>
      <c r="G368" t="e">
        <f>CountsForm!B369</f>
        <v>#N/A</v>
      </c>
      <c r="H368">
        <f>CountsForm!D369</f>
        <v>0</v>
      </c>
      <c r="I368" t="str">
        <f>VLOOKUP('Visit&amp;Assessment Form'!B$10,LookupVisit!AJ$2:AK$10,2,FALSE)</f>
        <v>W</v>
      </c>
      <c r="J368" t="e">
        <f>VLOOKUP('Visit&amp;Assessment Form'!B$9,LookupVisit!A$2:B$7,2,FALSE)</f>
        <v>#N/A</v>
      </c>
      <c r="K368" t="e">
        <f>VLOOKUP(CountsForm!E369,LookupCount!$F$2:$G$5,2,FALSE)</f>
        <v>#N/A</v>
      </c>
      <c r="L368" t="e">
        <f>VLOOKUP('Visit&amp;Assessment Form'!$B$8,LookupVisit!$C$2:$D$16,2,FALSE)</f>
        <v>#N/A</v>
      </c>
      <c r="M368" t="e">
        <f>VLOOKUP('Visit&amp;Assessment Form'!$B$13,LookupVisit!$E$3:$F$5,2,FALSE)</f>
        <v>#N/A</v>
      </c>
      <c r="N368" t="e">
        <f>VLOOKUP('Visit&amp;Assessment Form'!$B$14,LookupVisit!$G$3:$H$6,2,FALSE)</f>
        <v>#N/A</v>
      </c>
      <c r="O368" t="e">
        <f>VLOOKUP('Visit&amp;Assessment Form'!$B$15,LookupVisit!$I$3:$J$7,2,FALSE)</f>
        <v>#N/A</v>
      </c>
      <c r="P368" t="e">
        <f>VLOOKUP('Visit&amp;Assessment Form'!$B$16,LookupVisit!$K$3:$L$6,2,FALSE)</f>
        <v>#N/A</v>
      </c>
      <c r="Q368" t="e">
        <f>VLOOKUP('Visit&amp;Assessment Form'!$B$11,LookupVisit!$M$3:$N$7,2,FALSE)</f>
        <v>#N/A</v>
      </c>
      <c r="R368">
        <f>'Visit&amp;Assessment Form'!$B$27</f>
        <v>0</v>
      </c>
      <c r="S368">
        <f>'Visit&amp;Assessment Form'!$B$29</f>
        <v>0</v>
      </c>
      <c r="T368">
        <f>SiteForm!A$3</f>
        <v>0</v>
      </c>
      <c r="U368">
        <f>SiteForm!$A$4</f>
        <v>0</v>
      </c>
      <c r="V368">
        <f>SiteForm!$C$3</f>
        <v>0</v>
      </c>
      <c r="W368">
        <f>SiteForm!$C$5</f>
        <v>0</v>
      </c>
      <c r="X368">
        <f>SiteForm!$C$10</f>
        <v>0</v>
      </c>
      <c r="Y368">
        <f>SiteForm!$C$11</f>
        <v>0</v>
      </c>
      <c r="Z368" t="e">
        <f>CountsForm!C369</f>
        <v>#N/A</v>
      </c>
      <c r="AA368" s="16">
        <f>'Visit&amp;Assessment Form'!$B$6</f>
        <v>0</v>
      </c>
      <c r="AB368" s="16">
        <f>'Visit&amp;Assessment Form'!$B$7</f>
        <v>0</v>
      </c>
      <c r="AC368">
        <f>SiteForm!$C$6</f>
        <v>0</v>
      </c>
      <c r="AD368" s="17">
        <f>CountsForm!A369</f>
        <v>0</v>
      </c>
    </row>
    <row r="369" spans="1:30">
      <c r="A369" t="e">
        <f>SiteForm!$A$7&amp;SiteForm!$C$7</f>
        <v>#N/A</v>
      </c>
      <c r="B369">
        <f>IF(SiteForm!C$4="",SiteForm!A$4,SiteForm!C$4)</f>
        <v>0</v>
      </c>
      <c r="C369">
        <f>'Visit&amp;Assessment Form'!$B$3</f>
        <v>0</v>
      </c>
      <c r="D369">
        <f>'Visit&amp;Assessment Form'!$B$4</f>
        <v>0</v>
      </c>
      <c r="E369">
        <f>'Visit&amp;Assessment Form'!$B$5</f>
        <v>0</v>
      </c>
      <c r="F369" t="e">
        <f>VLOOKUP(CountsForm!A370,LookupCount!$A:$D,4,FALSE)</f>
        <v>#N/A</v>
      </c>
      <c r="G369" t="e">
        <f>CountsForm!B370</f>
        <v>#N/A</v>
      </c>
      <c r="H369">
        <f>CountsForm!D370</f>
        <v>0</v>
      </c>
      <c r="I369" t="str">
        <f>VLOOKUP('Visit&amp;Assessment Form'!B$10,LookupVisit!AJ$2:AK$10,2,FALSE)</f>
        <v>W</v>
      </c>
      <c r="J369" t="e">
        <f>VLOOKUP('Visit&amp;Assessment Form'!B$9,LookupVisit!A$2:B$7,2,FALSE)</f>
        <v>#N/A</v>
      </c>
      <c r="K369" t="e">
        <f>VLOOKUP(CountsForm!E370,LookupCount!$F$2:$G$5,2,FALSE)</f>
        <v>#N/A</v>
      </c>
      <c r="L369" t="e">
        <f>VLOOKUP('Visit&amp;Assessment Form'!$B$8,LookupVisit!$C$2:$D$16,2,FALSE)</f>
        <v>#N/A</v>
      </c>
      <c r="M369" t="e">
        <f>VLOOKUP('Visit&amp;Assessment Form'!$B$13,LookupVisit!$E$3:$F$5,2,FALSE)</f>
        <v>#N/A</v>
      </c>
      <c r="N369" t="e">
        <f>VLOOKUP('Visit&amp;Assessment Form'!$B$14,LookupVisit!$G$3:$H$6,2,FALSE)</f>
        <v>#N/A</v>
      </c>
      <c r="O369" t="e">
        <f>VLOOKUP('Visit&amp;Assessment Form'!$B$15,LookupVisit!$I$3:$J$7,2,FALSE)</f>
        <v>#N/A</v>
      </c>
      <c r="P369" t="e">
        <f>VLOOKUP('Visit&amp;Assessment Form'!$B$16,LookupVisit!$K$3:$L$6,2,FALSE)</f>
        <v>#N/A</v>
      </c>
      <c r="Q369" t="e">
        <f>VLOOKUP('Visit&amp;Assessment Form'!$B$11,LookupVisit!$M$3:$N$7,2,FALSE)</f>
        <v>#N/A</v>
      </c>
      <c r="R369">
        <f>'Visit&amp;Assessment Form'!$B$27</f>
        <v>0</v>
      </c>
      <c r="S369">
        <f>'Visit&amp;Assessment Form'!$B$29</f>
        <v>0</v>
      </c>
      <c r="T369">
        <f>SiteForm!A$3</f>
        <v>0</v>
      </c>
      <c r="U369">
        <f>SiteForm!$A$4</f>
        <v>0</v>
      </c>
      <c r="V369">
        <f>SiteForm!$C$3</f>
        <v>0</v>
      </c>
      <c r="W369">
        <f>SiteForm!$C$5</f>
        <v>0</v>
      </c>
      <c r="X369">
        <f>SiteForm!$C$10</f>
        <v>0</v>
      </c>
      <c r="Y369">
        <f>SiteForm!$C$11</f>
        <v>0</v>
      </c>
      <c r="Z369" t="e">
        <f>CountsForm!C370</f>
        <v>#N/A</v>
      </c>
      <c r="AA369" s="16">
        <f>'Visit&amp;Assessment Form'!$B$6</f>
        <v>0</v>
      </c>
      <c r="AB369" s="16">
        <f>'Visit&amp;Assessment Form'!$B$7</f>
        <v>0</v>
      </c>
      <c r="AC369">
        <f>SiteForm!$C$6</f>
        <v>0</v>
      </c>
      <c r="AD369" s="17">
        <f>CountsForm!A370</f>
        <v>0</v>
      </c>
    </row>
    <row r="370" spans="1:30">
      <c r="A370" t="e">
        <f>SiteForm!$A$7&amp;SiteForm!$C$7</f>
        <v>#N/A</v>
      </c>
      <c r="B370">
        <f>IF(SiteForm!C$4="",SiteForm!A$4,SiteForm!C$4)</f>
        <v>0</v>
      </c>
      <c r="C370">
        <f>'Visit&amp;Assessment Form'!$B$3</f>
        <v>0</v>
      </c>
      <c r="D370">
        <f>'Visit&amp;Assessment Form'!$B$4</f>
        <v>0</v>
      </c>
      <c r="E370">
        <f>'Visit&amp;Assessment Form'!$B$5</f>
        <v>0</v>
      </c>
      <c r="F370" t="e">
        <f>VLOOKUP(CountsForm!A371,LookupCount!$A:$D,4,FALSE)</f>
        <v>#N/A</v>
      </c>
      <c r="G370" t="e">
        <f>CountsForm!B371</f>
        <v>#N/A</v>
      </c>
      <c r="H370">
        <f>CountsForm!D371</f>
        <v>0</v>
      </c>
      <c r="I370" t="str">
        <f>VLOOKUP('Visit&amp;Assessment Form'!B$10,LookupVisit!AJ$2:AK$10,2,FALSE)</f>
        <v>W</v>
      </c>
      <c r="J370" t="e">
        <f>VLOOKUP('Visit&amp;Assessment Form'!B$9,LookupVisit!A$2:B$7,2,FALSE)</f>
        <v>#N/A</v>
      </c>
      <c r="K370" t="e">
        <f>VLOOKUP(CountsForm!E371,LookupCount!$F$2:$G$5,2,FALSE)</f>
        <v>#N/A</v>
      </c>
      <c r="L370" t="e">
        <f>VLOOKUP('Visit&amp;Assessment Form'!$B$8,LookupVisit!$C$2:$D$16,2,FALSE)</f>
        <v>#N/A</v>
      </c>
      <c r="M370" t="e">
        <f>VLOOKUP('Visit&amp;Assessment Form'!$B$13,LookupVisit!$E$3:$F$5,2,FALSE)</f>
        <v>#N/A</v>
      </c>
      <c r="N370" t="e">
        <f>VLOOKUP('Visit&amp;Assessment Form'!$B$14,LookupVisit!$G$3:$H$6,2,FALSE)</f>
        <v>#N/A</v>
      </c>
      <c r="O370" t="e">
        <f>VLOOKUP('Visit&amp;Assessment Form'!$B$15,LookupVisit!$I$3:$J$7,2,FALSE)</f>
        <v>#N/A</v>
      </c>
      <c r="P370" t="e">
        <f>VLOOKUP('Visit&amp;Assessment Form'!$B$16,LookupVisit!$K$3:$L$6,2,FALSE)</f>
        <v>#N/A</v>
      </c>
      <c r="Q370" t="e">
        <f>VLOOKUP('Visit&amp;Assessment Form'!$B$11,LookupVisit!$M$3:$N$7,2,FALSE)</f>
        <v>#N/A</v>
      </c>
      <c r="R370">
        <f>'Visit&amp;Assessment Form'!$B$27</f>
        <v>0</v>
      </c>
      <c r="S370">
        <f>'Visit&amp;Assessment Form'!$B$29</f>
        <v>0</v>
      </c>
      <c r="T370">
        <f>SiteForm!A$3</f>
        <v>0</v>
      </c>
      <c r="U370">
        <f>SiteForm!$A$4</f>
        <v>0</v>
      </c>
      <c r="V370">
        <f>SiteForm!$C$3</f>
        <v>0</v>
      </c>
      <c r="W370">
        <f>SiteForm!$C$5</f>
        <v>0</v>
      </c>
      <c r="X370">
        <f>SiteForm!$C$10</f>
        <v>0</v>
      </c>
      <c r="Y370">
        <f>SiteForm!$C$11</f>
        <v>0</v>
      </c>
      <c r="Z370" t="e">
        <f>CountsForm!C371</f>
        <v>#N/A</v>
      </c>
      <c r="AA370" s="16">
        <f>'Visit&amp;Assessment Form'!$B$6</f>
        <v>0</v>
      </c>
      <c r="AB370" s="16">
        <f>'Visit&amp;Assessment Form'!$B$7</f>
        <v>0</v>
      </c>
      <c r="AC370">
        <f>SiteForm!$C$6</f>
        <v>0</v>
      </c>
      <c r="AD370" s="17">
        <f>CountsForm!A371</f>
        <v>0</v>
      </c>
    </row>
    <row r="371" spans="1:30">
      <c r="A371" t="e">
        <f>SiteForm!$A$7&amp;SiteForm!$C$7</f>
        <v>#N/A</v>
      </c>
      <c r="B371">
        <f>IF(SiteForm!C$4="",SiteForm!A$4,SiteForm!C$4)</f>
        <v>0</v>
      </c>
      <c r="C371">
        <f>'Visit&amp;Assessment Form'!$B$3</f>
        <v>0</v>
      </c>
      <c r="D371">
        <f>'Visit&amp;Assessment Form'!$B$4</f>
        <v>0</v>
      </c>
      <c r="E371">
        <f>'Visit&amp;Assessment Form'!$B$5</f>
        <v>0</v>
      </c>
      <c r="F371" t="e">
        <f>VLOOKUP(CountsForm!A372,LookupCount!$A:$D,4,FALSE)</f>
        <v>#N/A</v>
      </c>
      <c r="G371" t="e">
        <f>CountsForm!B372</f>
        <v>#N/A</v>
      </c>
      <c r="H371">
        <f>CountsForm!D372</f>
        <v>0</v>
      </c>
      <c r="I371" t="str">
        <f>VLOOKUP('Visit&amp;Assessment Form'!B$10,LookupVisit!AJ$2:AK$10,2,FALSE)</f>
        <v>W</v>
      </c>
      <c r="J371" t="e">
        <f>VLOOKUP('Visit&amp;Assessment Form'!B$9,LookupVisit!A$2:B$7,2,FALSE)</f>
        <v>#N/A</v>
      </c>
      <c r="K371" t="e">
        <f>VLOOKUP(CountsForm!E372,LookupCount!$F$2:$G$5,2,FALSE)</f>
        <v>#N/A</v>
      </c>
      <c r="L371" t="e">
        <f>VLOOKUP('Visit&amp;Assessment Form'!$B$8,LookupVisit!$C$2:$D$16,2,FALSE)</f>
        <v>#N/A</v>
      </c>
      <c r="M371" t="e">
        <f>VLOOKUP('Visit&amp;Assessment Form'!$B$13,LookupVisit!$E$3:$F$5,2,FALSE)</f>
        <v>#N/A</v>
      </c>
      <c r="N371" t="e">
        <f>VLOOKUP('Visit&amp;Assessment Form'!$B$14,LookupVisit!$G$3:$H$6,2,FALSE)</f>
        <v>#N/A</v>
      </c>
      <c r="O371" t="e">
        <f>VLOOKUP('Visit&amp;Assessment Form'!$B$15,LookupVisit!$I$3:$J$7,2,FALSE)</f>
        <v>#N/A</v>
      </c>
      <c r="P371" t="e">
        <f>VLOOKUP('Visit&amp;Assessment Form'!$B$16,LookupVisit!$K$3:$L$6,2,FALSE)</f>
        <v>#N/A</v>
      </c>
      <c r="Q371" t="e">
        <f>VLOOKUP('Visit&amp;Assessment Form'!$B$11,LookupVisit!$M$3:$N$7,2,FALSE)</f>
        <v>#N/A</v>
      </c>
      <c r="R371">
        <f>'Visit&amp;Assessment Form'!$B$27</f>
        <v>0</v>
      </c>
      <c r="S371">
        <f>'Visit&amp;Assessment Form'!$B$29</f>
        <v>0</v>
      </c>
      <c r="T371">
        <f>SiteForm!A$3</f>
        <v>0</v>
      </c>
      <c r="U371">
        <f>SiteForm!$A$4</f>
        <v>0</v>
      </c>
      <c r="V371">
        <f>SiteForm!$C$3</f>
        <v>0</v>
      </c>
      <c r="W371">
        <f>SiteForm!$C$5</f>
        <v>0</v>
      </c>
      <c r="X371">
        <f>SiteForm!$C$10</f>
        <v>0</v>
      </c>
      <c r="Y371">
        <f>SiteForm!$C$11</f>
        <v>0</v>
      </c>
      <c r="Z371" t="e">
        <f>CountsForm!C372</f>
        <v>#N/A</v>
      </c>
      <c r="AA371" s="16">
        <f>'Visit&amp;Assessment Form'!$B$6</f>
        <v>0</v>
      </c>
      <c r="AB371" s="16">
        <f>'Visit&amp;Assessment Form'!$B$7</f>
        <v>0</v>
      </c>
      <c r="AC371">
        <f>SiteForm!$C$6</f>
        <v>0</v>
      </c>
      <c r="AD371" s="17">
        <f>CountsForm!A372</f>
        <v>0</v>
      </c>
    </row>
    <row r="372" spans="1:30">
      <c r="A372" t="e">
        <f>SiteForm!$A$7&amp;SiteForm!$C$7</f>
        <v>#N/A</v>
      </c>
      <c r="B372">
        <f>IF(SiteForm!C$4="",SiteForm!A$4,SiteForm!C$4)</f>
        <v>0</v>
      </c>
      <c r="C372">
        <f>'Visit&amp;Assessment Form'!$B$3</f>
        <v>0</v>
      </c>
      <c r="D372">
        <f>'Visit&amp;Assessment Form'!$B$4</f>
        <v>0</v>
      </c>
      <c r="E372">
        <f>'Visit&amp;Assessment Form'!$B$5</f>
        <v>0</v>
      </c>
      <c r="F372" t="e">
        <f>VLOOKUP(CountsForm!A373,LookupCount!$A:$D,4,FALSE)</f>
        <v>#N/A</v>
      </c>
      <c r="G372" t="e">
        <f>CountsForm!B373</f>
        <v>#N/A</v>
      </c>
      <c r="H372">
        <f>CountsForm!D373</f>
        <v>0</v>
      </c>
      <c r="I372" t="str">
        <f>VLOOKUP('Visit&amp;Assessment Form'!B$10,LookupVisit!AJ$2:AK$10,2,FALSE)</f>
        <v>W</v>
      </c>
      <c r="J372" t="e">
        <f>VLOOKUP('Visit&amp;Assessment Form'!B$9,LookupVisit!A$2:B$7,2,FALSE)</f>
        <v>#N/A</v>
      </c>
      <c r="K372" t="e">
        <f>VLOOKUP(CountsForm!E373,LookupCount!$F$2:$G$5,2,FALSE)</f>
        <v>#N/A</v>
      </c>
      <c r="L372" t="e">
        <f>VLOOKUP('Visit&amp;Assessment Form'!$B$8,LookupVisit!$C$2:$D$16,2,FALSE)</f>
        <v>#N/A</v>
      </c>
      <c r="M372" t="e">
        <f>VLOOKUP('Visit&amp;Assessment Form'!$B$13,LookupVisit!$E$3:$F$5,2,FALSE)</f>
        <v>#N/A</v>
      </c>
      <c r="N372" t="e">
        <f>VLOOKUP('Visit&amp;Assessment Form'!$B$14,LookupVisit!$G$3:$H$6,2,FALSE)</f>
        <v>#N/A</v>
      </c>
      <c r="O372" t="e">
        <f>VLOOKUP('Visit&amp;Assessment Form'!$B$15,LookupVisit!$I$3:$J$7,2,FALSE)</f>
        <v>#N/A</v>
      </c>
      <c r="P372" t="e">
        <f>VLOOKUP('Visit&amp;Assessment Form'!$B$16,LookupVisit!$K$3:$L$6,2,FALSE)</f>
        <v>#N/A</v>
      </c>
      <c r="Q372" t="e">
        <f>VLOOKUP('Visit&amp;Assessment Form'!$B$11,LookupVisit!$M$3:$N$7,2,FALSE)</f>
        <v>#N/A</v>
      </c>
      <c r="R372">
        <f>'Visit&amp;Assessment Form'!$B$27</f>
        <v>0</v>
      </c>
      <c r="S372">
        <f>'Visit&amp;Assessment Form'!$B$29</f>
        <v>0</v>
      </c>
      <c r="T372">
        <f>SiteForm!A$3</f>
        <v>0</v>
      </c>
      <c r="U372">
        <f>SiteForm!$A$4</f>
        <v>0</v>
      </c>
      <c r="V372">
        <f>SiteForm!$C$3</f>
        <v>0</v>
      </c>
      <c r="W372">
        <f>SiteForm!$C$5</f>
        <v>0</v>
      </c>
      <c r="X372">
        <f>SiteForm!$C$10</f>
        <v>0</v>
      </c>
      <c r="Y372">
        <f>SiteForm!$C$11</f>
        <v>0</v>
      </c>
      <c r="Z372" t="e">
        <f>CountsForm!C373</f>
        <v>#N/A</v>
      </c>
      <c r="AA372" s="16">
        <f>'Visit&amp;Assessment Form'!$B$6</f>
        <v>0</v>
      </c>
      <c r="AB372" s="16">
        <f>'Visit&amp;Assessment Form'!$B$7</f>
        <v>0</v>
      </c>
      <c r="AC372">
        <f>SiteForm!$C$6</f>
        <v>0</v>
      </c>
      <c r="AD372" s="17">
        <f>CountsForm!A373</f>
        <v>0</v>
      </c>
    </row>
    <row r="373" spans="1:30">
      <c r="A373" t="e">
        <f>SiteForm!$A$7&amp;SiteForm!$C$7</f>
        <v>#N/A</v>
      </c>
      <c r="B373">
        <f>IF(SiteForm!C$4="",SiteForm!A$4,SiteForm!C$4)</f>
        <v>0</v>
      </c>
      <c r="C373">
        <f>'Visit&amp;Assessment Form'!$B$3</f>
        <v>0</v>
      </c>
      <c r="D373">
        <f>'Visit&amp;Assessment Form'!$B$4</f>
        <v>0</v>
      </c>
      <c r="E373">
        <f>'Visit&amp;Assessment Form'!$B$5</f>
        <v>0</v>
      </c>
      <c r="F373" t="e">
        <f>VLOOKUP(CountsForm!A374,LookupCount!$A:$D,4,FALSE)</f>
        <v>#N/A</v>
      </c>
      <c r="G373" t="e">
        <f>CountsForm!B374</f>
        <v>#N/A</v>
      </c>
      <c r="H373">
        <f>CountsForm!D374</f>
        <v>0</v>
      </c>
      <c r="I373" t="str">
        <f>VLOOKUP('Visit&amp;Assessment Form'!B$10,LookupVisit!AJ$2:AK$10,2,FALSE)</f>
        <v>W</v>
      </c>
      <c r="J373" t="e">
        <f>VLOOKUP('Visit&amp;Assessment Form'!B$9,LookupVisit!A$2:B$7,2,FALSE)</f>
        <v>#N/A</v>
      </c>
      <c r="K373" t="e">
        <f>VLOOKUP(CountsForm!E374,LookupCount!$F$2:$G$5,2,FALSE)</f>
        <v>#N/A</v>
      </c>
      <c r="L373" t="e">
        <f>VLOOKUP('Visit&amp;Assessment Form'!$B$8,LookupVisit!$C$2:$D$16,2,FALSE)</f>
        <v>#N/A</v>
      </c>
      <c r="M373" t="e">
        <f>VLOOKUP('Visit&amp;Assessment Form'!$B$13,LookupVisit!$E$3:$F$5,2,FALSE)</f>
        <v>#N/A</v>
      </c>
      <c r="N373" t="e">
        <f>VLOOKUP('Visit&amp;Assessment Form'!$B$14,LookupVisit!$G$3:$H$6,2,FALSE)</f>
        <v>#N/A</v>
      </c>
      <c r="O373" t="e">
        <f>VLOOKUP('Visit&amp;Assessment Form'!$B$15,LookupVisit!$I$3:$J$7,2,FALSE)</f>
        <v>#N/A</v>
      </c>
      <c r="P373" t="e">
        <f>VLOOKUP('Visit&amp;Assessment Form'!$B$16,LookupVisit!$K$3:$L$6,2,FALSE)</f>
        <v>#N/A</v>
      </c>
      <c r="Q373" t="e">
        <f>VLOOKUP('Visit&amp;Assessment Form'!$B$11,LookupVisit!$M$3:$N$7,2,FALSE)</f>
        <v>#N/A</v>
      </c>
      <c r="R373">
        <f>'Visit&amp;Assessment Form'!$B$27</f>
        <v>0</v>
      </c>
      <c r="S373">
        <f>'Visit&amp;Assessment Form'!$B$29</f>
        <v>0</v>
      </c>
      <c r="T373">
        <f>SiteForm!A$3</f>
        <v>0</v>
      </c>
      <c r="U373">
        <f>SiteForm!$A$4</f>
        <v>0</v>
      </c>
      <c r="V373">
        <f>SiteForm!$C$3</f>
        <v>0</v>
      </c>
      <c r="W373">
        <f>SiteForm!$C$5</f>
        <v>0</v>
      </c>
      <c r="X373">
        <f>SiteForm!$C$10</f>
        <v>0</v>
      </c>
      <c r="Y373">
        <f>SiteForm!$C$11</f>
        <v>0</v>
      </c>
      <c r="Z373" t="e">
        <f>CountsForm!C374</f>
        <v>#N/A</v>
      </c>
      <c r="AA373" s="16">
        <f>'Visit&amp;Assessment Form'!$B$6</f>
        <v>0</v>
      </c>
      <c r="AB373" s="16">
        <f>'Visit&amp;Assessment Form'!$B$7</f>
        <v>0</v>
      </c>
      <c r="AC373">
        <f>SiteForm!$C$6</f>
        <v>0</v>
      </c>
      <c r="AD373" s="17">
        <f>CountsForm!A374</f>
        <v>0</v>
      </c>
    </row>
    <row r="374" spans="1:30">
      <c r="A374" t="e">
        <f>SiteForm!$A$7&amp;SiteForm!$C$7</f>
        <v>#N/A</v>
      </c>
      <c r="B374">
        <f>IF(SiteForm!C$4="",SiteForm!A$4,SiteForm!C$4)</f>
        <v>0</v>
      </c>
      <c r="C374">
        <f>'Visit&amp;Assessment Form'!$B$3</f>
        <v>0</v>
      </c>
      <c r="D374">
        <f>'Visit&amp;Assessment Form'!$B$4</f>
        <v>0</v>
      </c>
      <c r="E374">
        <f>'Visit&amp;Assessment Form'!$B$5</f>
        <v>0</v>
      </c>
      <c r="F374" t="e">
        <f>VLOOKUP(CountsForm!A375,LookupCount!$A:$D,4,FALSE)</f>
        <v>#N/A</v>
      </c>
      <c r="G374" t="e">
        <f>CountsForm!B375</f>
        <v>#N/A</v>
      </c>
      <c r="H374">
        <f>CountsForm!D375</f>
        <v>0</v>
      </c>
      <c r="I374" t="str">
        <f>VLOOKUP('Visit&amp;Assessment Form'!B$10,LookupVisit!AJ$2:AK$10,2,FALSE)</f>
        <v>W</v>
      </c>
      <c r="J374" t="e">
        <f>VLOOKUP('Visit&amp;Assessment Form'!B$9,LookupVisit!A$2:B$7,2,FALSE)</f>
        <v>#N/A</v>
      </c>
      <c r="K374" t="e">
        <f>VLOOKUP(CountsForm!E375,LookupCount!$F$2:$G$5,2,FALSE)</f>
        <v>#N/A</v>
      </c>
      <c r="L374" t="e">
        <f>VLOOKUP('Visit&amp;Assessment Form'!$B$8,LookupVisit!$C$2:$D$16,2,FALSE)</f>
        <v>#N/A</v>
      </c>
      <c r="M374" t="e">
        <f>VLOOKUP('Visit&amp;Assessment Form'!$B$13,LookupVisit!$E$3:$F$5,2,FALSE)</f>
        <v>#N/A</v>
      </c>
      <c r="N374" t="e">
        <f>VLOOKUP('Visit&amp;Assessment Form'!$B$14,LookupVisit!$G$3:$H$6,2,FALSE)</f>
        <v>#N/A</v>
      </c>
      <c r="O374" t="e">
        <f>VLOOKUP('Visit&amp;Assessment Form'!$B$15,LookupVisit!$I$3:$J$7,2,FALSE)</f>
        <v>#N/A</v>
      </c>
      <c r="P374" t="e">
        <f>VLOOKUP('Visit&amp;Assessment Form'!$B$16,LookupVisit!$K$3:$L$6,2,FALSE)</f>
        <v>#N/A</v>
      </c>
      <c r="Q374" t="e">
        <f>VLOOKUP('Visit&amp;Assessment Form'!$B$11,LookupVisit!$M$3:$N$7,2,FALSE)</f>
        <v>#N/A</v>
      </c>
      <c r="R374">
        <f>'Visit&amp;Assessment Form'!$B$27</f>
        <v>0</v>
      </c>
      <c r="S374">
        <f>'Visit&amp;Assessment Form'!$B$29</f>
        <v>0</v>
      </c>
      <c r="T374">
        <f>SiteForm!A$3</f>
        <v>0</v>
      </c>
      <c r="U374">
        <f>SiteForm!$A$4</f>
        <v>0</v>
      </c>
      <c r="V374">
        <f>SiteForm!$C$3</f>
        <v>0</v>
      </c>
      <c r="W374">
        <f>SiteForm!$C$5</f>
        <v>0</v>
      </c>
      <c r="X374">
        <f>SiteForm!$C$10</f>
        <v>0</v>
      </c>
      <c r="Y374">
        <f>SiteForm!$C$11</f>
        <v>0</v>
      </c>
      <c r="Z374" t="e">
        <f>CountsForm!C375</f>
        <v>#N/A</v>
      </c>
      <c r="AA374" s="16">
        <f>'Visit&amp;Assessment Form'!$B$6</f>
        <v>0</v>
      </c>
      <c r="AB374" s="16">
        <f>'Visit&amp;Assessment Form'!$B$7</f>
        <v>0</v>
      </c>
      <c r="AC374">
        <f>SiteForm!$C$6</f>
        <v>0</v>
      </c>
      <c r="AD374" s="17">
        <f>CountsForm!A375</f>
        <v>0</v>
      </c>
    </row>
    <row r="375" spans="1:30">
      <c r="A375" t="e">
        <f>SiteForm!$A$7&amp;SiteForm!$C$7</f>
        <v>#N/A</v>
      </c>
      <c r="B375">
        <f>IF(SiteForm!C$4="",SiteForm!A$4,SiteForm!C$4)</f>
        <v>0</v>
      </c>
      <c r="C375">
        <f>'Visit&amp;Assessment Form'!$B$3</f>
        <v>0</v>
      </c>
      <c r="D375">
        <f>'Visit&amp;Assessment Form'!$B$4</f>
        <v>0</v>
      </c>
      <c r="E375">
        <f>'Visit&amp;Assessment Form'!$B$5</f>
        <v>0</v>
      </c>
      <c r="F375" t="e">
        <f>VLOOKUP(CountsForm!A376,LookupCount!$A:$D,4,FALSE)</f>
        <v>#N/A</v>
      </c>
      <c r="G375" t="e">
        <f>CountsForm!B376</f>
        <v>#N/A</v>
      </c>
      <c r="H375">
        <f>CountsForm!D376</f>
        <v>0</v>
      </c>
      <c r="I375" t="str">
        <f>VLOOKUP('Visit&amp;Assessment Form'!B$10,LookupVisit!AJ$2:AK$10,2,FALSE)</f>
        <v>W</v>
      </c>
      <c r="J375" t="e">
        <f>VLOOKUP('Visit&amp;Assessment Form'!B$9,LookupVisit!A$2:B$7,2,FALSE)</f>
        <v>#N/A</v>
      </c>
      <c r="K375" t="e">
        <f>VLOOKUP(CountsForm!E376,LookupCount!$F$2:$G$5,2,FALSE)</f>
        <v>#N/A</v>
      </c>
      <c r="L375" t="e">
        <f>VLOOKUP('Visit&amp;Assessment Form'!$B$8,LookupVisit!$C$2:$D$16,2,FALSE)</f>
        <v>#N/A</v>
      </c>
      <c r="M375" t="e">
        <f>VLOOKUP('Visit&amp;Assessment Form'!$B$13,LookupVisit!$E$3:$F$5,2,FALSE)</f>
        <v>#N/A</v>
      </c>
      <c r="N375" t="e">
        <f>VLOOKUP('Visit&amp;Assessment Form'!$B$14,LookupVisit!$G$3:$H$6,2,FALSE)</f>
        <v>#N/A</v>
      </c>
      <c r="O375" t="e">
        <f>VLOOKUP('Visit&amp;Assessment Form'!$B$15,LookupVisit!$I$3:$J$7,2,FALSE)</f>
        <v>#N/A</v>
      </c>
      <c r="P375" t="e">
        <f>VLOOKUP('Visit&amp;Assessment Form'!$B$16,LookupVisit!$K$3:$L$6,2,FALSE)</f>
        <v>#N/A</v>
      </c>
      <c r="Q375" t="e">
        <f>VLOOKUP('Visit&amp;Assessment Form'!$B$11,LookupVisit!$M$3:$N$7,2,FALSE)</f>
        <v>#N/A</v>
      </c>
      <c r="R375">
        <f>'Visit&amp;Assessment Form'!$B$27</f>
        <v>0</v>
      </c>
      <c r="S375">
        <f>'Visit&amp;Assessment Form'!$B$29</f>
        <v>0</v>
      </c>
      <c r="T375">
        <f>SiteForm!A$3</f>
        <v>0</v>
      </c>
      <c r="U375">
        <f>SiteForm!$A$4</f>
        <v>0</v>
      </c>
      <c r="V375">
        <f>SiteForm!$C$3</f>
        <v>0</v>
      </c>
      <c r="W375">
        <f>SiteForm!$C$5</f>
        <v>0</v>
      </c>
      <c r="X375">
        <f>SiteForm!$C$10</f>
        <v>0</v>
      </c>
      <c r="Y375">
        <f>SiteForm!$C$11</f>
        <v>0</v>
      </c>
      <c r="Z375" t="e">
        <f>CountsForm!C376</f>
        <v>#N/A</v>
      </c>
      <c r="AA375" s="16">
        <f>'Visit&amp;Assessment Form'!$B$6</f>
        <v>0</v>
      </c>
      <c r="AB375" s="16">
        <f>'Visit&amp;Assessment Form'!$B$7</f>
        <v>0</v>
      </c>
      <c r="AC375">
        <f>SiteForm!$C$6</f>
        <v>0</v>
      </c>
      <c r="AD375" s="17">
        <f>CountsForm!A376</f>
        <v>0</v>
      </c>
    </row>
    <row r="376" spans="1:30">
      <c r="A376" t="e">
        <f>SiteForm!$A$7&amp;SiteForm!$C$7</f>
        <v>#N/A</v>
      </c>
      <c r="B376">
        <f>IF(SiteForm!C$4="",SiteForm!A$4,SiteForm!C$4)</f>
        <v>0</v>
      </c>
      <c r="C376">
        <f>'Visit&amp;Assessment Form'!$B$3</f>
        <v>0</v>
      </c>
      <c r="D376">
        <f>'Visit&amp;Assessment Form'!$B$4</f>
        <v>0</v>
      </c>
      <c r="E376">
        <f>'Visit&amp;Assessment Form'!$B$5</f>
        <v>0</v>
      </c>
      <c r="F376" t="e">
        <f>VLOOKUP(CountsForm!A377,LookupCount!$A:$D,4,FALSE)</f>
        <v>#N/A</v>
      </c>
      <c r="G376" t="e">
        <f>CountsForm!B377</f>
        <v>#N/A</v>
      </c>
      <c r="H376">
        <f>CountsForm!D377</f>
        <v>0</v>
      </c>
      <c r="I376" t="str">
        <f>VLOOKUP('Visit&amp;Assessment Form'!B$10,LookupVisit!AJ$2:AK$10,2,FALSE)</f>
        <v>W</v>
      </c>
      <c r="J376" t="e">
        <f>VLOOKUP('Visit&amp;Assessment Form'!B$9,LookupVisit!A$2:B$7,2,FALSE)</f>
        <v>#N/A</v>
      </c>
      <c r="K376" t="e">
        <f>VLOOKUP(CountsForm!E377,LookupCount!$F$2:$G$5,2,FALSE)</f>
        <v>#N/A</v>
      </c>
      <c r="L376" t="e">
        <f>VLOOKUP('Visit&amp;Assessment Form'!$B$8,LookupVisit!$C$2:$D$16,2,FALSE)</f>
        <v>#N/A</v>
      </c>
      <c r="M376" t="e">
        <f>VLOOKUP('Visit&amp;Assessment Form'!$B$13,LookupVisit!$E$3:$F$5,2,FALSE)</f>
        <v>#N/A</v>
      </c>
      <c r="N376" t="e">
        <f>VLOOKUP('Visit&amp;Assessment Form'!$B$14,LookupVisit!$G$3:$H$6,2,FALSE)</f>
        <v>#N/A</v>
      </c>
      <c r="O376" t="e">
        <f>VLOOKUP('Visit&amp;Assessment Form'!$B$15,LookupVisit!$I$3:$J$7,2,FALSE)</f>
        <v>#N/A</v>
      </c>
      <c r="P376" t="e">
        <f>VLOOKUP('Visit&amp;Assessment Form'!$B$16,LookupVisit!$K$3:$L$6,2,FALSE)</f>
        <v>#N/A</v>
      </c>
      <c r="Q376" t="e">
        <f>VLOOKUP('Visit&amp;Assessment Form'!$B$11,LookupVisit!$M$3:$N$7,2,FALSE)</f>
        <v>#N/A</v>
      </c>
      <c r="R376">
        <f>'Visit&amp;Assessment Form'!$B$27</f>
        <v>0</v>
      </c>
      <c r="S376">
        <f>'Visit&amp;Assessment Form'!$B$29</f>
        <v>0</v>
      </c>
      <c r="T376">
        <f>SiteForm!A$3</f>
        <v>0</v>
      </c>
      <c r="U376">
        <f>SiteForm!$A$4</f>
        <v>0</v>
      </c>
      <c r="V376">
        <f>SiteForm!$C$3</f>
        <v>0</v>
      </c>
      <c r="W376">
        <f>SiteForm!$C$5</f>
        <v>0</v>
      </c>
      <c r="X376">
        <f>SiteForm!$C$10</f>
        <v>0</v>
      </c>
      <c r="Y376">
        <f>SiteForm!$C$11</f>
        <v>0</v>
      </c>
      <c r="Z376" t="e">
        <f>CountsForm!C377</f>
        <v>#N/A</v>
      </c>
      <c r="AA376" s="16">
        <f>'Visit&amp;Assessment Form'!$B$6</f>
        <v>0</v>
      </c>
      <c r="AB376" s="16">
        <f>'Visit&amp;Assessment Form'!$B$7</f>
        <v>0</v>
      </c>
      <c r="AC376">
        <f>SiteForm!$C$6</f>
        <v>0</v>
      </c>
      <c r="AD376" s="17">
        <f>CountsForm!A377</f>
        <v>0</v>
      </c>
    </row>
    <row r="377" spans="1:30">
      <c r="A377" t="e">
        <f>SiteForm!$A$7&amp;SiteForm!$C$7</f>
        <v>#N/A</v>
      </c>
      <c r="B377">
        <f>IF(SiteForm!C$4="",SiteForm!A$4,SiteForm!C$4)</f>
        <v>0</v>
      </c>
      <c r="C377">
        <f>'Visit&amp;Assessment Form'!$B$3</f>
        <v>0</v>
      </c>
      <c r="D377">
        <f>'Visit&amp;Assessment Form'!$B$4</f>
        <v>0</v>
      </c>
      <c r="E377">
        <f>'Visit&amp;Assessment Form'!$B$5</f>
        <v>0</v>
      </c>
      <c r="F377" t="e">
        <f>VLOOKUP(CountsForm!A378,LookupCount!$A:$D,4,FALSE)</f>
        <v>#N/A</v>
      </c>
      <c r="G377" t="e">
        <f>CountsForm!B378</f>
        <v>#N/A</v>
      </c>
      <c r="H377">
        <f>CountsForm!D378</f>
        <v>0</v>
      </c>
      <c r="I377" t="str">
        <f>VLOOKUP('Visit&amp;Assessment Form'!B$10,LookupVisit!AJ$2:AK$10,2,FALSE)</f>
        <v>W</v>
      </c>
      <c r="J377" t="e">
        <f>VLOOKUP('Visit&amp;Assessment Form'!B$9,LookupVisit!A$2:B$7,2,FALSE)</f>
        <v>#N/A</v>
      </c>
      <c r="K377" t="e">
        <f>VLOOKUP(CountsForm!E378,LookupCount!$F$2:$G$5,2,FALSE)</f>
        <v>#N/A</v>
      </c>
      <c r="L377" t="e">
        <f>VLOOKUP('Visit&amp;Assessment Form'!$B$8,LookupVisit!$C$2:$D$16,2,FALSE)</f>
        <v>#N/A</v>
      </c>
      <c r="M377" t="e">
        <f>VLOOKUP('Visit&amp;Assessment Form'!$B$13,LookupVisit!$E$3:$F$5,2,FALSE)</f>
        <v>#N/A</v>
      </c>
      <c r="N377" t="e">
        <f>VLOOKUP('Visit&amp;Assessment Form'!$B$14,LookupVisit!$G$3:$H$6,2,FALSE)</f>
        <v>#N/A</v>
      </c>
      <c r="O377" t="e">
        <f>VLOOKUP('Visit&amp;Assessment Form'!$B$15,LookupVisit!$I$3:$J$7,2,FALSE)</f>
        <v>#N/A</v>
      </c>
      <c r="P377" t="e">
        <f>VLOOKUP('Visit&amp;Assessment Form'!$B$16,LookupVisit!$K$3:$L$6,2,FALSE)</f>
        <v>#N/A</v>
      </c>
      <c r="Q377" t="e">
        <f>VLOOKUP('Visit&amp;Assessment Form'!$B$11,LookupVisit!$M$3:$N$7,2,FALSE)</f>
        <v>#N/A</v>
      </c>
      <c r="R377">
        <f>'Visit&amp;Assessment Form'!$B$27</f>
        <v>0</v>
      </c>
      <c r="S377">
        <f>'Visit&amp;Assessment Form'!$B$29</f>
        <v>0</v>
      </c>
      <c r="T377">
        <f>SiteForm!A$3</f>
        <v>0</v>
      </c>
      <c r="U377">
        <f>SiteForm!$A$4</f>
        <v>0</v>
      </c>
      <c r="V377">
        <f>SiteForm!$C$3</f>
        <v>0</v>
      </c>
      <c r="W377">
        <f>SiteForm!$C$5</f>
        <v>0</v>
      </c>
      <c r="X377">
        <f>SiteForm!$C$10</f>
        <v>0</v>
      </c>
      <c r="Y377">
        <f>SiteForm!$C$11</f>
        <v>0</v>
      </c>
      <c r="Z377" t="e">
        <f>CountsForm!C378</f>
        <v>#N/A</v>
      </c>
      <c r="AA377" s="16">
        <f>'Visit&amp;Assessment Form'!$B$6</f>
        <v>0</v>
      </c>
      <c r="AB377" s="16">
        <f>'Visit&amp;Assessment Form'!$B$7</f>
        <v>0</v>
      </c>
      <c r="AC377">
        <f>SiteForm!$C$6</f>
        <v>0</v>
      </c>
      <c r="AD377" s="17">
        <f>CountsForm!A378</f>
        <v>0</v>
      </c>
    </row>
    <row r="378" spans="1:30">
      <c r="A378" t="e">
        <f>SiteForm!$A$7&amp;SiteForm!$C$7</f>
        <v>#N/A</v>
      </c>
      <c r="B378">
        <f>IF(SiteForm!C$4="",SiteForm!A$4,SiteForm!C$4)</f>
        <v>0</v>
      </c>
      <c r="C378">
        <f>'Visit&amp;Assessment Form'!$B$3</f>
        <v>0</v>
      </c>
      <c r="D378">
        <f>'Visit&amp;Assessment Form'!$B$4</f>
        <v>0</v>
      </c>
      <c r="E378">
        <f>'Visit&amp;Assessment Form'!$B$5</f>
        <v>0</v>
      </c>
      <c r="F378" t="e">
        <f>VLOOKUP(CountsForm!A379,LookupCount!$A:$D,4,FALSE)</f>
        <v>#N/A</v>
      </c>
      <c r="G378" t="e">
        <f>CountsForm!B379</f>
        <v>#N/A</v>
      </c>
      <c r="H378">
        <f>CountsForm!D379</f>
        <v>0</v>
      </c>
      <c r="I378" t="str">
        <f>VLOOKUP('Visit&amp;Assessment Form'!B$10,LookupVisit!AJ$2:AK$10,2,FALSE)</f>
        <v>W</v>
      </c>
      <c r="J378" t="e">
        <f>VLOOKUP('Visit&amp;Assessment Form'!B$9,LookupVisit!A$2:B$7,2,FALSE)</f>
        <v>#N/A</v>
      </c>
      <c r="K378" t="e">
        <f>VLOOKUP(CountsForm!E379,LookupCount!$F$2:$G$5,2,FALSE)</f>
        <v>#N/A</v>
      </c>
      <c r="L378" t="e">
        <f>VLOOKUP('Visit&amp;Assessment Form'!$B$8,LookupVisit!$C$2:$D$16,2,FALSE)</f>
        <v>#N/A</v>
      </c>
      <c r="M378" t="e">
        <f>VLOOKUP('Visit&amp;Assessment Form'!$B$13,LookupVisit!$E$3:$F$5,2,FALSE)</f>
        <v>#N/A</v>
      </c>
      <c r="N378" t="e">
        <f>VLOOKUP('Visit&amp;Assessment Form'!$B$14,LookupVisit!$G$3:$H$6,2,FALSE)</f>
        <v>#N/A</v>
      </c>
      <c r="O378" t="e">
        <f>VLOOKUP('Visit&amp;Assessment Form'!$B$15,LookupVisit!$I$3:$J$7,2,FALSE)</f>
        <v>#N/A</v>
      </c>
      <c r="P378" t="e">
        <f>VLOOKUP('Visit&amp;Assessment Form'!$B$16,LookupVisit!$K$3:$L$6,2,FALSE)</f>
        <v>#N/A</v>
      </c>
      <c r="Q378" t="e">
        <f>VLOOKUP('Visit&amp;Assessment Form'!$B$11,LookupVisit!$M$3:$N$7,2,FALSE)</f>
        <v>#N/A</v>
      </c>
      <c r="R378">
        <f>'Visit&amp;Assessment Form'!$B$27</f>
        <v>0</v>
      </c>
      <c r="S378">
        <f>'Visit&amp;Assessment Form'!$B$29</f>
        <v>0</v>
      </c>
      <c r="T378">
        <f>SiteForm!A$3</f>
        <v>0</v>
      </c>
      <c r="U378">
        <f>SiteForm!$A$4</f>
        <v>0</v>
      </c>
      <c r="V378">
        <f>SiteForm!$C$3</f>
        <v>0</v>
      </c>
      <c r="W378">
        <f>SiteForm!$C$5</f>
        <v>0</v>
      </c>
      <c r="X378">
        <f>SiteForm!$C$10</f>
        <v>0</v>
      </c>
      <c r="Y378">
        <f>SiteForm!$C$11</f>
        <v>0</v>
      </c>
      <c r="Z378" t="e">
        <f>CountsForm!C379</f>
        <v>#N/A</v>
      </c>
      <c r="AA378" s="16">
        <f>'Visit&amp;Assessment Form'!$B$6</f>
        <v>0</v>
      </c>
      <c r="AB378" s="16">
        <f>'Visit&amp;Assessment Form'!$B$7</f>
        <v>0</v>
      </c>
      <c r="AC378">
        <f>SiteForm!$C$6</f>
        <v>0</v>
      </c>
      <c r="AD378" s="17">
        <f>CountsForm!A379</f>
        <v>0</v>
      </c>
    </row>
    <row r="379" spans="1:30">
      <c r="A379" t="e">
        <f>SiteForm!$A$7&amp;SiteForm!$C$7</f>
        <v>#N/A</v>
      </c>
      <c r="B379">
        <f>IF(SiteForm!C$4="",SiteForm!A$4,SiteForm!C$4)</f>
        <v>0</v>
      </c>
      <c r="C379">
        <f>'Visit&amp;Assessment Form'!$B$3</f>
        <v>0</v>
      </c>
      <c r="D379">
        <f>'Visit&amp;Assessment Form'!$B$4</f>
        <v>0</v>
      </c>
      <c r="E379">
        <f>'Visit&amp;Assessment Form'!$B$5</f>
        <v>0</v>
      </c>
      <c r="F379" t="e">
        <f>VLOOKUP(CountsForm!A380,LookupCount!$A:$D,4,FALSE)</f>
        <v>#N/A</v>
      </c>
      <c r="G379" t="e">
        <f>CountsForm!B380</f>
        <v>#N/A</v>
      </c>
      <c r="H379">
        <f>CountsForm!D380</f>
        <v>0</v>
      </c>
      <c r="I379" t="str">
        <f>VLOOKUP('Visit&amp;Assessment Form'!B$10,LookupVisit!AJ$2:AK$10,2,FALSE)</f>
        <v>W</v>
      </c>
      <c r="J379" t="e">
        <f>VLOOKUP('Visit&amp;Assessment Form'!B$9,LookupVisit!A$2:B$7,2,FALSE)</f>
        <v>#N/A</v>
      </c>
      <c r="K379" t="e">
        <f>VLOOKUP(CountsForm!E380,LookupCount!$F$2:$G$5,2,FALSE)</f>
        <v>#N/A</v>
      </c>
      <c r="L379" t="e">
        <f>VLOOKUP('Visit&amp;Assessment Form'!$B$8,LookupVisit!$C$2:$D$16,2,FALSE)</f>
        <v>#N/A</v>
      </c>
      <c r="M379" t="e">
        <f>VLOOKUP('Visit&amp;Assessment Form'!$B$13,LookupVisit!$E$3:$F$5,2,FALSE)</f>
        <v>#N/A</v>
      </c>
      <c r="N379" t="e">
        <f>VLOOKUP('Visit&amp;Assessment Form'!$B$14,LookupVisit!$G$3:$H$6,2,FALSE)</f>
        <v>#N/A</v>
      </c>
      <c r="O379" t="e">
        <f>VLOOKUP('Visit&amp;Assessment Form'!$B$15,LookupVisit!$I$3:$J$7,2,FALSE)</f>
        <v>#N/A</v>
      </c>
      <c r="P379" t="e">
        <f>VLOOKUP('Visit&amp;Assessment Form'!$B$16,LookupVisit!$K$3:$L$6,2,FALSE)</f>
        <v>#N/A</v>
      </c>
      <c r="Q379" t="e">
        <f>VLOOKUP('Visit&amp;Assessment Form'!$B$11,LookupVisit!$M$3:$N$7,2,FALSE)</f>
        <v>#N/A</v>
      </c>
      <c r="R379">
        <f>'Visit&amp;Assessment Form'!$B$27</f>
        <v>0</v>
      </c>
      <c r="S379">
        <f>'Visit&amp;Assessment Form'!$B$29</f>
        <v>0</v>
      </c>
      <c r="T379">
        <f>SiteForm!A$3</f>
        <v>0</v>
      </c>
      <c r="U379">
        <f>SiteForm!$A$4</f>
        <v>0</v>
      </c>
      <c r="V379">
        <f>SiteForm!$C$3</f>
        <v>0</v>
      </c>
      <c r="W379">
        <f>SiteForm!$C$5</f>
        <v>0</v>
      </c>
      <c r="X379">
        <f>SiteForm!$C$10</f>
        <v>0</v>
      </c>
      <c r="Y379">
        <f>SiteForm!$C$11</f>
        <v>0</v>
      </c>
      <c r="Z379" t="e">
        <f>CountsForm!C380</f>
        <v>#N/A</v>
      </c>
      <c r="AA379" s="16">
        <f>'Visit&amp;Assessment Form'!$B$6</f>
        <v>0</v>
      </c>
      <c r="AB379" s="16">
        <f>'Visit&amp;Assessment Form'!$B$7</f>
        <v>0</v>
      </c>
      <c r="AC379">
        <f>SiteForm!$C$6</f>
        <v>0</v>
      </c>
      <c r="AD379" s="17">
        <f>CountsForm!A380</f>
        <v>0</v>
      </c>
    </row>
    <row r="380" spans="1:30">
      <c r="A380" t="e">
        <f>SiteForm!$A$7&amp;SiteForm!$C$7</f>
        <v>#N/A</v>
      </c>
      <c r="B380">
        <f>IF(SiteForm!C$4="",SiteForm!A$4,SiteForm!C$4)</f>
        <v>0</v>
      </c>
      <c r="C380">
        <f>'Visit&amp;Assessment Form'!$B$3</f>
        <v>0</v>
      </c>
      <c r="D380">
        <f>'Visit&amp;Assessment Form'!$B$4</f>
        <v>0</v>
      </c>
      <c r="E380">
        <f>'Visit&amp;Assessment Form'!$B$5</f>
        <v>0</v>
      </c>
      <c r="F380" t="e">
        <f>VLOOKUP(CountsForm!A381,LookupCount!$A:$D,4,FALSE)</f>
        <v>#N/A</v>
      </c>
      <c r="G380" t="e">
        <f>CountsForm!B381</f>
        <v>#N/A</v>
      </c>
      <c r="H380">
        <f>CountsForm!D381</f>
        <v>0</v>
      </c>
      <c r="I380" t="str">
        <f>VLOOKUP('Visit&amp;Assessment Form'!B$10,LookupVisit!AJ$2:AK$10,2,FALSE)</f>
        <v>W</v>
      </c>
      <c r="J380" t="e">
        <f>VLOOKUP('Visit&amp;Assessment Form'!B$9,LookupVisit!A$2:B$7,2,FALSE)</f>
        <v>#N/A</v>
      </c>
      <c r="K380" t="e">
        <f>VLOOKUP(CountsForm!E381,LookupCount!$F$2:$G$5,2,FALSE)</f>
        <v>#N/A</v>
      </c>
      <c r="L380" t="e">
        <f>VLOOKUP('Visit&amp;Assessment Form'!$B$8,LookupVisit!$C$2:$D$16,2,FALSE)</f>
        <v>#N/A</v>
      </c>
      <c r="M380" t="e">
        <f>VLOOKUP('Visit&amp;Assessment Form'!$B$13,LookupVisit!$E$3:$F$5,2,FALSE)</f>
        <v>#N/A</v>
      </c>
      <c r="N380" t="e">
        <f>VLOOKUP('Visit&amp;Assessment Form'!$B$14,LookupVisit!$G$3:$H$6,2,FALSE)</f>
        <v>#N/A</v>
      </c>
      <c r="O380" t="e">
        <f>VLOOKUP('Visit&amp;Assessment Form'!$B$15,LookupVisit!$I$3:$J$7,2,FALSE)</f>
        <v>#N/A</v>
      </c>
      <c r="P380" t="e">
        <f>VLOOKUP('Visit&amp;Assessment Form'!$B$16,LookupVisit!$K$3:$L$6,2,FALSE)</f>
        <v>#N/A</v>
      </c>
      <c r="Q380" t="e">
        <f>VLOOKUP('Visit&amp;Assessment Form'!$B$11,LookupVisit!$M$3:$N$7,2,FALSE)</f>
        <v>#N/A</v>
      </c>
      <c r="R380">
        <f>'Visit&amp;Assessment Form'!$B$27</f>
        <v>0</v>
      </c>
      <c r="S380">
        <f>'Visit&amp;Assessment Form'!$B$29</f>
        <v>0</v>
      </c>
      <c r="T380">
        <f>SiteForm!A$3</f>
        <v>0</v>
      </c>
      <c r="U380">
        <f>SiteForm!$A$4</f>
        <v>0</v>
      </c>
      <c r="V380">
        <f>SiteForm!$C$3</f>
        <v>0</v>
      </c>
      <c r="W380">
        <f>SiteForm!$C$5</f>
        <v>0</v>
      </c>
      <c r="X380">
        <f>SiteForm!$C$10</f>
        <v>0</v>
      </c>
      <c r="Y380">
        <f>SiteForm!$C$11</f>
        <v>0</v>
      </c>
      <c r="Z380" t="e">
        <f>CountsForm!C381</f>
        <v>#N/A</v>
      </c>
      <c r="AA380" s="16">
        <f>'Visit&amp;Assessment Form'!$B$6</f>
        <v>0</v>
      </c>
      <c r="AB380" s="16">
        <f>'Visit&amp;Assessment Form'!$B$7</f>
        <v>0</v>
      </c>
      <c r="AC380">
        <f>SiteForm!$C$6</f>
        <v>0</v>
      </c>
      <c r="AD380" s="17">
        <f>CountsForm!A381</f>
        <v>0</v>
      </c>
    </row>
    <row r="381" spans="1:30">
      <c r="A381" t="e">
        <f>SiteForm!$A$7&amp;SiteForm!$C$7</f>
        <v>#N/A</v>
      </c>
      <c r="B381">
        <f>IF(SiteForm!C$4="",SiteForm!A$4,SiteForm!C$4)</f>
        <v>0</v>
      </c>
      <c r="C381">
        <f>'Visit&amp;Assessment Form'!$B$3</f>
        <v>0</v>
      </c>
      <c r="D381">
        <f>'Visit&amp;Assessment Form'!$B$4</f>
        <v>0</v>
      </c>
      <c r="E381">
        <f>'Visit&amp;Assessment Form'!$B$5</f>
        <v>0</v>
      </c>
      <c r="F381" t="e">
        <f>VLOOKUP(CountsForm!A382,LookupCount!$A:$D,4,FALSE)</f>
        <v>#N/A</v>
      </c>
      <c r="G381" t="e">
        <f>CountsForm!B382</f>
        <v>#N/A</v>
      </c>
      <c r="H381">
        <f>CountsForm!D382</f>
        <v>0</v>
      </c>
      <c r="I381" t="str">
        <f>VLOOKUP('Visit&amp;Assessment Form'!B$10,LookupVisit!AJ$2:AK$10,2,FALSE)</f>
        <v>W</v>
      </c>
      <c r="J381" t="e">
        <f>VLOOKUP('Visit&amp;Assessment Form'!B$9,LookupVisit!A$2:B$7,2,FALSE)</f>
        <v>#N/A</v>
      </c>
      <c r="K381" t="e">
        <f>VLOOKUP(CountsForm!E382,LookupCount!$F$2:$G$5,2,FALSE)</f>
        <v>#N/A</v>
      </c>
      <c r="L381" t="e">
        <f>VLOOKUP('Visit&amp;Assessment Form'!$B$8,LookupVisit!$C$2:$D$16,2,FALSE)</f>
        <v>#N/A</v>
      </c>
      <c r="M381" t="e">
        <f>VLOOKUP('Visit&amp;Assessment Form'!$B$13,LookupVisit!$E$3:$F$5,2,FALSE)</f>
        <v>#N/A</v>
      </c>
      <c r="N381" t="e">
        <f>VLOOKUP('Visit&amp;Assessment Form'!$B$14,LookupVisit!$G$3:$H$6,2,FALSE)</f>
        <v>#N/A</v>
      </c>
      <c r="O381" t="e">
        <f>VLOOKUP('Visit&amp;Assessment Form'!$B$15,LookupVisit!$I$3:$J$7,2,FALSE)</f>
        <v>#N/A</v>
      </c>
      <c r="P381" t="e">
        <f>VLOOKUP('Visit&amp;Assessment Form'!$B$16,LookupVisit!$K$3:$L$6,2,FALSE)</f>
        <v>#N/A</v>
      </c>
      <c r="Q381" t="e">
        <f>VLOOKUP('Visit&amp;Assessment Form'!$B$11,LookupVisit!$M$3:$N$7,2,FALSE)</f>
        <v>#N/A</v>
      </c>
      <c r="R381">
        <f>'Visit&amp;Assessment Form'!$B$27</f>
        <v>0</v>
      </c>
      <c r="S381">
        <f>'Visit&amp;Assessment Form'!$B$29</f>
        <v>0</v>
      </c>
      <c r="T381">
        <f>SiteForm!A$3</f>
        <v>0</v>
      </c>
      <c r="U381">
        <f>SiteForm!$A$4</f>
        <v>0</v>
      </c>
      <c r="V381">
        <f>SiteForm!$C$3</f>
        <v>0</v>
      </c>
      <c r="W381">
        <f>SiteForm!$C$5</f>
        <v>0</v>
      </c>
      <c r="X381">
        <f>SiteForm!$C$10</f>
        <v>0</v>
      </c>
      <c r="Y381">
        <f>SiteForm!$C$11</f>
        <v>0</v>
      </c>
      <c r="Z381" t="e">
        <f>CountsForm!C382</f>
        <v>#N/A</v>
      </c>
      <c r="AA381" s="16">
        <f>'Visit&amp;Assessment Form'!$B$6</f>
        <v>0</v>
      </c>
      <c r="AB381" s="16">
        <f>'Visit&amp;Assessment Form'!$B$7</f>
        <v>0</v>
      </c>
      <c r="AC381">
        <f>SiteForm!$C$6</f>
        <v>0</v>
      </c>
      <c r="AD381" s="17">
        <f>CountsForm!A382</f>
        <v>0</v>
      </c>
    </row>
    <row r="382" spans="1:30">
      <c r="A382" t="e">
        <f>SiteForm!$A$7&amp;SiteForm!$C$7</f>
        <v>#N/A</v>
      </c>
      <c r="B382">
        <f>IF(SiteForm!C$4="",SiteForm!A$4,SiteForm!C$4)</f>
        <v>0</v>
      </c>
      <c r="C382">
        <f>'Visit&amp;Assessment Form'!$B$3</f>
        <v>0</v>
      </c>
      <c r="D382">
        <f>'Visit&amp;Assessment Form'!$B$4</f>
        <v>0</v>
      </c>
      <c r="E382">
        <f>'Visit&amp;Assessment Form'!$B$5</f>
        <v>0</v>
      </c>
      <c r="F382" t="e">
        <f>VLOOKUP(CountsForm!A383,LookupCount!$A:$D,4,FALSE)</f>
        <v>#N/A</v>
      </c>
      <c r="G382" t="e">
        <f>CountsForm!B383</f>
        <v>#N/A</v>
      </c>
      <c r="H382">
        <f>CountsForm!D383</f>
        <v>0</v>
      </c>
      <c r="I382" t="str">
        <f>VLOOKUP('Visit&amp;Assessment Form'!B$10,LookupVisit!AJ$2:AK$10,2,FALSE)</f>
        <v>W</v>
      </c>
      <c r="J382" t="e">
        <f>VLOOKUP('Visit&amp;Assessment Form'!B$9,LookupVisit!A$2:B$7,2,FALSE)</f>
        <v>#N/A</v>
      </c>
      <c r="K382" t="e">
        <f>VLOOKUP(CountsForm!E383,LookupCount!$F$2:$G$5,2,FALSE)</f>
        <v>#N/A</v>
      </c>
      <c r="L382" t="e">
        <f>VLOOKUP('Visit&amp;Assessment Form'!$B$8,LookupVisit!$C$2:$D$16,2,FALSE)</f>
        <v>#N/A</v>
      </c>
      <c r="M382" t="e">
        <f>VLOOKUP('Visit&amp;Assessment Form'!$B$13,LookupVisit!$E$3:$F$5,2,FALSE)</f>
        <v>#N/A</v>
      </c>
      <c r="N382" t="e">
        <f>VLOOKUP('Visit&amp;Assessment Form'!$B$14,LookupVisit!$G$3:$H$6,2,FALSE)</f>
        <v>#N/A</v>
      </c>
      <c r="O382" t="e">
        <f>VLOOKUP('Visit&amp;Assessment Form'!$B$15,LookupVisit!$I$3:$J$7,2,FALSE)</f>
        <v>#N/A</v>
      </c>
      <c r="P382" t="e">
        <f>VLOOKUP('Visit&amp;Assessment Form'!$B$16,LookupVisit!$K$3:$L$6,2,FALSE)</f>
        <v>#N/A</v>
      </c>
      <c r="Q382" t="e">
        <f>VLOOKUP('Visit&amp;Assessment Form'!$B$11,LookupVisit!$M$3:$N$7,2,FALSE)</f>
        <v>#N/A</v>
      </c>
      <c r="R382">
        <f>'Visit&amp;Assessment Form'!$B$27</f>
        <v>0</v>
      </c>
      <c r="S382">
        <f>'Visit&amp;Assessment Form'!$B$29</f>
        <v>0</v>
      </c>
      <c r="T382">
        <f>SiteForm!A$3</f>
        <v>0</v>
      </c>
      <c r="U382">
        <f>SiteForm!$A$4</f>
        <v>0</v>
      </c>
      <c r="V382">
        <f>SiteForm!$C$3</f>
        <v>0</v>
      </c>
      <c r="W382">
        <f>SiteForm!$C$5</f>
        <v>0</v>
      </c>
      <c r="X382">
        <f>SiteForm!$C$10</f>
        <v>0</v>
      </c>
      <c r="Y382">
        <f>SiteForm!$C$11</f>
        <v>0</v>
      </c>
      <c r="Z382" t="e">
        <f>CountsForm!C383</f>
        <v>#N/A</v>
      </c>
      <c r="AA382" s="16">
        <f>'Visit&amp;Assessment Form'!$B$6</f>
        <v>0</v>
      </c>
      <c r="AB382" s="16">
        <f>'Visit&amp;Assessment Form'!$B$7</f>
        <v>0</v>
      </c>
      <c r="AC382">
        <f>SiteForm!$C$6</f>
        <v>0</v>
      </c>
      <c r="AD382" s="17">
        <f>CountsForm!A383</f>
        <v>0</v>
      </c>
    </row>
    <row r="383" spans="1:30">
      <c r="A383" t="e">
        <f>SiteForm!$A$7&amp;SiteForm!$C$7</f>
        <v>#N/A</v>
      </c>
      <c r="B383">
        <f>IF(SiteForm!C$4="",SiteForm!A$4,SiteForm!C$4)</f>
        <v>0</v>
      </c>
      <c r="C383">
        <f>'Visit&amp;Assessment Form'!$B$3</f>
        <v>0</v>
      </c>
      <c r="D383">
        <f>'Visit&amp;Assessment Form'!$B$4</f>
        <v>0</v>
      </c>
      <c r="E383">
        <f>'Visit&amp;Assessment Form'!$B$5</f>
        <v>0</v>
      </c>
      <c r="F383" t="e">
        <f>VLOOKUP(CountsForm!A384,LookupCount!$A:$D,4,FALSE)</f>
        <v>#N/A</v>
      </c>
      <c r="G383" t="e">
        <f>CountsForm!B384</f>
        <v>#N/A</v>
      </c>
      <c r="H383">
        <f>CountsForm!D384</f>
        <v>0</v>
      </c>
      <c r="I383" t="str">
        <f>VLOOKUP('Visit&amp;Assessment Form'!B$10,LookupVisit!AJ$2:AK$10,2,FALSE)</f>
        <v>W</v>
      </c>
      <c r="J383" t="e">
        <f>VLOOKUP('Visit&amp;Assessment Form'!B$9,LookupVisit!A$2:B$7,2,FALSE)</f>
        <v>#N/A</v>
      </c>
      <c r="K383" t="e">
        <f>VLOOKUP(CountsForm!E384,LookupCount!$F$2:$G$5,2,FALSE)</f>
        <v>#N/A</v>
      </c>
      <c r="L383" t="e">
        <f>VLOOKUP('Visit&amp;Assessment Form'!$B$8,LookupVisit!$C$2:$D$16,2,FALSE)</f>
        <v>#N/A</v>
      </c>
      <c r="M383" t="e">
        <f>VLOOKUP('Visit&amp;Assessment Form'!$B$13,LookupVisit!$E$3:$F$5,2,FALSE)</f>
        <v>#N/A</v>
      </c>
      <c r="N383" t="e">
        <f>VLOOKUP('Visit&amp;Assessment Form'!$B$14,LookupVisit!$G$3:$H$6,2,FALSE)</f>
        <v>#N/A</v>
      </c>
      <c r="O383" t="e">
        <f>VLOOKUP('Visit&amp;Assessment Form'!$B$15,LookupVisit!$I$3:$J$7,2,FALSE)</f>
        <v>#N/A</v>
      </c>
      <c r="P383" t="e">
        <f>VLOOKUP('Visit&amp;Assessment Form'!$B$16,LookupVisit!$K$3:$L$6,2,FALSE)</f>
        <v>#N/A</v>
      </c>
      <c r="Q383" t="e">
        <f>VLOOKUP('Visit&amp;Assessment Form'!$B$11,LookupVisit!$M$3:$N$7,2,FALSE)</f>
        <v>#N/A</v>
      </c>
      <c r="R383">
        <f>'Visit&amp;Assessment Form'!$B$27</f>
        <v>0</v>
      </c>
      <c r="S383">
        <f>'Visit&amp;Assessment Form'!$B$29</f>
        <v>0</v>
      </c>
      <c r="T383">
        <f>SiteForm!A$3</f>
        <v>0</v>
      </c>
      <c r="U383">
        <f>SiteForm!$A$4</f>
        <v>0</v>
      </c>
      <c r="V383">
        <f>SiteForm!$C$3</f>
        <v>0</v>
      </c>
      <c r="W383">
        <f>SiteForm!$C$5</f>
        <v>0</v>
      </c>
      <c r="X383">
        <f>SiteForm!$C$10</f>
        <v>0</v>
      </c>
      <c r="Y383">
        <f>SiteForm!$C$11</f>
        <v>0</v>
      </c>
      <c r="Z383" t="e">
        <f>CountsForm!C384</f>
        <v>#N/A</v>
      </c>
      <c r="AA383" s="16">
        <f>'Visit&amp;Assessment Form'!$B$6</f>
        <v>0</v>
      </c>
      <c r="AB383" s="16">
        <f>'Visit&amp;Assessment Form'!$B$7</f>
        <v>0</v>
      </c>
      <c r="AC383">
        <f>SiteForm!$C$6</f>
        <v>0</v>
      </c>
      <c r="AD383" s="17">
        <f>CountsForm!A384</f>
        <v>0</v>
      </c>
    </row>
    <row r="384" spans="1:30">
      <c r="A384" t="e">
        <f>SiteForm!$A$7&amp;SiteForm!$C$7</f>
        <v>#N/A</v>
      </c>
      <c r="B384">
        <f>IF(SiteForm!C$4="",SiteForm!A$4,SiteForm!C$4)</f>
        <v>0</v>
      </c>
      <c r="C384">
        <f>'Visit&amp;Assessment Form'!$B$3</f>
        <v>0</v>
      </c>
      <c r="D384">
        <f>'Visit&amp;Assessment Form'!$B$4</f>
        <v>0</v>
      </c>
      <c r="E384">
        <f>'Visit&amp;Assessment Form'!$B$5</f>
        <v>0</v>
      </c>
      <c r="F384" t="e">
        <f>VLOOKUP(CountsForm!A385,LookupCount!$A:$D,4,FALSE)</f>
        <v>#N/A</v>
      </c>
      <c r="G384" t="e">
        <f>CountsForm!B385</f>
        <v>#N/A</v>
      </c>
      <c r="H384">
        <f>CountsForm!D385</f>
        <v>0</v>
      </c>
      <c r="I384" t="str">
        <f>VLOOKUP('Visit&amp;Assessment Form'!B$10,LookupVisit!AJ$2:AK$10,2,FALSE)</f>
        <v>W</v>
      </c>
      <c r="J384" t="e">
        <f>VLOOKUP('Visit&amp;Assessment Form'!B$9,LookupVisit!A$2:B$7,2,FALSE)</f>
        <v>#N/A</v>
      </c>
      <c r="K384" t="e">
        <f>VLOOKUP(CountsForm!E385,LookupCount!$F$2:$G$5,2,FALSE)</f>
        <v>#N/A</v>
      </c>
      <c r="L384" t="e">
        <f>VLOOKUP('Visit&amp;Assessment Form'!$B$8,LookupVisit!$C$2:$D$16,2,FALSE)</f>
        <v>#N/A</v>
      </c>
      <c r="M384" t="e">
        <f>VLOOKUP('Visit&amp;Assessment Form'!$B$13,LookupVisit!$E$3:$F$5,2,FALSE)</f>
        <v>#N/A</v>
      </c>
      <c r="N384" t="e">
        <f>VLOOKUP('Visit&amp;Assessment Form'!$B$14,LookupVisit!$G$3:$H$6,2,FALSE)</f>
        <v>#N/A</v>
      </c>
      <c r="O384" t="e">
        <f>VLOOKUP('Visit&amp;Assessment Form'!$B$15,LookupVisit!$I$3:$J$7,2,FALSE)</f>
        <v>#N/A</v>
      </c>
      <c r="P384" t="e">
        <f>VLOOKUP('Visit&amp;Assessment Form'!$B$16,LookupVisit!$K$3:$L$6,2,FALSE)</f>
        <v>#N/A</v>
      </c>
      <c r="Q384" t="e">
        <f>VLOOKUP('Visit&amp;Assessment Form'!$B$11,LookupVisit!$M$3:$N$7,2,FALSE)</f>
        <v>#N/A</v>
      </c>
      <c r="R384">
        <f>'Visit&amp;Assessment Form'!$B$27</f>
        <v>0</v>
      </c>
      <c r="S384">
        <f>'Visit&amp;Assessment Form'!$B$29</f>
        <v>0</v>
      </c>
      <c r="T384">
        <f>SiteForm!A$3</f>
        <v>0</v>
      </c>
      <c r="U384">
        <f>SiteForm!$A$4</f>
        <v>0</v>
      </c>
      <c r="V384">
        <f>SiteForm!$C$3</f>
        <v>0</v>
      </c>
      <c r="W384">
        <f>SiteForm!$C$5</f>
        <v>0</v>
      </c>
      <c r="X384">
        <f>SiteForm!$C$10</f>
        <v>0</v>
      </c>
      <c r="Y384">
        <f>SiteForm!$C$11</f>
        <v>0</v>
      </c>
      <c r="Z384" t="e">
        <f>CountsForm!C385</f>
        <v>#N/A</v>
      </c>
      <c r="AA384" s="16">
        <f>'Visit&amp;Assessment Form'!$B$6</f>
        <v>0</v>
      </c>
      <c r="AB384" s="16">
        <f>'Visit&amp;Assessment Form'!$B$7</f>
        <v>0</v>
      </c>
      <c r="AC384">
        <f>SiteForm!$C$6</f>
        <v>0</v>
      </c>
      <c r="AD384" s="17">
        <f>CountsForm!A385</f>
        <v>0</v>
      </c>
    </row>
    <row r="385" spans="1:30">
      <c r="A385" t="e">
        <f>SiteForm!$A$7&amp;SiteForm!$C$7</f>
        <v>#N/A</v>
      </c>
      <c r="B385">
        <f>IF(SiteForm!C$4="",SiteForm!A$4,SiteForm!C$4)</f>
        <v>0</v>
      </c>
      <c r="C385">
        <f>'Visit&amp;Assessment Form'!$B$3</f>
        <v>0</v>
      </c>
      <c r="D385">
        <f>'Visit&amp;Assessment Form'!$B$4</f>
        <v>0</v>
      </c>
      <c r="E385">
        <f>'Visit&amp;Assessment Form'!$B$5</f>
        <v>0</v>
      </c>
      <c r="F385" t="e">
        <f>VLOOKUP(CountsForm!A386,LookupCount!$A:$D,4,FALSE)</f>
        <v>#N/A</v>
      </c>
      <c r="G385" t="e">
        <f>CountsForm!B386</f>
        <v>#N/A</v>
      </c>
      <c r="H385">
        <f>CountsForm!D386</f>
        <v>0</v>
      </c>
      <c r="I385" t="str">
        <f>VLOOKUP('Visit&amp;Assessment Form'!B$10,LookupVisit!AJ$2:AK$10,2,FALSE)</f>
        <v>W</v>
      </c>
      <c r="J385" t="e">
        <f>VLOOKUP('Visit&amp;Assessment Form'!B$9,LookupVisit!A$2:B$7,2,FALSE)</f>
        <v>#N/A</v>
      </c>
      <c r="K385" t="e">
        <f>VLOOKUP(CountsForm!E386,LookupCount!$F$2:$G$5,2,FALSE)</f>
        <v>#N/A</v>
      </c>
      <c r="L385" t="e">
        <f>VLOOKUP('Visit&amp;Assessment Form'!$B$8,LookupVisit!$C$2:$D$16,2,FALSE)</f>
        <v>#N/A</v>
      </c>
      <c r="M385" t="e">
        <f>VLOOKUP('Visit&amp;Assessment Form'!$B$13,LookupVisit!$E$3:$F$5,2,FALSE)</f>
        <v>#N/A</v>
      </c>
      <c r="N385" t="e">
        <f>VLOOKUP('Visit&amp;Assessment Form'!$B$14,LookupVisit!$G$3:$H$6,2,FALSE)</f>
        <v>#N/A</v>
      </c>
      <c r="O385" t="e">
        <f>VLOOKUP('Visit&amp;Assessment Form'!$B$15,LookupVisit!$I$3:$J$7,2,FALSE)</f>
        <v>#N/A</v>
      </c>
      <c r="P385" t="e">
        <f>VLOOKUP('Visit&amp;Assessment Form'!$B$16,LookupVisit!$K$3:$L$6,2,FALSE)</f>
        <v>#N/A</v>
      </c>
      <c r="Q385" t="e">
        <f>VLOOKUP('Visit&amp;Assessment Form'!$B$11,LookupVisit!$M$3:$N$7,2,FALSE)</f>
        <v>#N/A</v>
      </c>
      <c r="R385">
        <f>'Visit&amp;Assessment Form'!$B$27</f>
        <v>0</v>
      </c>
      <c r="S385">
        <f>'Visit&amp;Assessment Form'!$B$29</f>
        <v>0</v>
      </c>
      <c r="T385">
        <f>SiteForm!A$3</f>
        <v>0</v>
      </c>
      <c r="U385">
        <f>SiteForm!$A$4</f>
        <v>0</v>
      </c>
      <c r="V385">
        <f>SiteForm!$C$3</f>
        <v>0</v>
      </c>
      <c r="W385">
        <f>SiteForm!$C$5</f>
        <v>0</v>
      </c>
      <c r="X385">
        <f>SiteForm!$C$10</f>
        <v>0</v>
      </c>
      <c r="Y385">
        <f>SiteForm!$C$11</f>
        <v>0</v>
      </c>
      <c r="Z385" t="e">
        <f>CountsForm!C386</f>
        <v>#N/A</v>
      </c>
      <c r="AA385" s="16">
        <f>'Visit&amp;Assessment Form'!$B$6</f>
        <v>0</v>
      </c>
      <c r="AB385" s="16">
        <f>'Visit&amp;Assessment Form'!$B$7</f>
        <v>0</v>
      </c>
      <c r="AC385">
        <f>SiteForm!$C$6</f>
        <v>0</v>
      </c>
      <c r="AD385" s="17">
        <f>CountsForm!A386</f>
        <v>0</v>
      </c>
    </row>
    <row r="386" spans="1:30">
      <c r="A386" t="e">
        <f>SiteForm!$A$7&amp;SiteForm!$C$7</f>
        <v>#N/A</v>
      </c>
      <c r="B386">
        <f>IF(SiteForm!C$4="",SiteForm!A$4,SiteForm!C$4)</f>
        <v>0</v>
      </c>
      <c r="C386">
        <f>'Visit&amp;Assessment Form'!$B$3</f>
        <v>0</v>
      </c>
      <c r="D386">
        <f>'Visit&amp;Assessment Form'!$B$4</f>
        <v>0</v>
      </c>
      <c r="E386">
        <f>'Visit&amp;Assessment Form'!$B$5</f>
        <v>0</v>
      </c>
      <c r="F386" t="e">
        <f>VLOOKUP(CountsForm!A387,LookupCount!$A:$D,4,FALSE)</f>
        <v>#N/A</v>
      </c>
      <c r="G386" t="e">
        <f>CountsForm!B387</f>
        <v>#N/A</v>
      </c>
      <c r="H386">
        <f>CountsForm!D387</f>
        <v>0</v>
      </c>
      <c r="I386" t="str">
        <f>VLOOKUP('Visit&amp;Assessment Form'!B$10,LookupVisit!AJ$2:AK$10,2,FALSE)</f>
        <v>W</v>
      </c>
      <c r="J386" t="e">
        <f>VLOOKUP('Visit&amp;Assessment Form'!B$9,LookupVisit!A$2:B$7,2,FALSE)</f>
        <v>#N/A</v>
      </c>
      <c r="K386" t="e">
        <f>VLOOKUP(CountsForm!E387,LookupCount!$F$2:$G$5,2,FALSE)</f>
        <v>#N/A</v>
      </c>
      <c r="L386" t="e">
        <f>VLOOKUP('Visit&amp;Assessment Form'!$B$8,LookupVisit!$C$2:$D$16,2,FALSE)</f>
        <v>#N/A</v>
      </c>
      <c r="M386" t="e">
        <f>VLOOKUP('Visit&amp;Assessment Form'!$B$13,LookupVisit!$E$3:$F$5,2,FALSE)</f>
        <v>#N/A</v>
      </c>
      <c r="N386" t="e">
        <f>VLOOKUP('Visit&amp;Assessment Form'!$B$14,LookupVisit!$G$3:$H$6,2,FALSE)</f>
        <v>#N/A</v>
      </c>
      <c r="O386" t="e">
        <f>VLOOKUP('Visit&amp;Assessment Form'!$B$15,LookupVisit!$I$3:$J$7,2,FALSE)</f>
        <v>#N/A</v>
      </c>
      <c r="P386" t="e">
        <f>VLOOKUP('Visit&amp;Assessment Form'!$B$16,LookupVisit!$K$3:$L$6,2,FALSE)</f>
        <v>#N/A</v>
      </c>
      <c r="Q386" t="e">
        <f>VLOOKUP('Visit&amp;Assessment Form'!$B$11,LookupVisit!$M$3:$N$7,2,FALSE)</f>
        <v>#N/A</v>
      </c>
      <c r="R386">
        <f>'Visit&amp;Assessment Form'!$B$27</f>
        <v>0</v>
      </c>
      <c r="S386">
        <f>'Visit&amp;Assessment Form'!$B$29</f>
        <v>0</v>
      </c>
      <c r="T386">
        <f>SiteForm!A$3</f>
        <v>0</v>
      </c>
      <c r="U386">
        <f>SiteForm!$A$4</f>
        <v>0</v>
      </c>
      <c r="V386">
        <f>SiteForm!$C$3</f>
        <v>0</v>
      </c>
      <c r="W386">
        <f>SiteForm!$C$5</f>
        <v>0</v>
      </c>
      <c r="X386">
        <f>SiteForm!$C$10</f>
        <v>0</v>
      </c>
      <c r="Y386">
        <f>SiteForm!$C$11</f>
        <v>0</v>
      </c>
      <c r="Z386" t="e">
        <f>CountsForm!C387</f>
        <v>#N/A</v>
      </c>
      <c r="AA386" s="16">
        <f>'Visit&amp;Assessment Form'!$B$6</f>
        <v>0</v>
      </c>
      <c r="AB386" s="16">
        <f>'Visit&amp;Assessment Form'!$B$7</f>
        <v>0</v>
      </c>
      <c r="AC386">
        <f>SiteForm!$C$6</f>
        <v>0</v>
      </c>
      <c r="AD386" s="17">
        <f>CountsForm!A387</f>
        <v>0</v>
      </c>
    </row>
    <row r="387" spans="1:30">
      <c r="A387" t="e">
        <f>SiteForm!$A$7&amp;SiteForm!$C$7</f>
        <v>#N/A</v>
      </c>
      <c r="B387">
        <f>IF(SiteForm!C$4="",SiteForm!A$4,SiteForm!C$4)</f>
        <v>0</v>
      </c>
      <c r="C387">
        <f>'Visit&amp;Assessment Form'!$B$3</f>
        <v>0</v>
      </c>
      <c r="D387">
        <f>'Visit&amp;Assessment Form'!$B$4</f>
        <v>0</v>
      </c>
      <c r="E387">
        <f>'Visit&amp;Assessment Form'!$B$5</f>
        <v>0</v>
      </c>
      <c r="F387" t="e">
        <f>VLOOKUP(CountsForm!A388,LookupCount!$A:$D,4,FALSE)</f>
        <v>#N/A</v>
      </c>
      <c r="G387" t="e">
        <f>CountsForm!B388</f>
        <v>#N/A</v>
      </c>
      <c r="H387">
        <f>CountsForm!D388</f>
        <v>0</v>
      </c>
      <c r="I387" t="str">
        <f>VLOOKUP('Visit&amp;Assessment Form'!B$10,LookupVisit!AJ$2:AK$10,2,FALSE)</f>
        <v>W</v>
      </c>
      <c r="J387" t="e">
        <f>VLOOKUP('Visit&amp;Assessment Form'!B$9,LookupVisit!A$2:B$7,2,FALSE)</f>
        <v>#N/A</v>
      </c>
      <c r="K387" t="e">
        <f>VLOOKUP(CountsForm!E388,LookupCount!$F$2:$G$5,2,FALSE)</f>
        <v>#N/A</v>
      </c>
      <c r="L387" t="e">
        <f>VLOOKUP('Visit&amp;Assessment Form'!$B$8,LookupVisit!$C$2:$D$16,2,FALSE)</f>
        <v>#N/A</v>
      </c>
      <c r="M387" t="e">
        <f>VLOOKUP('Visit&amp;Assessment Form'!$B$13,LookupVisit!$E$3:$F$5,2,FALSE)</f>
        <v>#N/A</v>
      </c>
      <c r="N387" t="e">
        <f>VLOOKUP('Visit&amp;Assessment Form'!$B$14,LookupVisit!$G$3:$H$6,2,FALSE)</f>
        <v>#N/A</v>
      </c>
      <c r="O387" t="e">
        <f>VLOOKUP('Visit&amp;Assessment Form'!$B$15,LookupVisit!$I$3:$J$7,2,FALSE)</f>
        <v>#N/A</v>
      </c>
      <c r="P387" t="e">
        <f>VLOOKUP('Visit&amp;Assessment Form'!$B$16,LookupVisit!$K$3:$L$6,2,FALSE)</f>
        <v>#N/A</v>
      </c>
      <c r="Q387" t="e">
        <f>VLOOKUP('Visit&amp;Assessment Form'!$B$11,LookupVisit!$M$3:$N$7,2,FALSE)</f>
        <v>#N/A</v>
      </c>
      <c r="R387">
        <f>'Visit&amp;Assessment Form'!$B$27</f>
        <v>0</v>
      </c>
      <c r="S387">
        <f>'Visit&amp;Assessment Form'!$B$29</f>
        <v>0</v>
      </c>
      <c r="T387">
        <f>SiteForm!A$3</f>
        <v>0</v>
      </c>
      <c r="U387">
        <f>SiteForm!$A$4</f>
        <v>0</v>
      </c>
      <c r="V387">
        <f>SiteForm!$C$3</f>
        <v>0</v>
      </c>
      <c r="W387">
        <f>SiteForm!$C$5</f>
        <v>0</v>
      </c>
      <c r="X387">
        <f>SiteForm!$C$10</f>
        <v>0</v>
      </c>
      <c r="Y387">
        <f>SiteForm!$C$11</f>
        <v>0</v>
      </c>
      <c r="Z387" t="e">
        <f>CountsForm!C388</f>
        <v>#N/A</v>
      </c>
      <c r="AA387" s="16">
        <f>'Visit&amp;Assessment Form'!$B$6</f>
        <v>0</v>
      </c>
      <c r="AB387" s="16">
        <f>'Visit&amp;Assessment Form'!$B$7</f>
        <v>0</v>
      </c>
      <c r="AC387">
        <f>SiteForm!$C$6</f>
        <v>0</v>
      </c>
      <c r="AD387" s="17">
        <f>CountsForm!A388</f>
        <v>0</v>
      </c>
    </row>
    <row r="388" spans="1:30">
      <c r="A388" t="e">
        <f>SiteForm!$A$7&amp;SiteForm!$C$7</f>
        <v>#N/A</v>
      </c>
      <c r="B388">
        <f>IF(SiteForm!C$4="",SiteForm!A$4,SiteForm!C$4)</f>
        <v>0</v>
      </c>
      <c r="C388">
        <f>'Visit&amp;Assessment Form'!$B$3</f>
        <v>0</v>
      </c>
      <c r="D388">
        <f>'Visit&amp;Assessment Form'!$B$4</f>
        <v>0</v>
      </c>
      <c r="E388">
        <f>'Visit&amp;Assessment Form'!$B$5</f>
        <v>0</v>
      </c>
      <c r="F388" t="e">
        <f>VLOOKUP(CountsForm!A389,LookupCount!$A:$D,4,FALSE)</f>
        <v>#N/A</v>
      </c>
      <c r="G388" t="e">
        <f>CountsForm!B389</f>
        <v>#N/A</v>
      </c>
      <c r="H388">
        <f>CountsForm!D389</f>
        <v>0</v>
      </c>
      <c r="I388" t="str">
        <f>VLOOKUP('Visit&amp;Assessment Form'!B$10,LookupVisit!AJ$2:AK$10,2,FALSE)</f>
        <v>W</v>
      </c>
      <c r="J388" t="e">
        <f>VLOOKUP('Visit&amp;Assessment Form'!B$9,LookupVisit!A$2:B$7,2,FALSE)</f>
        <v>#N/A</v>
      </c>
      <c r="K388" t="e">
        <f>VLOOKUP(CountsForm!E389,LookupCount!$F$2:$G$5,2,FALSE)</f>
        <v>#N/A</v>
      </c>
      <c r="L388" t="e">
        <f>VLOOKUP('Visit&amp;Assessment Form'!$B$8,LookupVisit!$C$2:$D$16,2,FALSE)</f>
        <v>#N/A</v>
      </c>
      <c r="M388" t="e">
        <f>VLOOKUP('Visit&amp;Assessment Form'!$B$13,LookupVisit!$E$3:$F$5,2,FALSE)</f>
        <v>#N/A</v>
      </c>
      <c r="N388" t="e">
        <f>VLOOKUP('Visit&amp;Assessment Form'!$B$14,LookupVisit!$G$3:$H$6,2,FALSE)</f>
        <v>#N/A</v>
      </c>
      <c r="O388" t="e">
        <f>VLOOKUP('Visit&amp;Assessment Form'!$B$15,LookupVisit!$I$3:$J$7,2,FALSE)</f>
        <v>#N/A</v>
      </c>
      <c r="P388" t="e">
        <f>VLOOKUP('Visit&amp;Assessment Form'!$B$16,LookupVisit!$K$3:$L$6,2,FALSE)</f>
        <v>#N/A</v>
      </c>
      <c r="Q388" t="e">
        <f>VLOOKUP('Visit&amp;Assessment Form'!$B$11,LookupVisit!$M$3:$N$7,2,FALSE)</f>
        <v>#N/A</v>
      </c>
      <c r="R388">
        <f>'Visit&amp;Assessment Form'!$B$27</f>
        <v>0</v>
      </c>
      <c r="S388">
        <f>'Visit&amp;Assessment Form'!$B$29</f>
        <v>0</v>
      </c>
      <c r="T388">
        <f>SiteForm!A$3</f>
        <v>0</v>
      </c>
      <c r="U388">
        <f>SiteForm!$A$4</f>
        <v>0</v>
      </c>
      <c r="V388">
        <f>SiteForm!$C$3</f>
        <v>0</v>
      </c>
      <c r="W388">
        <f>SiteForm!$C$5</f>
        <v>0</v>
      </c>
      <c r="X388">
        <f>SiteForm!$C$10</f>
        <v>0</v>
      </c>
      <c r="Y388">
        <f>SiteForm!$C$11</f>
        <v>0</v>
      </c>
      <c r="Z388" t="e">
        <f>CountsForm!C389</f>
        <v>#N/A</v>
      </c>
      <c r="AA388" s="16">
        <f>'Visit&amp;Assessment Form'!$B$6</f>
        <v>0</v>
      </c>
      <c r="AB388" s="16">
        <f>'Visit&amp;Assessment Form'!$B$7</f>
        <v>0</v>
      </c>
      <c r="AC388">
        <f>SiteForm!$C$6</f>
        <v>0</v>
      </c>
      <c r="AD388" s="17">
        <f>CountsForm!A389</f>
        <v>0</v>
      </c>
    </row>
    <row r="389" spans="1:30">
      <c r="A389" t="e">
        <f>SiteForm!$A$7&amp;SiteForm!$C$7</f>
        <v>#N/A</v>
      </c>
      <c r="B389">
        <f>IF(SiteForm!C$4="",SiteForm!A$4,SiteForm!C$4)</f>
        <v>0</v>
      </c>
      <c r="C389">
        <f>'Visit&amp;Assessment Form'!$B$3</f>
        <v>0</v>
      </c>
      <c r="D389">
        <f>'Visit&amp;Assessment Form'!$B$4</f>
        <v>0</v>
      </c>
      <c r="E389">
        <f>'Visit&amp;Assessment Form'!$B$5</f>
        <v>0</v>
      </c>
      <c r="F389" t="e">
        <f>VLOOKUP(CountsForm!A390,LookupCount!$A:$D,4,FALSE)</f>
        <v>#N/A</v>
      </c>
      <c r="G389" t="e">
        <f>CountsForm!B390</f>
        <v>#N/A</v>
      </c>
      <c r="H389">
        <f>CountsForm!D390</f>
        <v>0</v>
      </c>
      <c r="I389" t="str">
        <f>VLOOKUP('Visit&amp;Assessment Form'!B$10,LookupVisit!AJ$2:AK$10,2,FALSE)</f>
        <v>W</v>
      </c>
      <c r="J389" t="e">
        <f>VLOOKUP('Visit&amp;Assessment Form'!B$9,LookupVisit!A$2:B$7,2,FALSE)</f>
        <v>#N/A</v>
      </c>
      <c r="K389" t="e">
        <f>VLOOKUP(CountsForm!E390,LookupCount!$F$2:$G$5,2,FALSE)</f>
        <v>#N/A</v>
      </c>
      <c r="L389" t="e">
        <f>VLOOKUP('Visit&amp;Assessment Form'!$B$8,LookupVisit!$C$2:$D$16,2,FALSE)</f>
        <v>#N/A</v>
      </c>
      <c r="M389" t="e">
        <f>VLOOKUP('Visit&amp;Assessment Form'!$B$13,LookupVisit!$E$3:$F$5,2,FALSE)</f>
        <v>#N/A</v>
      </c>
      <c r="N389" t="e">
        <f>VLOOKUP('Visit&amp;Assessment Form'!$B$14,LookupVisit!$G$3:$H$6,2,FALSE)</f>
        <v>#N/A</v>
      </c>
      <c r="O389" t="e">
        <f>VLOOKUP('Visit&amp;Assessment Form'!$B$15,LookupVisit!$I$3:$J$7,2,FALSE)</f>
        <v>#N/A</v>
      </c>
      <c r="P389" t="e">
        <f>VLOOKUP('Visit&amp;Assessment Form'!$B$16,LookupVisit!$K$3:$L$6,2,FALSE)</f>
        <v>#N/A</v>
      </c>
      <c r="Q389" t="e">
        <f>VLOOKUP('Visit&amp;Assessment Form'!$B$11,LookupVisit!$M$3:$N$7,2,FALSE)</f>
        <v>#N/A</v>
      </c>
      <c r="R389">
        <f>'Visit&amp;Assessment Form'!$B$27</f>
        <v>0</v>
      </c>
      <c r="S389">
        <f>'Visit&amp;Assessment Form'!$B$29</f>
        <v>0</v>
      </c>
      <c r="T389">
        <f>SiteForm!A$3</f>
        <v>0</v>
      </c>
      <c r="U389">
        <f>SiteForm!$A$4</f>
        <v>0</v>
      </c>
      <c r="V389">
        <f>SiteForm!$C$3</f>
        <v>0</v>
      </c>
      <c r="W389">
        <f>SiteForm!$C$5</f>
        <v>0</v>
      </c>
      <c r="X389">
        <f>SiteForm!$C$10</f>
        <v>0</v>
      </c>
      <c r="Y389">
        <f>SiteForm!$C$11</f>
        <v>0</v>
      </c>
      <c r="Z389" t="e">
        <f>CountsForm!C390</f>
        <v>#N/A</v>
      </c>
      <c r="AA389" s="16">
        <f>'Visit&amp;Assessment Form'!$B$6</f>
        <v>0</v>
      </c>
      <c r="AB389" s="16">
        <f>'Visit&amp;Assessment Form'!$B$7</f>
        <v>0</v>
      </c>
      <c r="AC389">
        <f>SiteForm!$C$6</f>
        <v>0</v>
      </c>
      <c r="AD389" s="17">
        <f>CountsForm!A390</f>
        <v>0</v>
      </c>
    </row>
    <row r="390" spans="1:30">
      <c r="A390" t="e">
        <f>SiteForm!$A$7&amp;SiteForm!$C$7</f>
        <v>#N/A</v>
      </c>
      <c r="B390">
        <f>IF(SiteForm!C$4="",SiteForm!A$4,SiteForm!C$4)</f>
        <v>0</v>
      </c>
      <c r="C390">
        <f>'Visit&amp;Assessment Form'!$B$3</f>
        <v>0</v>
      </c>
      <c r="D390">
        <f>'Visit&amp;Assessment Form'!$B$4</f>
        <v>0</v>
      </c>
      <c r="E390">
        <f>'Visit&amp;Assessment Form'!$B$5</f>
        <v>0</v>
      </c>
      <c r="F390" t="e">
        <f>VLOOKUP(CountsForm!A391,LookupCount!$A:$D,4,FALSE)</f>
        <v>#N/A</v>
      </c>
      <c r="G390" t="e">
        <f>CountsForm!B391</f>
        <v>#N/A</v>
      </c>
      <c r="H390">
        <f>CountsForm!D391</f>
        <v>0</v>
      </c>
      <c r="I390" t="str">
        <f>VLOOKUP('Visit&amp;Assessment Form'!B$10,LookupVisit!AJ$2:AK$10,2,FALSE)</f>
        <v>W</v>
      </c>
      <c r="J390" t="e">
        <f>VLOOKUP('Visit&amp;Assessment Form'!B$9,LookupVisit!A$2:B$7,2,FALSE)</f>
        <v>#N/A</v>
      </c>
      <c r="K390" t="e">
        <f>VLOOKUP(CountsForm!E391,LookupCount!$F$2:$G$5,2,FALSE)</f>
        <v>#N/A</v>
      </c>
      <c r="L390" t="e">
        <f>VLOOKUP('Visit&amp;Assessment Form'!$B$8,LookupVisit!$C$2:$D$16,2,FALSE)</f>
        <v>#N/A</v>
      </c>
      <c r="M390" t="e">
        <f>VLOOKUP('Visit&amp;Assessment Form'!$B$13,LookupVisit!$E$3:$F$5,2,FALSE)</f>
        <v>#N/A</v>
      </c>
      <c r="N390" t="e">
        <f>VLOOKUP('Visit&amp;Assessment Form'!$B$14,LookupVisit!$G$3:$H$6,2,FALSE)</f>
        <v>#N/A</v>
      </c>
      <c r="O390" t="e">
        <f>VLOOKUP('Visit&amp;Assessment Form'!$B$15,LookupVisit!$I$3:$J$7,2,FALSE)</f>
        <v>#N/A</v>
      </c>
      <c r="P390" t="e">
        <f>VLOOKUP('Visit&amp;Assessment Form'!$B$16,LookupVisit!$K$3:$L$6,2,FALSE)</f>
        <v>#N/A</v>
      </c>
      <c r="Q390" t="e">
        <f>VLOOKUP('Visit&amp;Assessment Form'!$B$11,LookupVisit!$M$3:$N$7,2,FALSE)</f>
        <v>#N/A</v>
      </c>
      <c r="R390">
        <f>'Visit&amp;Assessment Form'!$B$27</f>
        <v>0</v>
      </c>
      <c r="S390">
        <f>'Visit&amp;Assessment Form'!$B$29</f>
        <v>0</v>
      </c>
      <c r="T390">
        <f>SiteForm!A$3</f>
        <v>0</v>
      </c>
      <c r="U390">
        <f>SiteForm!$A$4</f>
        <v>0</v>
      </c>
      <c r="V390">
        <f>SiteForm!$C$3</f>
        <v>0</v>
      </c>
      <c r="W390">
        <f>SiteForm!$C$5</f>
        <v>0</v>
      </c>
      <c r="X390">
        <f>SiteForm!$C$10</f>
        <v>0</v>
      </c>
      <c r="Y390">
        <f>SiteForm!$C$11</f>
        <v>0</v>
      </c>
      <c r="Z390" t="e">
        <f>CountsForm!C391</f>
        <v>#N/A</v>
      </c>
      <c r="AA390" s="16">
        <f>'Visit&amp;Assessment Form'!$B$6</f>
        <v>0</v>
      </c>
      <c r="AB390" s="16">
        <f>'Visit&amp;Assessment Form'!$B$7</f>
        <v>0</v>
      </c>
      <c r="AC390">
        <f>SiteForm!$C$6</f>
        <v>0</v>
      </c>
      <c r="AD390" s="17">
        <f>CountsForm!A391</f>
        <v>0</v>
      </c>
    </row>
    <row r="391" spans="1:30">
      <c r="A391" t="e">
        <f>SiteForm!$A$7&amp;SiteForm!$C$7</f>
        <v>#N/A</v>
      </c>
      <c r="B391">
        <f>IF(SiteForm!C$4="",SiteForm!A$4,SiteForm!C$4)</f>
        <v>0</v>
      </c>
      <c r="C391">
        <f>'Visit&amp;Assessment Form'!$B$3</f>
        <v>0</v>
      </c>
      <c r="D391">
        <f>'Visit&amp;Assessment Form'!$B$4</f>
        <v>0</v>
      </c>
      <c r="E391">
        <f>'Visit&amp;Assessment Form'!$B$5</f>
        <v>0</v>
      </c>
      <c r="F391" t="e">
        <f>VLOOKUP(CountsForm!A392,LookupCount!$A:$D,4,FALSE)</f>
        <v>#N/A</v>
      </c>
      <c r="G391" t="e">
        <f>CountsForm!B392</f>
        <v>#N/A</v>
      </c>
      <c r="H391">
        <f>CountsForm!D392</f>
        <v>0</v>
      </c>
      <c r="I391" t="str">
        <f>VLOOKUP('Visit&amp;Assessment Form'!B$10,LookupVisit!AJ$2:AK$10,2,FALSE)</f>
        <v>W</v>
      </c>
      <c r="J391" t="e">
        <f>VLOOKUP('Visit&amp;Assessment Form'!B$9,LookupVisit!A$2:B$7,2,FALSE)</f>
        <v>#N/A</v>
      </c>
      <c r="K391" t="e">
        <f>VLOOKUP(CountsForm!E392,LookupCount!$F$2:$G$5,2,FALSE)</f>
        <v>#N/A</v>
      </c>
      <c r="L391" t="e">
        <f>VLOOKUP('Visit&amp;Assessment Form'!$B$8,LookupVisit!$C$2:$D$16,2,FALSE)</f>
        <v>#N/A</v>
      </c>
      <c r="M391" t="e">
        <f>VLOOKUP('Visit&amp;Assessment Form'!$B$13,LookupVisit!$E$3:$F$5,2,FALSE)</f>
        <v>#N/A</v>
      </c>
      <c r="N391" t="e">
        <f>VLOOKUP('Visit&amp;Assessment Form'!$B$14,LookupVisit!$G$3:$H$6,2,FALSE)</f>
        <v>#N/A</v>
      </c>
      <c r="O391" t="e">
        <f>VLOOKUP('Visit&amp;Assessment Form'!$B$15,LookupVisit!$I$3:$J$7,2,FALSE)</f>
        <v>#N/A</v>
      </c>
      <c r="P391" t="e">
        <f>VLOOKUP('Visit&amp;Assessment Form'!$B$16,LookupVisit!$K$3:$L$6,2,FALSE)</f>
        <v>#N/A</v>
      </c>
      <c r="Q391" t="e">
        <f>VLOOKUP('Visit&amp;Assessment Form'!$B$11,LookupVisit!$M$3:$N$7,2,FALSE)</f>
        <v>#N/A</v>
      </c>
      <c r="R391">
        <f>'Visit&amp;Assessment Form'!$B$27</f>
        <v>0</v>
      </c>
      <c r="S391">
        <f>'Visit&amp;Assessment Form'!$B$29</f>
        <v>0</v>
      </c>
      <c r="T391">
        <f>SiteForm!A$3</f>
        <v>0</v>
      </c>
      <c r="U391">
        <f>SiteForm!$A$4</f>
        <v>0</v>
      </c>
      <c r="V391">
        <f>SiteForm!$C$3</f>
        <v>0</v>
      </c>
      <c r="W391">
        <f>SiteForm!$C$5</f>
        <v>0</v>
      </c>
      <c r="X391">
        <f>SiteForm!$C$10</f>
        <v>0</v>
      </c>
      <c r="Y391">
        <f>SiteForm!$C$11</f>
        <v>0</v>
      </c>
      <c r="Z391" t="e">
        <f>CountsForm!C392</f>
        <v>#N/A</v>
      </c>
      <c r="AA391" s="16">
        <f>'Visit&amp;Assessment Form'!$B$6</f>
        <v>0</v>
      </c>
      <c r="AB391" s="16">
        <f>'Visit&amp;Assessment Form'!$B$7</f>
        <v>0</v>
      </c>
      <c r="AC391">
        <f>SiteForm!$C$6</f>
        <v>0</v>
      </c>
      <c r="AD391" s="17">
        <f>CountsForm!A392</f>
        <v>0</v>
      </c>
    </row>
    <row r="392" spans="1:30">
      <c r="A392" t="e">
        <f>SiteForm!$A$7&amp;SiteForm!$C$7</f>
        <v>#N/A</v>
      </c>
      <c r="B392">
        <f>IF(SiteForm!C$4="",SiteForm!A$4,SiteForm!C$4)</f>
        <v>0</v>
      </c>
      <c r="C392">
        <f>'Visit&amp;Assessment Form'!$B$3</f>
        <v>0</v>
      </c>
      <c r="D392">
        <f>'Visit&amp;Assessment Form'!$B$4</f>
        <v>0</v>
      </c>
      <c r="E392">
        <f>'Visit&amp;Assessment Form'!$B$5</f>
        <v>0</v>
      </c>
      <c r="F392" t="e">
        <f>VLOOKUP(CountsForm!A393,LookupCount!$A:$D,4,FALSE)</f>
        <v>#N/A</v>
      </c>
      <c r="G392" t="e">
        <f>CountsForm!B393</f>
        <v>#N/A</v>
      </c>
      <c r="H392">
        <f>CountsForm!D393</f>
        <v>0</v>
      </c>
      <c r="I392" t="str">
        <f>VLOOKUP('Visit&amp;Assessment Form'!B$10,LookupVisit!AJ$2:AK$10,2,FALSE)</f>
        <v>W</v>
      </c>
      <c r="J392" t="e">
        <f>VLOOKUP('Visit&amp;Assessment Form'!B$9,LookupVisit!A$2:B$7,2,FALSE)</f>
        <v>#N/A</v>
      </c>
      <c r="K392" t="e">
        <f>VLOOKUP(CountsForm!E393,LookupCount!$F$2:$G$5,2,FALSE)</f>
        <v>#N/A</v>
      </c>
      <c r="L392" t="e">
        <f>VLOOKUP('Visit&amp;Assessment Form'!$B$8,LookupVisit!$C$2:$D$16,2,FALSE)</f>
        <v>#N/A</v>
      </c>
      <c r="M392" t="e">
        <f>VLOOKUP('Visit&amp;Assessment Form'!$B$13,LookupVisit!$E$3:$F$5,2,FALSE)</f>
        <v>#N/A</v>
      </c>
      <c r="N392" t="e">
        <f>VLOOKUP('Visit&amp;Assessment Form'!$B$14,LookupVisit!$G$3:$H$6,2,FALSE)</f>
        <v>#N/A</v>
      </c>
      <c r="O392" t="e">
        <f>VLOOKUP('Visit&amp;Assessment Form'!$B$15,LookupVisit!$I$3:$J$7,2,FALSE)</f>
        <v>#N/A</v>
      </c>
      <c r="P392" t="e">
        <f>VLOOKUP('Visit&amp;Assessment Form'!$B$16,LookupVisit!$K$3:$L$6,2,FALSE)</f>
        <v>#N/A</v>
      </c>
      <c r="Q392" t="e">
        <f>VLOOKUP('Visit&amp;Assessment Form'!$B$11,LookupVisit!$M$3:$N$7,2,FALSE)</f>
        <v>#N/A</v>
      </c>
      <c r="R392">
        <f>'Visit&amp;Assessment Form'!$B$27</f>
        <v>0</v>
      </c>
      <c r="S392">
        <f>'Visit&amp;Assessment Form'!$B$29</f>
        <v>0</v>
      </c>
      <c r="T392">
        <f>SiteForm!A$3</f>
        <v>0</v>
      </c>
      <c r="U392">
        <f>SiteForm!$A$4</f>
        <v>0</v>
      </c>
      <c r="V392">
        <f>SiteForm!$C$3</f>
        <v>0</v>
      </c>
      <c r="W392">
        <f>SiteForm!$C$5</f>
        <v>0</v>
      </c>
      <c r="X392">
        <f>SiteForm!$C$10</f>
        <v>0</v>
      </c>
      <c r="Y392">
        <f>SiteForm!$C$11</f>
        <v>0</v>
      </c>
      <c r="Z392" t="e">
        <f>CountsForm!C393</f>
        <v>#N/A</v>
      </c>
      <c r="AA392" s="16">
        <f>'Visit&amp;Assessment Form'!$B$6</f>
        <v>0</v>
      </c>
      <c r="AB392" s="16">
        <f>'Visit&amp;Assessment Form'!$B$7</f>
        <v>0</v>
      </c>
      <c r="AC392">
        <f>SiteForm!$C$6</f>
        <v>0</v>
      </c>
      <c r="AD392" s="17">
        <f>CountsForm!A393</f>
        <v>0</v>
      </c>
    </row>
    <row r="393" spans="1:30">
      <c r="A393" t="e">
        <f>SiteForm!$A$7&amp;SiteForm!$C$7</f>
        <v>#N/A</v>
      </c>
      <c r="B393">
        <f>IF(SiteForm!C$4="",SiteForm!A$4,SiteForm!C$4)</f>
        <v>0</v>
      </c>
      <c r="C393">
        <f>'Visit&amp;Assessment Form'!$B$3</f>
        <v>0</v>
      </c>
      <c r="D393">
        <f>'Visit&amp;Assessment Form'!$B$4</f>
        <v>0</v>
      </c>
      <c r="E393">
        <f>'Visit&amp;Assessment Form'!$B$5</f>
        <v>0</v>
      </c>
      <c r="F393" t="e">
        <f>VLOOKUP(CountsForm!A394,LookupCount!$A:$D,4,FALSE)</f>
        <v>#N/A</v>
      </c>
      <c r="G393" t="e">
        <f>CountsForm!B394</f>
        <v>#N/A</v>
      </c>
      <c r="H393">
        <f>CountsForm!D394</f>
        <v>0</v>
      </c>
      <c r="I393" t="str">
        <f>VLOOKUP('Visit&amp;Assessment Form'!B$10,LookupVisit!AJ$2:AK$10,2,FALSE)</f>
        <v>W</v>
      </c>
      <c r="J393" t="e">
        <f>VLOOKUP('Visit&amp;Assessment Form'!B$9,LookupVisit!A$2:B$7,2,FALSE)</f>
        <v>#N/A</v>
      </c>
      <c r="K393" t="e">
        <f>VLOOKUP(CountsForm!E394,LookupCount!$F$2:$G$5,2,FALSE)</f>
        <v>#N/A</v>
      </c>
      <c r="L393" t="e">
        <f>VLOOKUP('Visit&amp;Assessment Form'!$B$8,LookupVisit!$C$2:$D$16,2,FALSE)</f>
        <v>#N/A</v>
      </c>
      <c r="M393" t="e">
        <f>VLOOKUP('Visit&amp;Assessment Form'!$B$13,LookupVisit!$E$3:$F$5,2,FALSE)</f>
        <v>#N/A</v>
      </c>
      <c r="N393" t="e">
        <f>VLOOKUP('Visit&amp;Assessment Form'!$B$14,LookupVisit!$G$3:$H$6,2,FALSE)</f>
        <v>#N/A</v>
      </c>
      <c r="O393" t="e">
        <f>VLOOKUP('Visit&amp;Assessment Form'!$B$15,LookupVisit!$I$3:$J$7,2,FALSE)</f>
        <v>#N/A</v>
      </c>
      <c r="P393" t="e">
        <f>VLOOKUP('Visit&amp;Assessment Form'!$B$16,LookupVisit!$K$3:$L$6,2,FALSE)</f>
        <v>#N/A</v>
      </c>
      <c r="Q393" t="e">
        <f>VLOOKUP('Visit&amp;Assessment Form'!$B$11,LookupVisit!$M$3:$N$7,2,FALSE)</f>
        <v>#N/A</v>
      </c>
      <c r="R393">
        <f>'Visit&amp;Assessment Form'!$B$27</f>
        <v>0</v>
      </c>
      <c r="S393">
        <f>'Visit&amp;Assessment Form'!$B$29</f>
        <v>0</v>
      </c>
      <c r="T393">
        <f>SiteForm!A$3</f>
        <v>0</v>
      </c>
      <c r="U393">
        <f>SiteForm!$A$4</f>
        <v>0</v>
      </c>
      <c r="V393">
        <f>SiteForm!$C$3</f>
        <v>0</v>
      </c>
      <c r="W393">
        <f>SiteForm!$C$5</f>
        <v>0</v>
      </c>
      <c r="X393">
        <f>SiteForm!$C$10</f>
        <v>0</v>
      </c>
      <c r="Y393">
        <f>SiteForm!$C$11</f>
        <v>0</v>
      </c>
      <c r="Z393" t="e">
        <f>CountsForm!C394</f>
        <v>#N/A</v>
      </c>
      <c r="AA393" s="16">
        <f>'Visit&amp;Assessment Form'!$B$6</f>
        <v>0</v>
      </c>
      <c r="AB393" s="16">
        <f>'Visit&amp;Assessment Form'!$B$7</f>
        <v>0</v>
      </c>
      <c r="AC393">
        <f>SiteForm!$C$6</f>
        <v>0</v>
      </c>
      <c r="AD393" s="17">
        <f>CountsForm!A394</f>
        <v>0</v>
      </c>
    </row>
    <row r="394" spans="1:30">
      <c r="A394" t="e">
        <f>SiteForm!$A$7&amp;SiteForm!$C$7</f>
        <v>#N/A</v>
      </c>
      <c r="B394">
        <f>IF(SiteForm!C$4="",SiteForm!A$4,SiteForm!C$4)</f>
        <v>0</v>
      </c>
      <c r="C394">
        <f>'Visit&amp;Assessment Form'!$B$3</f>
        <v>0</v>
      </c>
      <c r="D394">
        <f>'Visit&amp;Assessment Form'!$B$4</f>
        <v>0</v>
      </c>
      <c r="E394">
        <f>'Visit&amp;Assessment Form'!$B$5</f>
        <v>0</v>
      </c>
      <c r="F394" t="e">
        <f>VLOOKUP(CountsForm!A395,LookupCount!$A:$D,4,FALSE)</f>
        <v>#N/A</v>
      </c>
      <c r="G394" t="e">
        <f>CountsForm!B395</f>
        <v>#N/A</v>
      </c>
      <c r="H394">
        <f>CountsForm!D395</f>
        <v>0</v>
      </c>
      <c r="I394" t="str">
        <f>VLOOKUP('Visit&amp;Assessment Form'!B$10,LookupVisit!AJ$2:AK$10,2,FALSE)</f>
        <v>W</v>
      </c>
      <c r="J394" t="e">
        <f>VLOOKUP('Visit&amp;Assessment Form'!B$9,LookupVisit!A$2:B$7,2,FALSE)</f>
        <v>#N/A</v>
      </c>
      <c r="K394" t="e">
        <f>VLOOKUP(CountsForm!E395,LookupCount!$F$2:$G$5,2,FALSE)</f>
        <v>#N/A</v>
      </c>
      <c r="L394" t="e">
        <f>VLOOKUP('Visit&amp;Assessment Form'!$B$8,LookupVisit!$C$2:$D$16,2,FALSE)</f>
        <v>#N/A</v>
      </c>
      <c r="M394" t="e">
        <f>VLOOKUP('Visit&amp;Assessment Form'!$B$13,LookupVisit!$E$3:$F$5,2,FALSE)</f>
        <v>#N/A</v>
      </c>
      <c r="N394" t="e">
        <f>VLOOKUP('Visit&amp;Assessment Form'!$B$14,LookupVisit!$G$3:$H$6,2,FALSE)</f>
        <v>#N/A</v>
      </c>
      <c r="O394" t="e">
        <f>VLOOKUP('Visit&amp;Assessment Form'!$B$15,LookupVisit!$I$3:$J$7,2,FALSE)</f>
        <v>#N/A</v>
      </c>
      <c r="P394" t="e">
        <f>VLOOKUP('Visit&amp;Assessment Form'!$B$16,LookupVisit!$K$3:$L$6,2,FALSE)</f>
        <v>#N/A</v>
      </c>
      <c r="Q394" t="e">
        <f>VLOOKUP('Visit&amp;Assessment Form'!$B$11,LookupVisit!$M$3:$N$7,2,FALSE)</f>
        <v>#N/A</v>
      </c>
      <c r="R394">
        <f>'Visit&amp;Assessment Form'!$B$27</f>
        <v>0</v>
      </c>
      <c r="S394">
        <f>'Visit&amp;Assessment Form'!$B$29</f>
        <v>0</v>
      </c>
      <c r="T394">
        <f>SiteForm!A$3</f>
        <v>0</v>
      </c>
      <c r="U394">
        <f>SiteForm!$A$4</f>
        <v>0</v>
      </c>
      <c r="V394">
        <f>SiteForm!$C$3</f>
        <v>0</v>
      </c>
      <c r="W394">
        <f>SiteForm!$C$5</f>
        <v>0</v>
      </c>
      <c r="X394">
        <f>SiteForm!$C$10</f>
        <v>0</v>
      </c>
      <c r="Y394">
        <f>SiteForm!$C$11</f>
        <v>0</v>
      </c>
      <c r="Z394" t="e">
        <f>CountsForm!C395</f>
        <v>#N/A</v>
      </c>
      <c r="AA394" s="16">
        <f>'Visit&amp;Assessment Form'!$B$6</f>
        <v>0</v>
      </c>
      <c r="AB394" s="16">
        <f>'Visit&amp;Assessment Form'!$B$7</f>
        <v>0</v>
      </c>
      <c r="AC394">
        <f>SiteForm!$C$6</f>
        <v>0</v>
      </c>
      <c r="AD394" s="17">
        <f>CountsForm!A395</f>
        <v>0</v>
      </c>
    </row>
    <row r="395" spans="1:30">
      <c r="A395" t="e">
        <f>SiteForm!$A$7&amp;SiteForm!$C$7</f>
        <v>#N/A</v>
      </c>
      <c r="B395">
        <f>IF(SiteForm!C$4="",SiteForm!A$4,SiteForm!C$4)</f>
        <v>0</v>
      </c>
      <c r="C395">
        <f>'Visit&amp;Assessment Form'!$B$3</f>
        <v>0</v>
      </c>
      <c r="D395">
        <f>'Visit&amp;Assessment Form'!$B$4</f>
        <v>0</v>
      </c>
      <c r="E395">
        <f>'Visit&amp;Assessment Form'!$B$5</f>
        <v>0</v>
      </c>
      <c r="F395" t="e">
        <f>VLOOKUP(CountsForm!A396,LookupCount!$A:$D,4,FALSE)</f>
        <v>#N/A</v>
      </c>
      <c r="G395" t="e">
        <f>CountsForm!B396</f>
        <v>#N/A</v>
      </c>
      <c r="H395">
        <f>CountsForm!D396</f>
        <v>0</v>
      </c>
      <c r="I395" t="str">
        <f>VLOOKUP('Visit&amp;Assessment Form'!B$10,LookupVisit!AJ$2:AK$10,2,FALSE)</f>
        <v>W</v>
      </c>
      <c r="J395" t="e">
        <f>VLOOKUP('Visit&amp;Assessment Form'!B$9,LookupVisit!A$2:B$7,2,FALSE)</f>
        <v>#N/A</v>
      </c>
      <c r="K395" t="e">
        <f>VLOOKUP(CountsForm!E396,LookupCount!$F$2:$G$5,2,FALSE)</f>
        <v>#N/A</v>
      </c>
      <c r="L395" t="e">
        <f>VLOOKUP('Visit&amp;Assessment Form'!$B$8,LookupVisit!$C$2:$D$16,2,FALSE)</f>
        <v>#N/A</v>
      </c>
      <c r="M395" t="e">
        <f>VLOOKUP('Visit&amp;Assessment Form'!$B$13,LookupVisit!$E$3:$F$5,2,FALSE)</f>
        <v>#N/A</v>
      </c>
      <c r="N395" t="e">
        <f>VLOOKUP('Visit&amp;Assessment Form'!$B$14,LookupVisit!$G$3:$H$6,2,FALSE)</f>
        <v>#N/A</v>
      </c>
      <c r="O395" t="e">
        <f>VLOOKUP('Visit&amp;Assessment Form'!$B$15,LookupVisit!$I$3:$J$7,2,FALSE)</f>
        <v>#N/A</v>
      </c>
      <c r="P395" t="e">
        <f>VLOOKUP('Visit&amp;Assessment Form'!$B$16,LookupVisit!$K$3:$L$6,2,FALSE)</f>
        <v>#N/A</v>
      </c>
      <c r="Q395" t="e">
        <f>VLOOKUP('Visit&amp;Assessment Form'!$B$11,LookupVisit!$M$3:$N$7,2,FALSE)</f>
        <v>#N/A</v>
      </c>
      <c r="R395">
        <f>'Visit&amp;Assessment Form'!$B$27</f>
        <v>0</v>
      </c>
      <c r="S395">
        <f>'Visit&amp;Assessment Form'!$B$29</f>
        <v>0</v>
      </c>
      <c r="T395">
        <f>SiteForm!A$3</f>
        <v>0</v>
      </c>
      <c r="U395">
        <f>SiteForm!$A$4</f>
        <v>0</v>
      </c>
      <c r="V395">
        <f>SiteForm!$C$3</f>
        <v>0</v>
      </c>
      <c r="W395">
        <f>SiteForm!$C$5</f>
        <v>0</v>
      </c>
      <c r="X395">
        <f>SiteForm!$C$10</f>
        <v>0</v>
      </c>
      <c r="Y395">
        <f>SiteForm!$C$11</f>
        <v>0</v>
      </c>
      <c r="Z395" t="e">
        <f>CountsForm!C396</f>
        <v>#N/A</v>
      </c>
      <c r="AA395" s="16">
        <f>'Visit&amp;Assessment Form'!$B$6</f>
        <v>0</v>
      </c>
      <c r="AB395" s="16">
        <f>'Visit&amp;Assessment Form'!$B$7</f>
        <v>0</v>
      </c>
      <c r="AC395">
        <f>SiteForm!$C$6</f>
        <v>0</v>
      </c>
      <c r="AD395" s="17">
        <f>CountsForm!A396</f>
        <v>0</v>
      </c>
    </row>
    <row r="396" spans="1:30">
      <c r="A396" t="e">
        <f>SiteForm!$A$7&amp;SiteForm!$C$7</f>
        <v>#N/A</v>
      </c>
      <c r="B396">
        <f>IF(SiteForm!C$4="",SiteForm!A$4,SiteForm!C$4)</f>
        <v>0</v>
      </c>
      <c r="C396">
        <f>'Visit&amp;Assessment Form'!$B$3</f>
        <v>0</v>
      </c>
      <c r="D396">
        <f>'Visit&amp;Assessment Form'!$B$4</f>
        <v>0</v>
      </c>
      <c r="E396">
        <f>'Visit&amp;Assessment Form'!$B$5</f>
        <v>0</v>
      </c>
      <c r="F396" t="e">
        <f>VLOOKUP(CountsForm!A397,LookupCount!$A:$D,4,FALSE)</f>
        <v>#N/A</v>
      </c>
      <c r="G396" t="e">
        <f>CountsForm!B397</f>
        <v>#N/A</v>
      </c>
      <c r="H396">
        <f>CountsForm!D397</f>
        <v>0</v>
      </c>
      <c r="I396" t="str">
        <f>VLOOKUP('Visit&amp;Assessment Form'!B$10,LookupVisit!AJ$2:AK$10,2,FALSE)</f>
        <v>W</v>
      </c>
      <c r="J396" t="e">
        <f>VLOOKUP('Visit&amp;Assessment Form'!B$9,LookupVisit!A$2:B$7,2,FALSE)</f>
        <v>#N/A</v>
      </c>
      <c r="K396" t="e">
        <f>VLOOKUP(CountsForm!E397,LookupCount!$F$2:$G$5,2,FALSE)</f>
        <v>#N/A</v>
      </c>
      <c r="L396" t="e">
        <f>VLOOKUP('Visit&amp;Assessment Form'!$B$8,LookupVisit!$C$2:$D$16,2,FALSE)</f>
        <v>#N/A</v>
      </c>
      <c r="M396" t="e">
        <f>VLOOKUP('Visit&amp;Assessment Form'!$B$13,LookupVisit!$E$3:$F$5,2,FALSE)</f>
        <v>#N/A</v>
      </c>
      <c r="N396" t="e">
        <f>VLOOKUP('Visit&amp;Assessment Form'!$B$14,LookupVisit!$G$3:$H$6,2,FALSE)</f>
        <v>#N/A</v>
      </c>
      <c r="O396" t="e">
        <f>VLOOKUP('Visit&amp;Assessment Form'!$B$15,LookupVisit!$I$3:$J$7,2,FALSE)</f>
        <v>#N/A</v>
      </c>
      <c r="P396" t="e">
        <f>VLOOKUP('Visit&amp;Assessment Form'!$B$16,LookupVisit!$K$3:$L$6,2,FALSE)</f>
        <v>#N/A</v>
      </c>
      <c r="Q396" t="e">
        <f>VLOOKUP('Visit&amp;Assessment Form'!$B$11,LookupVisit!$M$3:$N$7,2,FALSE)</f>
        <v>#N/A</v>
      </c>
      <c r="R396">
        <f>'Visit&amp;Assessment Form'!$B$27</f>
        <v>0</v>
      </c>
      <c r="S396">
        <f>'Visit&amp;Assessment Form'!$B$29</f>
        <v>0</v>
      </c>
      <c r="T396">
        <f>SiteForm!A$3</f>
        <v>0</v>
      </c>
      <c r="U396">
        <f>SiteForm!$A$4</f>
        <v>0</v>
      </c>
      <c r="V396">
        <f>SiteForm!$C$3</f>
        <v>0</v>
      </c>
      <c r="W396">
        <f>SiteForm!$C$5</f>
        <v>0</v>
      </c>
      <c r="X396">
        <f>SiteForm!$C$10</f>
        <v>0</v>
      </c>
      <c r="Y396">
        <f>SiteForm!$C$11</f>
        <v>0</v>
      </c>
      <c r="Z396" t="e">
        <f>CountsForm!C397</f>
        <v>#N/A</v>
      </c>
      <c r="AA396" s="16">
        <f>'Visit&amp;Assessment Form'!$B$6</f>
        <v>0</v>
      </c>
      <c r="AB396" s="16">
        <f>'Visit&amp;Assessment Form'!$B$7</f>
        <v>0</v>
      </c>
      <c r="AC396">
        <f>SiteForm!$C$6</f>
        <v>0</v>
      </c>
      <c r="AD396" s="17">
        <f>CountsForm!A397</f>
        <v>0</v>
      </c>
    </row>
    <row r="397" spans="1:30">
      <c r="A397" t="e">
        <f>SiteForm!$A$7&amp;SiteForm!$C$7</f>
        <v>#N/A</v>
      </c>
      <c r="B397">
        <f>IF(SiteForm!C$4="",SiteForm!A$4,SiteForm!C$4)</f>
        <v>0</v>
      </c>
      <c r="C397">
        <f>'Visit&amp;Assessment Form'!$B$3</f>
        <v>0</v>
      </c>
      <c r="D397">
        <f>'Visit&amp;Assessment Form'!$B$4</f>
        <v>0</v>
      </c>
      <c r="E397">
        <f>'Visit&amp;Assessment Form'!$B$5</f>
        <v>0</v>
      </c>
      <c r="F397" t="e">
        <f>VLOOKUP(CountsForm!A398,LookupCount!$A:$D,4,FALSE)</f>
        <v>#N/A</v>
      </c>
      <c r="G397" t="e">
        <f>CountsForm!B398</f>
        <v>#N/A</v>
      </c>
      <c r="H397">
        <f>CountsForm!D398</f>
        <v>0</v>
      </c>
      <c r="I397" t="str">
        <f>VLOOKUP('Visit&amp;Assessment Form'!B$10,LookupVisit!AJ$2:AK$10,2,FALSE)</f>
        <v>W</v>
      </c>
      <c r="J397" t="e">
        <f>VLOOKUP('Visit&amp;Assessment Form'!B$9,LookupVisit!A$2:B$7,2,FALSE)</f>
        <v>#N/A</v>
      </c>
      <c r="K397" t="e">
        <f>VLOOKUP(CountsForm!E398,LookupCount!$F$2:$G$5,2,FALSE)</f>
        <v>#N/A</v>
      </c>
      <c r="L397" t="e">
        <f>VLOOKUP('Visit&amp;Assessment Form'!$B$8,LookupVisit!$C$2:$D$16,2,FALSE)</f>
        <v>#N/A</v>
      </c>
      <c r="M397" t="e">
        <f>VLOOKUP('Visit&amp;Assessment Form'!$B$13,LookupVisit!$E$3:$F$5,2,FALSE)</f>
        <v>#N/A</v>
      </c>
      <c r="N397" t="e">
        <f>VLOOKUP('Visit&amp;Assessment Form'!$B$14,LookupVisit!$G$3:$H$6,2,FALSE)</f>
        <v>#N/A</v>
      </c>
      <c r="O397" t="e">
        <f>VLOOKUP('Visit&amp;Assessment Form'!$B$15,LookupVisit!$I$3:$J$7,2,FALSE)</f>
        <v>#N/A</v>
      </c>
      <c r="P397" t="e">
        <f>VLOOKUP('Visit&amp;Assessment Form'!$B$16,LookupVisit!$K$3:$L$6,2,FALSE)</f>
        <v>#N/A</v>
      </c>
      <c r="Q397" t="e">
        <f>VLOOKUP('Visit&amp;Assessment Form'!$B$11,LookupVisit!$M$3:$N$7,2,FALSE)</f>
        <v>#N/A</v>
      </c>
      <c r="R397">
        <f>'Visit&amp;Assessment Form'!$B$27</f>
        <v>0</v>
      </c>
      <c r="S397">
        <f>'Visit&amp;Assessment Form'!$B$29</f>
        <v>0</v>
      </c>
      <c r="T397">
        <f>SiteForm!A$3</f>
        <v>0</v>
      </c>
      <c r="U397">
        <f>SiteForm!$A$4</f>
        <v>0</v>
      </c>
      <c r="V397">
        <f>SiteForm!$C$3</f>
        <v>0</v>
      </c>
      <c r="W397">
        <f>SiteForm!$C$5</f>
        <v>0</v>
      </c>
      <c r="X397">
        <f>SiteForm!$C$10</f>
        <v>0</v>
      </c>
      <c r="Y397">
        <f>SiteForm!$C$11</f>
        <v>0</v>
      </c>
      <c r="Z397" t="e">
        <f>CountsForm!C398</f>
        <v>#N/A</v>
      </c>
      <c r="AA397" s="16">
        <f>'Visit&amp;Assessment Form'!$B$6</f>
        <v>0</v>
      </c>
      <c r="AB397" s="16">
        <f>'Visit&amp;Assessment Form'!$B$7</f>
        <v>0</v>
      </c>
      <c r="AC397">
        <f>SiteForm!$C$6</f>
        <v>0</v>
      </c>
      <c r="AD397" s="17">
        <f>CountsForm!A398</f>
        <v>0</v>
      </c>
    </row>
    <row r="398" spans="1:30">
      <c r="A398" t="e">
        <f>SiteForm!$A$7&amp;SiteForm!$C$7</f>
        <v>#N/A</v>
      </c>
      <c r="B398">
        <f>IF(SiteForm!C$4="",SiteForm!A$4,SiteForm!C$4)</f>
        <v>0</v>
      </c>
      <c r="C398">
        <f>'Visit&amp;Assessment Form'!$B$3</f>
        <v>0</v>
      </c>
      <c r="D398">
        <f>'Visit&amp;Assessment Form'!$B$4</f>
        <v>0</v>
      </c>
      <c r="E398">
        <f>'Visit&amp;Assessment Form'!$B$5</f>
        <v>0</v>
      </c>
      <c r="F398" t="e">
        <f>VLOOKUP(CountsForm!A399,LookupCount!$A:$D,4,FALSE)</f>
        <v>#N/A</v>
      </c>
      <c r="G398" t="e">
        <f>CountsForm!B399</f>
        <v>#N/A</v>
      </c>
      <c r="H398">
        <f>CountsForm!D399</f>
        <v>0</v>
      </c>
      <c r="I398" t="str">
        <f>VLOOKUP('Visit&amp;Assessment Form'!B$10,LookupVisit!AJ$2:AK$10,2,FALSE)</f>
        <v>W</v>
      </c>
      <c r="J398" t="e">
        <f>VLOOKUP('Visit&amp;Assessment Form'!B$9,LookupVisit!A$2:B$7,2,FALSE)</f>
        <v>#N/A</v>
      </c>
      <c r="K398" t="e">
        <f>VLOOKUP(CountsForm!E399,LookupCount!$F$2:$G$5,2,FALSE)</f>
        <v>#N/A</v>
      </c>
      <c r="L398" t="e">
        <f>VLOOKUP('Visit&amp;Assessment Form'!$B$8,LookupVisit!$C$2:$D$16,2,FALSE)</f>
        <v>#N/A</v>
      </c>
      <c r="M398" t="e">
        <f>VLOOKUP('Visit&amp;Assessment Form'!$B$13,LookupVisit!$E$3:$F$5,2,FALSE)</f>
        <v>#N/A</v>
      </c>
      <c r="N398" t="e">
        <f>VLOOKUP('Visit&amp;Assessment Form'!$B$14,LookupVisit!$G$3:$H$6,2,FALSE)</f>
        <v>#N/A</v>
      </c>
      <c r="O398" t="e">
        <f>VLOOKUP('Visit&amp;Assessment Form'!$B$15,LookupVisit!$I$3:$J$7,2,FALSE)</f>
        <v>#N/A</v>
      </c>
      <c r="P398" t="e">
        <f>VLOOKUP('Visit&amp;Assessment Form'!$B$16,LookupVisit!$K$3:$L$6,2,FALSE)</f>
        <v>#N/A</v>
      </c>
      <c r="Q398" t="e">
        <f>VLOOKUP('Visit&amp;Assessment Form'!$B$11,LookupVisit!$M$3:$N$7,2,FALSE)</f>
        <v>#N/A</v>
      </c>
      <c r="R398">
        <f>'Visit&amp;Assessment Form'!$B$27</f>
        <v>0</v>
      </c>
      <c r="S398">
        <f>'Visit&amp;Assessment Form'!$B$29</f>
        <v>0</v>
      </c>
      <c r="T398">
        <f>SiteForm!A$3</f>
        <v>0</v>
      </c>
      <c r="U398">
        <f>SiteForm!$A$4</f>
        <v>0</v>
      </c>
      <c r="V398">
        <f>SiteForm!$C$3</f>
        <v>0</v>
      </c>
      <c r="W398">
        <f>SiteForm!$C$5</f>
        <v>0</v>
      </c>
      <c r="X398">
        <f>SiteForm!$C$10</f>
        <v>0</v>
      </c>
      <c r="Y398">
        <f>SiteForm!$C$11</f>
        <v>0</v>
      </c>
      <c r="Z398" t="e">
        <f>CountsForm!C399</f>
        <v>#N/A</v>
      </c>
      <c r="AA398" s="16">
        <f>'Visit&amp;Assessment Form'!$B$6</f>
        <v>0</v>
      </c>
      <c r="AB398" s="16">
        <f>'Visit&amp;Assessment Form'!$B$7</f>
        <v>0</v>
      </c>
      <c r="AC398">
        <f>SiteForm!$C$6</f>
        <v>0</v>
      </c>
      <c r="AD398" s="17">
        <f>CountsForm!A399</f>
        <v>0</v>
      </c>
    </row>
    <row r="399" spans="1:30">
      <c r="A399" t="e">
        <f>SiteForm!$A$7&amp;SiteForm!$C$7</f>
        <v>#N/A</v>
      </c>
      <c r="B399">
        <f>IF(SiteForm!C$4="",SiteForm!A$4,SiteForm!C$4)</f>
        <v>0</v>
      </c>
      <c r="C399">
        <f>'Visit&amp;Assessment Form'!$B$3</f>
        <v>0</v>
      </c>
      <c r="D399">
        <f>'Visit&amp;Assessment Form'!$B$4</f>
        <v>0</v>
      </c>
      <c r="E399">
        <f>'Visit&amp;Assessment Form'!$B$5</f>
        <v>0</v>
      </c>
      <c r="F399" t="e">
        <f>VLOOKUP(CountsForm!A400,LookupCount!$A:$D,4,FALSE)</f>
        <v>#N/A</v>
      </c>
      <c r="G399" t="e">
        <f>CountsForm!B400</f>
        <v>#N/A</v>
      </c>
      <c r="H399">
        <f>CountsForm!D400</f>
        <v>0</v>
      </c>
      <c r="I399" t="str">
        <f>VLOOKUP('Visit&amp;Assessment Form'!B$10,LookupVisit!AJ$2:AK$10,2,FALSE)</f>
        <v>W</v>
      </c>
      <c r="J399" t="e">
        <f>VLOOKUP('Visit&amp;Assessment Form'!B$9,LookupVisit!A$2:B$7,2,FALSE)</f>
        <v>#N/A</v>
      </c>
      <c r="K399" t="e">
        <f>VLOOKUP(CountsForm!E400,LookupCount!$F$2:$G$5,2,FALSE)</f>
        <v>#N/A</v>
      </c>
      <c r="L399" t="e">
        <f>VLOOKUP('Visit&amp;Assessment Form'!$B$8,LookupVisit!$C$2:$D$16,2,FALSE)</f>
        <v>#N/A</v>
      </c>
      <c r="M399" t="e">
        <f>VLOOKUP('Visit&amp;Assessment Form'!$B$13,LookupVisit!$E$3:$F$5,2,FALSE)</f>
        <v>#N/A</v>
      </c>
      <c r="N399" t="e">
        <f>VLOOKUP('Visit&amp;Assessment Form'!$B$14,LookupVisit!$G$3:$H$6,2,FALSE)</f>
        <v>#N/A</v>
      </c>
      <c r="O399" t="e">
        <f>VLOOKUP('Visit&amp;Assessment Form'!$B$15,LookupVisit!$I$3:$J$7,2,FALSE)</f>
        <v>#N/A</v>
      </c>
      <c r="P399" t="e">
        <f>VLOOKUP('Visit&amp;Assessment Form'!$B$16,LookupVisit!$K$3:$L$6,2,FALSE)</f>
        <v>#N/A</v>
      </c>
      <c r="Q399" t="e">
        <f>VLOOKUP('Visit&amp;Assessment Form'!$B$11,LookupVisit!$M$3:$N$7,2,FALSE)</f>
        <v>#N/A</v>
      </c>
      <c r="R399">
        <f>'Visit&amp;Assessment Form'!$B$27</f>
        <v>0</v>
      </c>
      <c r="S399">
        <f>'Visit&amp;Assessment Form'!$B$29</f>
        <v>0</v>
      </c>
      <c r="T399">
        <f>SiteForm!A$3</f>
        <v>0</v>
      </c>
      <c r="U399">
        <f>SiteForm!$A$4</f>
        <v>0</v>
      </c>
      <c r="V399">
        <f>SiteForm!$C$3</f>
        <v>0</v>
      </c>
      <c r="W399">
        <f>SiteForm!$C$5</f>
        <v>0</v>
      </c>
      <c r="X399">
        <f>SiteForm!$C$10</f>
        <v>0</v>
      </c>
      <c r="Y399">
        <f>SiteForm!$C$11</f>
        <v>0</v>
      </c>
      <c r="Z399" t="e">
        <f>CountsForm!C400</f>
        <v>#N/A</v>
      </c>
      <c r="AA399" s="16">
        <f>'Visit&amp;Assessment Form'!$B$6</f>
        <v>0</v>
      </c>
      <c r="AB399" s="16">
        <f>'Visit&amp;Assessment Form'!$B$7</f>
        <v>0</v>
      </c>
      <c r="AC399">
        <f>SiteForm!$C$6</f>
        <v>0</v>
      </c>
      <c r="AD399" s="17">
        <f>CountsForm!A400</f>
        <v>0</v>
      </c>
    </row>
    <row r="400" spans="1:30">
      <c r="A400" t="e">
        <f>SiteForm!$A$7&amp;SiteForm!$C$7</f>
        <v>#N/A</v>
      </c>
      <c r="B400">
        <f>IF(SiteForm!C$4="",SiteForm!A$4,SiteForm!C$4)</f>
        <v>0</v>
      </c>
      <c r="C400">
        <f>'Visit&amp;Assessment Form'!$B$3</f>
        <v>0</v>
      </c>
      <c r="D400">
        <f>'Visit&amp;Assessment Form'!$B$4</f>
        <v>0</v>
      </c>
      <c r="E400">
        <f>'Visit&amp;Assessment Form'!$B$5</f>
        <v>0</v>
      </c>
      <c r="F400" t="e">
        <f>VLOOKUP(CountsForm!A401,LookupCount!$A:$D,4,FALSE)</f>
        <v>#N/A</v>
      </c>
      <c r="G400" t="e">
        <f>CountsForm!B401</f>
        <v>#N/A</v>
      </c>
      <c r="H400">
        <f>CountsForm!D401</f>
        <v>0</v>
      </c>
      <c r="I400" t="str">
        <f>VLOOKUP('Visit&amp;Assessment Form'!B$10,LookupVisit!AJ$2:AK$10,2,FALSE)</f>
        <v>W</v>
      </c>
      <c r="J400" t="e">
        <f>VLOOKUP('Visit&amp;Assessment Form'!B$9,LookupVisit!A$2:B$7,2,FALSE)</f>
        <v>#N/A</v>
      </c>
      <c r="K400" t="e">
        <f>VLOOKUP(CountsForm!E401,LookupCount!$F$2:$G$5,2,FALSE)</f>
        <v>#N/A</v>
      </c>
      <c r="L400" t="e">
        <f>VLOOKUP('Visit&amp;Assessment Form'!$B$8,LookupVisit!$C$2:$D$16,2,FALSE)</f>
        <v>#N/A</v>
      </c>
      <c r="M400" t="e">
        <f>VLOOKUP('Visit&amp;Assessment Form'!$B$13,LookupVisit!$E$3:$F$5,2,FALSE)</f>
        <v>#N/A</v>
      </c>
      <c r="N400" t="e">
        <f>VLOOKUP('Visit&amp;Assessment Form'!$B$14,LookupVisit!$G$3:$H$6,2,FALSE)</f>
        <v>#N/A</v>
      </c>
      <c r="O400" t="e">
        <f>VLOOKUP('Visit&amp;Assessment Form'!$B$15,LookupVisit!$I$3:$J$7,2,FALSE)</f>
        <v>#N/A</v>
      </c>
      <c r="P400" t="e">
        <f>VLOOKUP('Visit&amp;Assessment Form'!$B$16,LookupVisit!$K$3:$L$6,2,FALSE)</f>
        <v>#N/A</v>
      </c>
      <c r="Q400" t="e">
        <f>VLOOKUP('Visit&amp;Assessment Form'!$B$11,LookupVisit!$M$3:$N$7,2,FALSE)</f>
        <v>#N/A</v>
      </c>
      <c r="R400">
        <f>'Visit&amp;Assessment Form'!$B$27</f>
        <v>0</v>
      </c>
      <c r="S400">
        <f>'Visit&amp;Assessment Form'!$B$29</f>
        <v>0</v>
      </c>
      <c r="T400">
        <f>SiteForm!A$3</f>
        <v>0</v>
      </c>
      <c r="U400">
        <f>SiteForm!$A$4</f>
        <v>0</v>
      </c>
      <c r="V400">
        <f>SiteForm!$C$3</f>
        <v>0</v>
      </c>
      <c r="W400">
        <f>SiteForm!$C$5</f>
        <v>0</v>
      </c>
      <c r="X400">
        <f>SiteForm!$C$10</f>
        <v>0</v>
      </c>
      <c r="Y400">
        <f>SiteForm!$C$11</f>
        <v>0</v>
      </c>
      <c r="Z400" t="e">
        <f>CountsForm!C401</f>
        <v>#N/A</v>
      </c>
      <c r="AA400" s="16">
        <f>'Visit&amp;Assessment Form'!$B$6</f>
        <v>0</v>
      </c>
      <c r="AB400" s="16">
        <f>'Visit&amp;Assessment Form'!$B$7</f>
        <v>0</v>
      </c>
      <c r="AC400">
        <f>SiteForm!$C$6</f>
        <v>0</v>
      </c>
      <c r="AD400" s="17">
        <f>CountsForm!A401</f>
        <v>0</v>
      </c>
    </row>
    <row r="401" spans="1:30">
      <c r="A401" t="e">
        <f>SiteForm!$A$7&amp;SiteForm!$C$7</f>
        <v>#N/A</v>
      </c>
      <c r="B401">
        <f>IF(SiteForm!C$4="",SiteForm!A$4,SiteForm!C$4)</f>
        <v>0</v>
      </c>
      <c r="C401">
        <f>'Visit&amp;Assessment Form'!$B$3</f>
        <v>0</v>
      </c>
      <c r="D401">
        <f>'Visit&amp;Assessment Form'!$B$4</f>
        <v>0</v>
      </c>
      <c r="E401">
        <f>'Visit&amp;Assessment Form'!$B$5</f>
        <v>0</v>
      </c>
      <c r="F401" t="e">
        <f>VLOOKUP(CountsForm!A402,LookupCount!$A:$D,4,FALSE)</f>
        <v>#N/A</v>
      </c>
      <c r="G401" t="e">
        <f>CountsForm!B402</f>
        <v>#N/A</v>
      </c>
      <c r="H401">
        <f>CountsForm!D402</f>
        <v>0</v>
      </c>
      <c r="I401" t="str">
        <f>VLOOKUP('Visit&amp;Assessment Form'!B$10,LookupVisit!AJ$2:AK$10,2,FALSE)</f>
        <v>W</v>
      </c>
      <c r="J401" t="e">
        <f>VLOOKUP('Visit&amp;Assessment Form'!B$9,LookupVisit!A$2:B$7,2,FALSE)</f>
        <v>#N/A</v>
      </c>
      <c r="K401" t="e">
        <f>VLOOKUP(CountsForm!E402,LookupCount!$F$2:$G$5,2,FALSE)</f>
        <v>#N/A</v>
      </c>
      <c r="L401" t="e">
        <f>VLOOKUP('Visit&amp;Assessment Form'!$B$8,LookupVisit!$C$2:$D$16,2,FALSE)</f>
        <v>#N/A</v>
      </c>
      <c r="M401" t="e">
        <f>VLOOKUP('Visit&amp;Assessment Form'!$B$13,LookupVisit!$E$3:$F$5,2,FALSE)</f>
        <v>#N/A</v>
      </c>
      <c r="N401" t="e">
        <f>VLOOKUP('Visit&amp;Assessment Form'!$B$14,LookupVisit!$G$3:$H$6,2,FALSE)</f>
        <v>#N/A</v>
      </c>
      <c r="O401" t="e">
        <f>VLOOKUP('Visit&amp;Assessment Form'!$B$15,LookupVisit!$I$3:$J$7,2,FALSE)</f>
        <v>#N/A</v>
      </c>
      <c r="P401" t="e">
        <f>VLOOKUP('Visit&amp;Assessment Form'!$B$16,LookupVisit!$K$3:$L$6,2,FALSE)</f>
        <v>#N/A</v>
      </c>
      <c r="Q401" t="e">
        <f>VLOOKUP('Visit&amp;Assessment Form'!$B$11,LookupVisit!$M$3:$N$7,2,FALSE)</f>
        <v>#N/A</v>
      </c>
      <c r="R401">
        <f>'Visit&amp;Assessment Form'!$B$27</f>
        <v>0</v>
      </c>
      <c r="S401">
        <f>'Visit&amp;Assessment Form'!$B$29</f>
        <v>0</v>
      </c>
      <c r="T401">
        <f>SiteForm!A$3</f>
        <v>0</v>
      </c>
      <c r="U401">
        <f>SiteForm!$A$4</f>
        <v>0</v>
      </c>
      <c r="V401">
        <f>SiteForm!$C$3</f>
        <v>0</v>
      </c>
      <c r="W401">
        <f>SiteForm!$C$5</f>
        <v>0</v>
      </c>
      <c r="X401">
        <f>SiteForm!$C$10</f>
        <v>0</v>
      </c>
      <c r="Y401">
        <f>SiteForm!$C$11</f>
        <v>0</v>
      </c>
      <c r="Z401" t="e">
        <f>CountsForm!C402</f>
        <v>#N/A</v>
      </c>
      <c r="AA401" s="16">
        <f>'Visit&amp;Assessment Form'!$B$6</f>
        <v>0</v>
      </c>
      <c r="AB401" s="16">
        <f>'Visit&amp;Assessment Form'!$B$7</f>
        <v>0</v>
      </c>
      <c r="AC401">
        <f>SiteForm!$C$6</f>
        <v>0</v>
      </c>
      <c r="AD401" s="17">
        <f>CountsForm!A402</f>
        <v>0</v>
      </c>
    </row>
    <row r="402" spans="1:30">
      <c r="A402" t="e">
        <f>SiteForm!$A$7&amp;SiteForm!$C$7</f>
        <v>#N/A</v>
      </c>
      <c r="B402">
        <f>IF(SiteForm!C$4="",SiteForm!A$4,SiteForm!C$4)</f>
        <v>0</v>
      </c>
      <c r="C402">
        <f>'Visit&amp;Assessment Form'!$B$3</f>
        <v>0</v>
      </c>
      <c r="D402">
        <f>'Visit&amp;Assessment Form'!$B$4</f>
        <v>0</v>
      </c>
      <c r="E402">
        <f>'Visit&amp;Assessment Form'!$B$5</f>
        <v>0</v>
      </c>
      <c r="F402" t="e">
        <f>VLOOKUP(CountsForm!A403,LookupCount!$A:$D,4,FALSE)</f>
        <v>#N/A</v>
      </c>
      <c r="G402" t="e">
        <f>CountsForm!B403</f>
        <v>#N/A</v>
      </c>
      <c r="H402">
        <f>CountsForm!D403</f>
        <v>0</v>
      </c>
      <c r="I402" t="str">
        <f>VLOOKUP('Visit&amp;Assessment Form'!B$10,LookupVisit!AJ$2:AK$10,2,FALSE)</f>
        <v>W</v>
      </c>
      <c r="J402" t="e">
        <f>VLOOKUP('Visit&amp;Assessment Form'!B$9,LookupVisit!A$2:B$7,2,FALSE)</f>
        <v>#N/A</v>
      </c>
      <c r="K402" t="e">
        <f>VLOOKUP(CountsForm!E403,LookupCount!$F$2:$G$5,2,FALSE)</f>
        <v>#N/A</v>
      </c>
      <c r="L402" t="e">
        <f>VLOOKUP('Visit&amp;Assessment Form'!$B$8,LookupVisit!$C$2:$D$16,2,FALSE)</f>
        <v>#N/A</v>
      </c>
      <c r="M402" t="e">
        <f>VLOOKUP('Visit&amp;Assessment Form'!$B$13,LookupVisit!$E$3:$F$5,2,FALSE)</f>
        <v>#N/A</v>
      </c>
      <c r="N402" t="e">
        <f>VLOOKUP('Visit&amp;Assessment Form'!$B$14,LookupVisit!$G$3:$H$6,2,FALSE)</f>
        <v>#N/A</v>
      </c>
      <c r="O402" t="e">
        <f>VLOOKUP('Visit&amp;Assessment Form'!$B$15,LookupVisit!$I$3:$J$7,2,FALSE)</f>
        <v>#N/A</v>
      </c>
      <c r="P402" t="e">
        <f>VLOOKUP('Visit&amp;Assessment Form'!$B$16,LookupVisit!$K$3:$L$6,2,FALSE)</f>
        <v>#N/A</v>
      </c>
      <c r="Q402" t="e">
        <f>VLOOKUP('Visit&amp;Assessment Form'!$B$11,LookupVisit!$M$3:$N$7,2,FALSE)</f>
        <v>#N/A</v>
      </c>
      <c r="R402">
        <f>'Visit&amp;Assessment Form'!$B$27</f>
        <v>0</v>
      </c>
      <c r="S402">
        <f>'Visit&amp;Assessment Form'!$B$29</f>
        <v>0</v>
      </c>
      <c r="T402">
        <f>SiteForm!A$3</f>
        <v>0</v>
      </c>
      <c r="U402">
        <f>SiteForm!$A$4</f>
        <v>0</v>
      </c>
      <c r="V402">
        <f>SiteForm!$C$3</f>
        <v>0</v>
      </c>
      <c r="W402">
        <f>SiteForm!$C$5</f>
        <v>0</v>
      </c>
      <c r="X402">
        <f>SiteForm!$C$10</f>
        <v>0</v>
      </c>
      <c r="Y402">
        <f>SiteForm!$C$11</f>
        <v>0</v>
      </c>
      <c r="Z402" t="e">
        <f>CountsForm!C403</f>
        <v>#N/A</v>
      </c>
      <c r="AA402" s="16">
        <f>'Visit&amp;Assessment Form'!$B$6</f>
        <v>0</v>
      </c>
      <c r="AB402" s="16">
        <f>'Visit&amp;Assessment Form'!$B$7</f>
        <v>0</v>
      </c>
      <c r="AC402">
        <f>SiteForm!$C$6</f>
        <v>0</v>
      </c>
      <c r="AD402" s="17">
        <f>CountsForm!A403</f>
        <v>0</v>
      </c>
    </row>
    <row r="403" spans="1:30">
      <c r="A403" t="e">
        <f>SiteForm!$A$7&amp;SiteForm!$C$7</f>
        <v>#N/A</v>
      </c>
      <c r="B403">
        <f>IF(SiteForm!C$4="",SiteForm!A$4,SiteForm!C$4)</f>
        <v>0</v>
      </c>
      <c r="C403">
        <f>'Visit&amp;Assessment Form'!$B$3</f>
        <v>0</v>
      </c>
      <c r="D403">
        <f>'Visit&amp;Assessment Form'!$B$4</f>
        <v>0</v>
      </c>
      <c r="E403">
        <f>'Visit&amp;Assessment Form'!$B$5</f>
        <v>0</v>
      </c>
      <c r="F403" t="e">
        <f>VLOOKUP(CountsForm!A404,LookupCount!$A:$D,4,FALSE)</f>
        <v>#N/A</v>
      </c>
      <c r="G403" t="e">
        <f>CountsForm!B404</f>
        <v>#N/A</v>
      </c>
      <c r="H403">
        <f>CountsForm!D404</f>
        <v>0</v>
      </c>
      <c r="I403" t="str">
        <f>VLOOKUP('Visit&amp;Assessment Form'!B$10,LookupVisit!AJ$2:AK$10,2,FALSE)</f>
        <v>W</v>
      </c>
      <c r="J403" t="e">
        <f>VLOOKUP('Visit&amp;Assessment Form'!B$9,LookupVisit!A$2:B$7,2,FALSE)</f>
        <v>#N/A</v>
      </c>
      <c r="K403" t="e">
        <f>VLOOKUP(CountsForm!E404,LookupCount!$F$2:$G$5,2,FALSE)</f>
        <v>#N/A</v>
      </c>
      <c r="L403" t="e">
        <f>VLOOKUP('Visit&amp;Assessment Form'!$B$8,LookupVisit!$C$2:$D$16,2,FALSE)</f>
        <v>#N/A</v>
      </c>
      <c r="M403" t="e">
        <f>VLOOKUP('Visit&amp;Assessment Form'!$B$13,LookupVisit!$E$3:$F$5,2,FALSE)</f>
        <v>#N/A</v>
      </c>
      <c r="N403" t="e">
        <f>VLOOKUP('Visit&amp;Assessment Form'!$B$14,LookupVisit!$G$3:$H$6,2,FALSE)</f>
        <v>#N/A</v>
      </c>
      <c r="O403" t="e">
        <f>VLOOKUP('Visit&amp;Assessment Form'!$B$15,LookupVisit!$I$3:$J$7,2,FALSE)</f>
        <v>#N/A</v>
      </c>
      <c r="P403" t="e">
        <f>VLOOKUP('Visit&amp;Assessment Form'!$B$16,LookupVisit!$K$3:$L$6,2,FALSE)</f>
        <v>#N/A</v>
      </c>
      <c r="Q403" t="e">
        <f>VLOOKUP('Visit&amp;Assessment Form'!$B$11,LookupVisit!$M$3:$N$7,2,FALSE)</f>
        <v>#N/A</v>
      </c>
      <c r="R403">
        <f>'Visit&amp;Assessment Form'!$B$27</f>
        <v>0</v>
      </c>
      <c r="S403">
        <f>'Visit&amp;Assessment Form'!$B$29</f>
        <v>0</v>
      </c>
      <c r="T403">
        <f>SiteForm!A$3</f>
        <v>0</v>
      </c>
      <c r="U403">
        <f>SiteForm!$A$4</f>
        <v>0</v>
      </c>
      <c r="V403">
        <f>SiteForm!$C$3</f>
        <v>0</v>
      </c>
      <c r="W403">
        <f>SiteForm!$C$5</f>
        <v>0</v>
      </c>
      <c r="X403">
        <f>SiteForm!$C$10</f>
        <v>0</v>
      </c>
      <c r="Y403">
        <f>SiteForm!$C$11</f>
        <v>0</v>
      </c>
      <c r="Z403" t="e">
        <f>CountsForm!C404</f>
        <v>#N/A</v>
      </c>
      <c r="AA403" s="16">
        <f>'Visit&amp;Assessment Form'!$B$6</f>
        <v>0</v>
      </c>
      <c r="AB403" s="16">
        <f>'Visit&amp;Assessment Form'!$B$7</f>
        <v>0</v>
      </c>
      <c r="AC403">
        <f>SiteForm!$C$6</f>
        <v>0</v>
      </c>
      <c r="AD403" s="17">
        <f>CountsForm!A404</f>
        <v>0</v>
      </c>
    </row>
    <row r="404" spans="1:30">
      <c r="A404" t="e">
        <f>SiteForm!$A$7&amp;SiteForm!$C$7</f>
        <v>#N/A</v>
      </c>
      <c r="B404">
        <f>IF(SiteForm!C$4="",SiteForm!A$4,SiteForm!C$4)</f>
        <v>0</v>
      </c>
      <c r="C404">
        <f>'Visit&amp;Assessment Form'!$B$3</f>
        <v>0</v>
      </c>
      <c r="D404">
        <f>'Visit&amp;Assessment Form'!$B$4</f>
        <v>0</v>
      </c>
      <c r="E404">
        <f>'Visit&amp;Assessment Form'!$B$5</f>
        <v>0</v>
      </c>
      <c r="F404" t="e">
        <f>VLOOKUP(CountsForm!A405,LookupCount!$A:$D,4,FALSE)</f>
        <v>#N/A</v>
      </c>
      <c r="G404" t="e">
        <f>CountsForm!B405</f>
        <v>#N/A</v>
      </c>
      <c r="H404">
        <f>CountsForm!D405</f>
        <v>0</v>
      </c>
      <c r="I404" t="str">
        <f>VLOOKUP('Visit&amp;Assessment Form'!B$10,LookupVisit!AJ$2:AK$10,2,FALSE)</f>
        <v>W</v>
      </c>
      <c r="J404" t="e">
        <f>VLOOKUP('Visit&amp;Assessment Form'!B$9,LookupVisit!A$2:B$7,2,FALSE)</f>
        <v>#N/A</v>
      </c>
      <c r="K404" t="e">
        <f>VLOOKUP(CountsForm!E405,LookupCount!$F$2:$G$5,2,FALSE)</f>
        <v>#N/A</v>
      </c>
      <c r="L404" t="e">
        <f>VLOOKUP('Visit&amp;Assessment Form'!$B$8,LookupVisit!$C$2:$D$16,2,FALSE)</f>
        <v>#N/A</v>
      </c>
      <c r="M404" t="e">
        <f>VLOOKUP('Visit&amp;Assessment Form'!$B$13,LookupVisit!$E$3:$F$5,2,FALSE)</f>
        <v>#N/A</v>
      </c>
      <c r="N404" t="e">
        <f>VLOOKUP('Visit&amp;Assessment Form'!$B$14,LookupVisit!$G$3:$H$6,2,FALSE)</f>
        <v>#N/A</v>
      </c>
      <c r="O404" t="e">
        <f>VLOOKUP('Visit&amp;Assessment Form'!$B$15,LookupVisit!$I$3:$J$7,2,FALSE)</f>
        <v>#N/A</v>
      </c>
      <c r="P404" t="e">
        <f>VLOOKUP('Visit&amp;Assessment Form'!$B$16,LookupVisit!$K$3:$L$6,2,FALSE)</f>
        <v>#N/A</v>
      </c>
      <c r="Q404" t="e">
        <f>VLOOKUP('Visit&amp;Assessment Form'!$B$11,LookupVisit!$M$3:$N$7,2,FALSE)</f>
        <v>#N/A</v>
      </c>
      <c r="R404">
        <f>'Visit&amp;Assessment Form'!$B$27</f>
        <v>0</v>
      </c>
      <c r="S404">
        <f>'Visit&amp;Assessment Form'!$B$29</f>
        <v>0</v>
      </c>
      <c r="T404">
        <f>SiteForm!A$3</f>
        <v>0</v>
      </c>
      <c r="U404">
        <f>SiteForm!$A$4</f>
        <v>0</v>
      </c>
      <c r="V404">
        <f>SiteForm!$C$3</f>
        <v>0</v>
      </c>
      <c r="W404">
        <f>SiteForm!$C$5</f>
        <v>0</v>
      </c>
      <c r="X404">
        <f>SiteForm!$C$10</f>
        <v>0</v>
      </c>
      <c r="Y404">
        <f>SiteForm!$C$11</f>
        <v>0</v>
      </c>
      <c r="Z404" t="e">
        <f>CountsForm!C405</f>
        <v>#N/A</v>
      </c>
      <c r="AA404" s="16">
        <f>'Visit&amp;Assessment Form'!$B$6</f>
        <v>0</v>
      </c>
      <c r="AB404" s="16">
        <f>'Visit&amp;Assessment Form'!$B$7</f>
        <v>0</v>
      </c>
      <c r="AC404">
        <f>SiteForm!$C$6</f>
        <v>0</v>
      </c>
      <c r="AD404" s="17">
        <f>CountsForm!A405</f>
        <v>0</v>
      </c>
    </row>
    <row r="405" spans="1:30">
      <c r="A405" t="e">
        <f>SiteForm!$A$7&amp;SiteForm!$C$7</f>
        <v>#N/A</v>
      </c>
      <c r="B405">
        <f>IF(SiteForm!C$4="",SiteForm!A$4,SiteForm!C$4)</f>
        <v>0</v>
      </c>
      <c r="C405">
        <f>'Visit&amp;Assessment Form'!$B$3</f>
        <v>0</v>
      </c>
      <c r="D405">
        <f>'Visit&amp;Assessment Form'!$B$4</f>
        <v>0</v>
      </c>
      <c r="E405">
        <f>'Visit&amp;Assessment Form'!$B$5</f>
        <v>0</v>
      </c>
      <c r="F405" t="e">
        <f>VLOOKUP(CountsForm!A406,LookupCount!$A:$D,4,FALSE)</f>
        <v>#N/A</v>
      </c>
      <c r="G405" t="e">
        <f>CountsForm!B406</f>
        <v>#N/A</v>
      </c>
      <c r="H405">
        <f>CountsForm!D406</f>
        <v>0</v>
      </c>
      <c r="I405" t="str">
        <f>VLOOKUP('Visit&amp;Assessment Form'!B$10,LookupVisit!AJ$2:AK$10,2,FALSE)</f>
        <v>W</v>
      </c>
      <c r="J405" t="e">
        <f>VLOOKUP('Visit&amp;Assessment Form'!B$9,LookupVisit!A$2:B$7,2,FALSE)</f>
        <v>#N/A</v>
      </c>
      <c r="K405" t="e">
        <f>VLOOKUP(CountsForm!E406,LookupCount!$F$2:$G$5,2,FALSE)</f>
        <v>#N/A</v>
      </c>
      <c r="L405" t="e">
        <f>VLOOKUP('Visit&amp;Assessment Form'!$B$8,LookupVisit!$C$2:$D$16,2,FALSE)</f>
        <v>#N/A</v>
      </c>
      <c r="M405" t="e">
        <f>VLOOKUP('Visit&amp;Assessment Form'!$B$13,LookupVisit!$E$3:$F$5,2,FALSE)</f>
        <v>#N/A</v>
      </c>
      <c r="N405" t="e">
        <f>VLOOKUP('Visit&amp;Assessment Form'!$B$14,LookupVisit!$G$3:$H$6,2,FALSE)</f>
        <v>#N/A</v>
      </c>
      <c r="O405" t="e">
        <f>VLOOKUP('Visit&amp;Assessment Form'!$B$15,LookupVisit!$I$3:$J$7,2,FALSE)</f>
        <v>#N/A</v>
      </c>
      <c r="P405" t="e">
        <f>VLOOKUP('Visit&amp;Assessment Form'!$B$16,LookupVisit!$K$3:$L$6,2,FALSE)</f>
        <v>#N/A</v>
      </c>
      <c r="Q405" t="e">
        <f>VLOOKUP('Visit&amp;Assessment Form'!$B$11,LookupVisit!$M$3:$N$7,2,FALSE)</f>
        <v>#N/A</v>
      </c>
      <c r="R405">
        <f>'Visit&amp;Assessment Form'!$B$27</f>
        <v>0</v>
      </c>
      <c r="S405">
        <f>'Visit&amp;Assessment Form'!$B$29</f>
        <v>0</v>
      </c>
      <c r="T405">
        <f>SiteForm!A$3</f>
        <v>0</v>
      </c>
      <c r="U405">
        <f>SiteForm!$A$4</f>
        <v>0</v>
      </c>
      <c r="V405">
        <f>SiteForm!$C$3</f>
        <v>0</v>
      </c>
      <c r="W405">
        <f>SiteForm!$C$5</f>
        <v>0</v>
      </c>
      <c r="X405">
        <f>SiteForm!$C$10</f>
        <v>0</v>
      </c>
      <c r="Y405">
        <f>SiteForm!$C$11</f>
        <v>0</v>
      </c>
      <c r="Z405" t="e">
        <f>CountsForm!C406</f>
        <v>#N/A</v>
      </c>
      <c r="AA405" s="16">
        <f>'Visit&amp;Assessment Form'!$B$6</f>
        <v>0</v>
      </c>
      <c r="AB405" s="16">
        <f>'Visit&amp;Assessment Form'!$B$7</f>
        <v>0</v>
      </c>
      <c r="AC405">
        <f>SiteForm!$C$6</f>
        <v>0</v>
      </c>
      <c r="AD405" s="17">
        <f>CountsForm!A406</f>
        <v>0</v>
      </c>
    </row>
    <row r="406" spans="1:30">
      <c r="A406" t="e">
        <f>SiteForm!$A$7&amp;SiteForm!$C$7</f>
        <v>#N/A</v>
      </c>
      <c r="B406">
        <f>IF(SiteForm!C$4="",SiteForm!A$4,SiteForm!C$4)</f>
        <v>0</v>
      </c>
      <c r="C406">
        <f>'Visit&amp;Assessment Form'!$B$3</f>
        <v>0</v>
      </c>
      <c r="D406">
        <f>'Visit&amp;Assessment Form'!$B$4</f>
        <v>0</v>
      </c>
      <c r="E406">
        <f>'Visit&amp;Assessment Form'!$B$5</f>
        <v>0</v>
      </c>
      <c r="F406" t="e">
        <f>VLOOKUP(CountsForm!A407,LookupCount!$A:$D,4,FALSE)</f>
        <v>#N/A</v>
      </c>
      <c r="G406" t="e">
        <f>CountsForm!B407</f>
        <v>#N/A</v>
      </c>
      <c r="H406">
        <f>CountsForm!D407</f>
        <v>0</v>
      </c>
      <c r="I406" t="str">
        <f>VLOOKUP('Visit&amp;Assessment Form'!B$10,LookupVisit!AJ$2:AK$10,2,FALSE)</f>
        <v>W</v>
      </c>
      <c r="J406" t="e">
        <f>VLOOKUP('Visit&amp;Assessment Form'!B$9,LookupVisit!A$2:B$7,2,FALSE)</f>
        <v>#N/A</v>
      </c>
      <c r="K406" t="e">
        <f>VLOOKUP(CountsForm!E407,LookupCount!$F$2:$G$5,2,FALSE)</f>
        <v>#N/A</v>
      </c>
      <c r="L406" t="e">
        <f>VLOOKUP('Visit&amp;Assessment Form'!$B$8,LookupVisit!$C$2:$D$16,2,FALSE)</f>
        <v>#N/A</v>
      </c>
      <c r="M406" t="e">
        <f>VLOOKUP('Visit&amp;Assessment Form'!$B$13,LookupVisit!$E$3:$F$5,2,FALSE)</f>
        <v>#N/A</v>
      </c>
      <c r="N406" t="e">
        <f>VLOOKUP('Visit&amp;Assessment Form'!$B$14,LookupVisit!$G$3:$H$6,2,FALSE)</f>
        <v>#N/A</v>
      </c>
      <c r="O406" t="e">
        <f>VLOOKUP('Visit&amp;Assessment Form'!$B$15,LookupVisit!$I$3:$J$7,2,FALSE)</f>
        <v>#N/A</v>
      </c>
      <c r="P406" t="e">
        <f>VLOOKUP('Visit&amp;Assessment Form'!$B$16,LookupVisit!$K$3:$L$6,2,FALSE)</f>
        <v>#N/A</v>
      </c>
      <c r="Q406" t="e">
        <f>VLOOKUP('Visit&amp;Assessment Form'!$B$11,LookupVisit!$M$3:$N$7,2,FALSE)</f>
        <v>#N/A</v>
      </c>
      <c r="R406">
        <f>'Visit&amp;Assessment Form'!$B$27</f>
        <v>0</v>
      </c>
      <c r="S406">
        <f>'Visit&amp;Assessment Form'!$B$29</f>
        <v>0</v>
      </c>
      <c r="T406">
        <f>SiteForm!A$3</f>
        <v>0</v>
      </c>
      <c r="U406">
        <f>SiteForm!$A$4</f>
        <v>0</v>
      </c>
      <c r="V406">
        <f>SiteForm!$C$3</f>
        <v>0</v>
      </c>
      <c r="W406">
        <f>SiteForm!$C$5</f>
        <v>0</v>
      </c>
      <c r="X406">
        <f>SiteForm!$C$10</f>
        <v>0</v>
      </c>
      <c r="Y406">
        <f>SiteForm!$C$11</f>
        <v>0</v>
      </c>
      <c r="Z406" t="e">
        <f>CountsForm!C407</f>
        <v>#N/A</v>
      </c>
      <c r="AA406" s="16">
        <f>'Visit&amp;Assessment Form'!$B$6</f>
        <v>0</v>
      </c>
      <c r="AB406" s="16">
        <f>'Visit&amp;Assessment Form'!$B$7</f>
        <v>0</v>
      </c>
      <c r="AC406">
        <f>SiteForm!$C$6</f>
        <v>0</v>
      </c>
      <c r="AD406" s="17">
        <f>CountsForm!A407</f>
        <v>0</v>
      </c>
    </row>
    <row r="407" spans="1:30">
      <c r="A407" t="e">
        <f>SiteForm!$A$7&amp;SiteForm!$C$7</f>
        <v>#N/A</v>
      </c>
      <c r="B407">
        <f>IF(SiteForm!C$4="",SiteForm!A$4,SiteForm!C$4)</f>
        <v>0</v>
      </c>
      <c r="C407">
        <f>'Visit&amp;Assessment Form'!$B$3</f>
        <v>0</v>
      </c>
      <c r="D407">
        <f>'Visit&amp;Assessment Form'!$B$4</f>
        <v>0</v>
      </c>
      <c r="E407">
        <f>'Visit&amp;Assessment Form'!$B$5</f>
        <v>0</v>
      </c>
      <c r="F407" t="e">
        <f>VLOOKUP(CountsForm!A408,LookupCount!$A:$D,4,FALSE)</f>
        <v>#N/A</v>
      </c>
      <c r="G407" t="e">
        <f>CountsForm!B408</f>
        <v>#N/A</v>
      </c>
      <c r="H407">
        <f>CountsForm!D408</f>
        <v>0</v>
      </c>
      <c r="I407" t="str">
        <f>VLOOKUP('Visit&amp;Assessment Form'!B$10,LookupVisit!AJ$2:AK$10,2,FALSE)</f>
        <v>W</v>
      </c>
      <c r="J407" t="e">
        <f>VLOOKUP('Visit&amp;Assessment Form'!B$9,LookupVisit!A$2:B$7,2,FALSE)</f>
        <v>#N/A</v>
      </c>
      <c r="K407" t="e">
        <f>VLOOKUP(CountsForm!E408,LookupCount!$F$2:$G$5,2,FALSE)</f>
        <v>#N/A</v>
      </c>
      <c r="L407" t="e">
        <f>VLOOKUP('Visit&amp;Assessment Form'!$B$8,LookupVisit!$C$2:$D$16,2,FALSE)</f>
        <v>#N/A</v>
      </c>
      <c r="M407" t="e">
        <f>VLOOKUP('Visit&amp;Assessment Form'!$B$13,LookupVisit!$E$3:$F$5,2,FALSE)</f>
        <v>#N/A</v>
      </c>
      <c r="N407" t="e">
        <f>VLOOKUP('Visit&amp;Assessment Form'!$B$14,LookupVisit!$G$3:$H$6,2,FALSE)</f>
        <v>#N/A</v>
      </c>
      <c r="O407" t="e">
        <f>VLOOKUP('Visit&amp;Assessment Form'!$B$15,LookupVisit!$I$3:$J$7,2,FALSE)</f>
        <v>#N/A</v>
      </c>
      <c r="P407" t="e">
        <f>VLOOKUP('Visit&amp;Assessment Form'!$B$16,LookupVisit!$K$3:$L$6,2,FALSE)</f>
        <v>#N/A</v>
      </c>
      <c r="Q407" t="e">
        <f>VLOOKUP('Visit&amp;Assessment Form'!$B$11,LookupVisit!$M$3:$N$7,2,FALSE)</f>
        <v>#N/A</v>
      </c>
      <c r="R407">
        <f>'Visit&amp;Assessment Form'!$B$27</f>
        <v>0</v>
      </c>
      <c r="S407">
        <f>'Visit&amp;Assessment Form'!$B$29</f>
        <v>0</v>
      </c>
      <c r="T407">
        <f>SiteForm!A$3</f>
        <v>0</v>
      </c>
      <c r="U407">
        <f>SiteForm!$A$4</f>
        <v>0</v>
      </c>
      <c r="V407">
        <f>SiteForm!$C$3</f>
        <v>0</v>
      </c>
      <c r="W407">
        <f>SiteForm!$C$5</f>
        <v>0</v>
      </c>
      <c r="X407">
        <f>SiteForm!$C$10</f>
        <v>0</v>
      </c>
      <c r="Y407">
        <f>SiteForm!$C$11</f>
        <v>0</v>
      </c>
      <c r="Z407" t="e">
        <f>CountsForm!C408</f>
        <v>#N/A</v>
      </c>
      <c r="AA407" s="16">
        <f>'Visit&amp;Assessment Form'!$B$6</f>
        <v>0</v>
      </c>
      <c r="AB407" s="16">
        <f>'Visit&amp;Assessment Form'!$B$7</f>
        <v>0</v>
      </c>
      <c r="AC407">
        <f>SiteForm!$C$6</f>
        <v>0</v>
      </c>
      <c r="AD407" s="17">
        <f>CountsForm!A408</f>
        <v>0</v>
      </c>
    </row>
    <row r="408" spans="1:30">
      <c r="A408" t="e">
        <f>SiteForm!$A$7&amp;SiteForm!$C$7</f>
        <v>#N/A</v>
      </c>
      <c r="B408">
        <f>IF(SiteForm!C$4="",SiteForm!A$4,SiteForm!C$4)</f>
        <v>0</v>
      </c>
      <c r="C408">
        <f>'Visit&amp;Assessment Form'!$B$3</f>
        <v>0</v>
      </c>
      <c r="D408">
        <f>'Visit&amp;Assessment Form'!$B$4</f>
        <v>0</v>
      </c>
      <c r="E408">
        <f>'Visit&amp;Assessment Form'!$B$5</f>
        <v>0</v>
      </c>
      <c r="F408" t="e">
        <f>VLOOKUP(CountsForm!A409,LookupCount!$A:$D,4,FALSE)</f>
        <v>#N/A</v>
      </c>
      <c r="G408" t="e">
        <f>CountsForm!B409</f>
        <v>#N/A</v>
      </c>
      <c r="H408">
        <f>CountsForm!D409</f>
        <v>0</v>
      </c>
      <c r="I408" t="str">
        <f>VLOOKUP('Visit&amp;Assessment Form'!B$10,LookupVisit!AJ$2:AK$10,2,FALSE)</f>
        <v>W</v>
      </c>
      <c r="J408" t="e">
        <f>VLOOKUP('Visit&amp;Assessment Form'!B$9,LookupVisit!A$2:B$7,2,FALSE)</f>
        <v>#N/A</v>
      </c>
      <c r="K408" t="e">
        <f>VLOOKUP(CountsForm!E409,LookupCount!$F$2:$G$5,2,FALSE)</f>
        <v>#N/A</v>
      </c>
      <c r="L408" t="e">
        <f>VLOOKUP('Visit&amp;Assessment Form'!$B$8,LookupVisit!$C$2:$D$16,2,FALSE)</f>
        <v>#N/A</v>
      </c>
      <c r="M408" t="e">
        <f>VLOOKUP('Visit&amp;Assessment Form'!$B$13,LookupVisit!$E$3:$F$5,2,FALSE)</f>
        <v>#N/A</v>
      </c>
      <c r="N408" t="e">
        <f>VLOOKUP('Visit&amp;Assessment Form'!$B$14,LookupVisit!$G$3:$H$6,2,FALSE)</f>
        <v>#N/A</v>
      </c>
      <c r="O408" t="e">
        <f>VLOOKUP('Visit&amp;Assessment Form'!$B$15,LookupVisit!$I$3:$J$7,2,FALSE)</f>
        <v>#N/A</v>
      </c>
      <c r="P408" t="e">
        <f>VLOOKUP('Visit&amp;Assessment Form'!$B$16,LookupVisit!$K$3:$L$6,2,FALSE)</f>
        <v>#N/A</v>
      </c>
      <c r="Q408" t="e">
        <f>VLOOKUP('Visit&amp;Assessment Form'!$B$11,LookupVisit!$M$3:$N$7,2,FALSE)</f>
        <v>#N/A</v>
      </c>
      <c r="R408">
        <f>'Visit&amp;Assessment Form'!$B$27</f>
        <v>0</v>
      </c>
      <c r="S408">
        <f>'Visit&amp;Assessment Form'!$B$29</f>
        <v>0</v>
      </c>
      <c r="T408">
        <f>SiteForm!A$3</f>
        <v>0</v>
      </c>
      <c r="U408">
        <f>SiteForm!$A$4</f>
        <v>0</v>
      </c>
      <c r="V408">
        <f>SiteForm!$C$3</f>
        <v>0</v>
      </c>
      <c r="W408">
        <f>SiteForm!$C$5</f>
        <v>0</v>
      </c>
      <c r="X408">
        <f>SiteForm!$C$10</f>
        <v>0</v>
      </c>
      <c r="Y408">
        <f>SiteForm!$C$11</f>
        <v>0</v>
      </c>
      <c r="Z408" t="e">
        <f>CountsForm!C409</f>
        <v>#N/A</v>
      </c>
      <c r="AA408" s="16">
        <f>'Visit&amp;Assessment Form'!$B$6</f>
        <v>0</v>
      </c>
      <c r="AB408" s="16">
        <f>'Visit&amp;Assessment Form'!$B$7</f>
        <v>0</v>
      </c>
      <c r="AC408">
        <f>SiteForm!$C$6</f>
        <v>0</v>
      </c>
      <c r="AD408" s="17">
        <f>CountsForm!A409</f>
        <v>0</v>
      </c>
    </row>
    <row r="409" spans="1:30">
      <c r="A409" t="e">
        <f>SiteForm!$A$7&amp;SiteForm!$C$7</f>
        <v>#N/A</v>
      </c>
      <c r="B409">
        <f>IF(SiteForm!C$4="",SiteForm!A$4,SiteForm!C$4)</f>
        <v>0</v>
      </c>
      <c r="C409">
        <f>'Visit&amp;Assessment Form'!$B$3</f>
        <v>0</v>
      </c>
      <c r="D409">
        <f>'Visit&amp;Assessment Form'!$B$4</f>
        <v>0</v>
      </c>
      <c r="E409">
        <f>'Visit&amp;Assessment Form'!$B$5</f>
        <v>0</v>
      </c>
      <c r="F409" t="e">
        <f>VLOOKUP(CountsForm!A410,LookupCount!$A:$D,4,FALSE)</f>
        <v>#N/A</v>
      </c>
      <c r="G409" t="e">
        <f>CountsForm!B410</f>
        <v>#N/A</v>
      </c>
      <c r="H409">
        <f>CountsForm!D410</f>
        <v>0</v>
      </c>
      <c r="I409" t="str">
        <f>VLOOKUP('Visit&amp;Assessment Form'!B$10,LookupVisit!AJ$2:AK$10,2,FALSE)</f>
        <v>W</v>
      </c>
      <c r="J409" t="e">
        <f>VLOOKUP('Visit&amp;Assessment Form'!B$9,LookupVisit!A$2:B$7,2,FALSE)</f>
        <v>#N/A</v>
      </c>
      <c r="K409" t="e">
        <f>VLOOKUP(CountsForm!E410,LookupCount!$F$2:$G$5,2,FALSE)</f>
        <v>#N/A</v>
      </c>
      <c r="L409" t="e">
        <f>VLOOKUP('Visit&amp;Assessment Form'!$B$8,LookupVisit!$C$2:$D$16,2,FALSE)</f>
        <v>#N/A</v>
      </c>
      <c r="M409" t="e">
        <f>VLOOKUP('Visit&amp;Assessment Form'!$B$13,LookupVisit!$E$3:$F$5,2,FALSE)</f>
        <v>#N/A</v>
      </c>
      <c r="N409" t="e">
        <f>VLOOKUP('Visit&amp;Assessment Form'!$B$14,LookupVisit!$G$3:$H$6,2,FALSE)</f>
        <v>#N/A</v>
      </c>
      <c r="O409" t="e">
        <f>VLOOKUP('Visit&amp;Assessment Form'!$B$15,LookupVisit!$I$3:$J$7,2,FALSE)</f>
        <v>#N/A</v>
      </c>
      <c r="P409" t="e">
        <f>VLOOKUP('Visit&amp;Assessment Form'!$B$16,LookupVisit!$K$3:$L$6,2,FALSE)</f>
        <v>#N/A</v>
      </c>
      <c r="Q409" t="e">
        <f>VLOOKUP('Visit&amp;Assessment Form'!$B$11,LookupVisit!$M$3:$N$7,2,FALSE)</f>
        <v>#N/A</v>
      </c>
      <c r="R409">
        <f>'Visit&amp;Assessment Form'!$B$27</f>
        <v>0</v>
      </c>
      <c r="S409">
        <f>'Visit&amp;Assessment Form'!$B$29</f>
        <v>0</v>
      </c>
      <c r="T409">
        <f>SiteForm!A$3</f>
        <v>0</v>
      </c>
      <c r="U409">
        <f>SiteForm!$A$4</f>
        <v>0</v>
      </c>
      <c r="V409">
        <f>SiteForm!$C$3</f>
        <v>0</v>
      </c>
      <c r="W409">
        <f>SiteForm!$C$5</f>
        <v>0</v>
      </c>
      <c r="X409">
        <f>SiteForm!$C$10</f>
        <v>0</v>
      </c>
      <c r="Y409">
        <f>SiteForm!$C$11</f>
        <v>0</v>
      </c>
      <c r="Z409" t="e">
        <f>CountsForm!C410</f>
        <v>#N/A</v>
      </c>
      <c r="AA409" s="16">
        <f>'Visit&amp;Assessment Form'!$B$6</f>
        <v>0</v>
      </c>
      <c r="AB409" s="16">
        <f>'Visit&amp;Assessment Form'!$B$7</f>
        <v>0</v>
      </c>
      <c r="AC409">
        <f>SiteForm!$C$6</f>
        <v>0</v>
      </c>
      <c r="AD409" s="17">
        <f>CountsForm!A410</f>
        <v>0</v>
      </c>
    </row>
    <row r="410" spans="1:30">
      <c r="A410" t="e">
        <f>SiteForm!$A$7&amp;SiteForm!$C$7</f>
        <v>#N/A</v>
      </c>
      <c r="B410">
        <f>IF(SiteForm!C$4="",SiteForm!A$4,SiteForm!C$4)</f>
        <v>0</v>
      </c>
      <c r="C410">
        <f>'Visit&amp;Assessment Form'!$B$3</f>
        <v>0</v>
      </c>
      <c r="D410">
        <f>'Visit&amp;Assessment Form'!$B$4</f>
        <v>0</v>
      </c>
      <c r="E410">
        <f>'Visit&amp;Assessment Form'!$B$5</f>
        <v>0</v>
      </c>
      <c r="F410" t="e">
        <f>VLOOKUP(CountsForm!A411,LookupCount!$A:$D,4,FALSE)</f>
        <v>#N/A</v>
      </c>
      <c r="G410" t="e">
        <f>CountsForm!B411</f>
        <v>#N/A</v>
      </c>
      <c r="H410">
        <f>CountsForm!D411</f>
        <v>0</v>
      </c>
      <c r="I410" t="str">
        <f>VLOOKUP('Visit&amp;Assessment Form'!B$10,LookupVisit!AJ$2:AK$10,2,FALSE)</f>
        <v>W</v>
      </c>
      <c r="J410" t="e">
        <f>VLOOKUP('Visit&amp;Assessment Form'!B$9,LookupVisit!A$2:B$7,2,FALSE)</f>
        <v>#N/A</v>
      </c>
      <c r="K410" t="e">
        <f>VLOOKUP(CountsForm!E411,LookupCount!$F$2:$G$5,2,FALSE)</f>
        <v>#N/A</v>
      </c>
      <c r="L410" t="e">
        <f>VLOOKUP('Visit&amp;Assessment Form'!$B$8,LookupVisit!$C$2:$D$16,2,FALSE)</f>
        <v>#N/A</v>
      </c>
      <c r="M410" t="e">
        <f>VLOOKUP('Visit&amp;Assessment Form'!$B$13,LookupVisit!$E$3:$F$5,2,FALSE)</f>
        <v>#N/A</v>
      </c>
      <c r="N410" t="e">
        <f>VLOOKUP('Visit&amp;Assessment Form'!$B$14,LookupVisit!$G$3:$H$6,2,FALSE)</f>
        <v>#N/A</v>
      </c>
      <c r="O410" t="e">
        <f>VLOOKUP('Visit&amp;Assessment Form'!$B$15,LookupVisit!$I$3:$J$7,2,FALSE)</f>
        <v>#N/A</v>
      </c>
      <c r="P410" t="e">
        <f>VLOOKUP('Visit&amp;Assessment Form'!$B$16,LookupVisit!$K$3:$L$6,2,FALSE)</f>
        <v>#N/A</v>
      </c>
      <c r="Q410" t="e">
        <f>VLOOKUP('Visit&amp;Assessment Form'!$B$11,LookupVisit!$M$3:$N$7,2,FALSE)</f>
        <v>#N/A</v>
      </c>
      <c r="R410">
        <f>'Visit&amp;Assessment Form'!$B$27</f>
        <v>0</v>
      </c>
      <c r="S410">
        <f>'Visit&amp;Assessment Form'!$B$29</f>
        <v>0</v>
      </c>
      <c r="T410">
        <f>SiteForm!A$3</f>
        <v>0</v>
      </c>
      <c r="U410">
        <f>SiteForm!$A$4</f>
        <v>0</v>
      </c>
      <c r="V410">
        <f>SiteForm!$C$3</f>
        <v>0</v>
      </c>
      <c r="W410">
        <f>SiteForm!$C$5</f>
        <v>0</v>
      </c>
      <c r="X410">
        <f>SiteForm!$C$10</f>
        <v>0</v>
      </c>
      <c r="Y410">
        <f>SiteForm!$C$11</f>
        <v>0</v>
      </c>
      <c r="Z410" t="e">
        <f>CountsForm!C411</f>
        <v>#N/A</v>
      </c>
      <c r="AA410" s="16">
        <f>'Visit&amp;Assessment Form'!$B$6</f>
        <v>0</v>
      </c>
      <c r="AB410" s="16">
        <f>'Visit&amp;Assessment Form'!$B$7</f>
        <v>0</v>
      </c>
      <c r="AC410">
        <f>SiteForm!$C$6</f>
        <v>0</v>
      </c>
      <c r="AD410" s="17">
        <f>CountsForm!A411</f>
        <v>0</v>
      </c>
    </row>
    <row r="411" spans="1:30">
      <c r="A411" t="e">
        <f>SiteForm!$A$7&amp;SiteForm!$C$7</f>
        <v>#N/A</v>
      </c>
      <c r="B411">
        <f>IF(SiteForm!C$4="",SiteForm!A$4,SiteForm!C$4)</f>
        <v>0</v>
      </c>
      <c r="C411">
        <f>'Visit&amp;Assessment Form'!$B$3</f>
        <v>0</v>
      </c>
      <c r="D411">
        <f>'Visit&amp;Assessment Form'!$B$4</f>
        <v>0</v>
      </c>
      <c r="E411">
        <f>'Visit&amp;Assessment Form'!$B$5</f>
        <v>0</v>
      </c>
      <c r="F411" t="e">
        <f>VLOOKUP(CountsForm!A412,LookupCount!$A:$D,4,FALSE)</f>
        <v>#N/A</v>
      </c>
      <c r="G411" t="e">
        <f>CountsForm!B412</f>
        <v>#N/A</v>
      </c>
      <c r="H411">
        <f>CountsForm!D412</f>
        <v>0</v>
      </c>
      <c r="I411" t="str">
        <f>VLOOKUP('Visit&amp;Assessment Form'!B$10,LookupVisit!AJ$2:AK$10,2,FALSE)</f>
        <v>W</v>
      </c>
      <c r="J411" t="e">
        <f>VLOOKUP('Visit&amp;Assessment Form'!B$9,LookupVisit!A$2:B$7,2,FALSE)</f>
        <v>#N/A</v>
      </c>
      <c r="K411" t="e">
        <f>VLOOKUP(CountsForm!E412,LookupCount!$F$2:$G$5,2,FALSE)</f>
        <v>#N/A</v>
      </c>
      <c r="L411" t="e">
        <f>VLOOKUP('Visit&amp;Assessment Form'!$B$8,LookupVisit!$C$2:$D$16,2,FALSE)</f>
        <v>#N/A</v>
      </c>
      <c r="M411" t="e">
        <f>VLOOKUP('Visit&amp;Assessment Form'!$B$13,LookupVisit!$E$3:$F$5,2,FALSE)</f>
        <v>#N/A</v>
      </c>
      <c r="N411" t="e">
        <f>VLOOKUP('Visit&amp;Assessment Form'!$B$14,LookupVisit!$G$3:$H$6,2,FALSE)</f>
        <v>#N/A</v>
      </c>
      <c r="O411" t="e">
        <f>VLOOKUP('Visit&amp;Assessment Form'!$B$15,LookupVisit!$I$3:$J$7,2,FALSE)</f>
        <v>#N/A</v>
      </c>
      <c r="P411" t="e">
        <f>VLOOKUP('Visit&amp;Assessment Form'!$B$16,LookupVisit!$K$3:$L$6,2,FALSE)</f>
        <v>#N/A</v>
      </c>
      <c r="Q411" t="e">
        <f>VLOOKUP('Visit&amp;Assessment Form'!$B$11,LookupVisit!$M$3:$N$7,2,FALSE)</f>
        <v>#N/A</v>
      </c>
      <c r="R411">
        <f>'Visit&amp;Assessment Form'!$B$27</f>
        <v>0</v>
      </c>
      <c r="S411">
        <f>'Visit&amp;Assessment Form'!$B$29</f>
        <v>0</v>
      </c>
      <c r="T411">
        <f>SiteForm!A$3</f>
        <v>0</v>
      </c>
      <c r="U411">
        <f>SiteForm!$A$4</f>
        <v>0</v>
      </c>
      <c r="V411">
        <f>SiteForm!$C$3</f>
        <v>0</v>
      </c>
      <c r="W411">
        <f>SiteForm!$C$5</f>
        <v>0</v>
      </c>
      <c r="X411">
        <f>SiteForm!$C$10</f>
        <v>0</v>
      </c>
      <c r="Y411">
        <f>SiteForm!$C$11</f>
        <v>0</v>
      </c>
      <c r="Z411" t="e">
        <f>CountsForm!C412</f>
        <v>#N/A</v>
      </c>
      <c r="AA411" s="16">
        <f>'Visit&amp;Assessment Form'!$B$6</f>
        <v>0</v>
      </c>
      <c r="AB411" s="16">
        <f>'Visit&amp;Assessment Form'!$B$7</f>
        <v>0</v>
      </c>
      <c r="AC411">
        <f>SiteForm!$C$6</f>
        <v>0</v>
      </c>
      <c r="AD411" s="17">
        <f>CountsForm!A412</f>
        <v>0</v>
      </c>
    </row>
    <row r="412" spans="1:30">
      <c r="A412" t="e">
        <f>SiteForm!$A$7&amp;SiteForm!$C$7</f>
        <v>#N/A</v>
      </c>
      <c r="B412">
        <f>IF(SiteForm!C$4="",SiteForm!A$4,SiteForm!C$4)</f>
        <v>0</v>
      </c>
      <c r="C412">
        <f>'Visit&amp;Assessment Form'!$B$3</f>
        <v>0</v>
      </c>
      <c r="D412">
        <f>'Visit&amp;Assessment Form'!$B$4</f>
        <v>0</v>
      </c>
      <c r="E412">
        <f>'Visit&amp;Assessment Form'!$B$5</f>
        <v>0</v>
      </c>
      <c r="F412" t="e">
        <f>VLOOKUP(CountsForm!A413,LookupCount!$A:$D,4,FALSE)</f>
        <v>#N/A</v>
      </c>
      <c r="G412" t="e">
        <f>CountsForm!B413</f>
        <v>#N/A</v>
      </c>
      <c r="H412">
        <f>CountsForm!D413</f>
        <v>0</v>
      </c>
      <c r="I412" t="str">
        <f>VLOOKUP('Visit&amp;Assessment Form'!B$10,LookupVisit!AJ$2:AK$10,2,FALSE)</f>
        <v>W</v>
      </c>
      <c r="J412" t="e">
        <f>VLOOKUP('Visit&amp;Assessment Form'!B$9,LookupVisit!A$2:B$7,2,FALSE)</f>
        <v>#N/A</v>
      </c>
      <c r="K412" t="e">
        <f>VLOOKUP(CountsForm!E413,LookupCount!$F$2:$G$5,2,FALSE)</f>
        <v>#N/A</v>
      </c>
      <c r="L412" t="e">
        <f>VLOOKUP('Visit&amp;Assessment Form'!$B$8,LookupVisit!$C$2:$D$16,2,FALSE)</f>
        <v>#N/A</v>
      </c>
      <c r="M412" t="e">
        <f>VLOOKUP('Visit&amp;Assessment Form'!$B$13,LookupVisit!$E$3:$F$5,2,FALSE)</f>
        <v>#N/A</v>
      </c>
      <c r="N412" t="e">
        <f>VLOOKUP('Visit&amp;Assessment Form'!$B$14,LookupVisit!$G$3:$H$6,2,FALSE)</f>
        <v>#N/A</v>
      </c>
      <c r="O412" t="e">
        <f>VLOOKUP('Visit&amp;Assessment Form'!$B$15,LookupVisit!$I$3:$J$7,2,FALSE)</f>
        <v>#N/A</v>
      </c>
      <c r="P412" t="e">
        <f>VLOOKUP('Visit&amp;Assessment Form'!$B$16,LookupVisit!$K$3:$L$6,2,FALSE)</f>
        <v>#N/A</v>
      </c>
      <c r="Q412" t="e">
        <f>VLOOKUP('Visit&amp;Assessment Form'!$B$11,LookupVisit!$M$3:$N$7,2,FALSE)</f>
        <v>#N/A</v>
      </c>
      <c r="R412">
        <f>'Visit&amp;Assessment Form'!$B$27</f>
        <v>0</v>
      </c>
      <c r="S412">
        <f>'Visit&amp;Assessment Form'!$B$29</f>
        <v>0</v>
      </c>
      <c r="T412">
        <f>SiteForm!A$3</f>
        <v>0</v>
      </c>
      <c r="U412">
        <f>SiteForm!$A$4</f>
        <v>0</v>
      </c>
      <c r="V412">
        <f>SiteForm!$C$3</f>
        <v>0</v>
      </c>
      <c r="W412">
        <f>SiteForm!$C$5</f>
        <v>0</v>
      </c>
      <c r="X412">
        <f>SiteForm!$C$10</f>
        <v>0</v>
      </c>
      <c r="Y412">
        <f>SiteForm!$C$11</f>
        <v>0</v>
      </c>
      <c r="Z412" t="e">
        <f>CountsForm!C413</f>
        <v>#N/A</v>
      </c>
      <c r="AA412" s="16">
        <f>'Visit&amp;Assessment Form'!$B$6</f>
        <v>0</v>
      </c>
      <c r="AB412" s="16">
        <f>'Visit&amp;Assessment Form'!$B$7</f>
        <v>0</v>
      </c>
      <c r="AC412">
        <f>SiteForm!$C$6</f>
        <v>0</v>
      </c>
      <c r="AD412" s="17">
        <f>CountsForm!A413</f>
        <v>0</v>
      </c>
    </row>
    <row r="413" spans="1:30">
      <c r="A413" t="e">
        <f>SiteForm!$A$7&amp;SiteForm!$C$7</f>
        <v>#N/A</v>
      </c>
      <c r="B413">
        <f>IF(SiteForm!C$4="",SiteForm!A$4,SiteForm!C$4)</f>
        <v>0</v>
      </c>
      <c r="C413">
        <f>'Visit&amp;Assessment Form'!$B$3</f>
        <v>0</v>
      </c>
      <c r="D413">
        <f>'Visit&amp;Assessment Form'!$B$4</f>
        <v>0</v>
      </c>
      <c r="E413">
        <f>'Visit&amp;Assessment Form'!$B$5</f>
        <v>0</v>
      </c>
      <c r="F413" t="e">
        <f>VLOOKUP(CountsForm!A414,LookupCount!$A:$D,4,FALSE)</f>
        <v>#N/A</v>
      </c>
      <c r="G413" t="e">
        <f>CountsForm!B414</f>
        <v>#N/A</v>
      </c>
      <c r="H413">
        <f>CountsForm!D414</f>
        <v>0</v>
      </c>
      <c r="I413" t="str">
        <f>VLOOKUP('Visit&amp;Assessment Form'!B$10,LookupVisit!AJ$2:AK$10,2,FALSE)</f>
        <v>W</v>
      </c>
      <c r="J413" t="e">
        <f>VLOOKUP('Visit&amp;Assessment Form'!B$9,LookupVisit!A$2:B$7,2,FALSE)</f>
        <v>#N/A</v>
      </c>
      <c r="K413" t="e">
        <f>VLOOKUP(CountsForm!E414,LookupCount!$F$2:$G$5,2,FALSE)</f>
        <v>#N/A</v>
      </c>
      <c r="L413" t="e">
        <f>VLOOKUP('Visit&amp;Assessment Form'!$B$8,LookupVisit!$C$2:$D$16,2,FALSE)</f>
        <v>#N/A</v>
      </c>
      <c r="M413" t="e">
        <f>VLOOKUP('Visit&amp;Assessment Form'!$B$13,LookupVisit!$E$3:$F$5,2,FALSE)</f>
        <v>#N/A</v>
      </c>
      <c r="N413" t="e">
        <f>VLOOKUP('Visit&amp;Assessment Form'!$B$14,LookupVisit!$G$3:$H$6,2,FALSE)</f>
        <v>#N/A</v>
      </c>
      <c r="O413" t="e">
        <f>VLOOKUP('Visit&amp;Assessment Form'!$B$15,LookupVisit!$I$3:$J$7,2,FALSE)</f>
        <v>#N/A</v>
      </c>
      <c r="P413" t="e">
        <f>VLOOKUP('Visit&amp;Assessment Form'!$B$16,LookupVisit!$K$3:$L$6,2,FALSE)</f>
        <v>#N/A</v>
      </c>
      <c r="Q413" t="e">
        <f>VLOOKUP('Visit&amp;Assessment Form'!$B$11,LookupVisit!$M$3:$N$7,2,FALSE)</f>
        <v>#N/A</v>
      </c>
      <c r="R413">
        <f>'Visit&amp;Assessment Form'!$B$27</f>
        <v>0</v>
      </c>
      <c r="S413">
        <f>'Visit&amp;Assessment Form'!$B$29</f>
        <v>0</v>
      </c>
      <c r="T413">
        <f>SiteForm!A$3</f>
        <v>0</v>
      </c>
      <c r="U413">
        <f>SiteForm!$A$4</f>
        <v>0</v>
      </c>
      <c r="V413">
        <f>SiteForm!$C$3</f>
        <v>0</v>
      </c>
      <c r="W413">
        <f>SiteForm!$C$5</f>
        <v>0</v>
      </c>
      <c r="X413">
        <f>SiteForm!$C$10</f>
        <v>0</v>
      </c>
      <c r="Y413">
        <f>SiteForm!$C$11</f>
        <v>0</v>
      </c>
      <c r="Z413" t="e">
        <f>CountsForm!C414</f>
        <v>#N/A</v>
      </c>
      <c r="AA413" s="16">
        <f>'Visit&amp;Assessment Form'!$B$6</f>
        <v>0</v>
      </c>
      <c r="AB413" s="16">
        <f>'Visit&amp;Assessment Form'!$B$7</f>
        <v>0</v>
      </c>
      <c r="AC413">
        <f>SiteForm!$C$6</f>
        <v>0</v>
      </c>
      <c r="AD413" s="17">
        <f>CountsForm!A414</f>
        <v>0</v>
      </c>
    </row>
    <row r="414" spans="1:30">
      <c r="A414" t="e">
        <f>SiteForm!$A$7&amp;SiteForm!$C$7</f>
        <v>#N/A</v>
      </c>
      <c r="B414">
        <f>IF(SiteForm!C$4="",SiteForm!A$4,SiteForm!C$4)</f>
        <v>0</v>
      </c>
      <c r="C414">
        <f>'Visit&amp;Assessment Form'!$B$3</f>
        <v>0</v>
      </c>
      <c r="D414">
        <f>'Visit&amp;Assessment Form'!$B$4</f>
        <v>0</v>
      </c>
      <c r="E414">
        <f>'Visit&amp;Assessment Form'!$B$5</f>
        <v>0</v>
      </c>
      <c r="F414" t="e">
        <f>VLOOKUP(CountsForm!A415,LookupCount!$A:$D,4,FALSE)</f>
        <v>#N/A</v>
      </c>
      <c r="G414" t="e">
        <f>CountsForm!B415</f>
        <v>#N/A</v>
      </c>
      <c r="H414">
        <f>CountsForm!D415</f>
        <v>0</v>
      </c>
      <c r="I414" t="str">
        <f>VLOOKUP('Visit&amp;Assessment Form'!B$10,LookupVisit!AJ$2:AK$10,2,FALSE)</f>
        <v>W</v>
      </c>
      <c r="J414" t="e">
        <f>VLOOKUP('Visit&amp;Assessment Form'!B$9,LookupVisit!A$2:B$7,2,FALSE)</f>
        <v>#N/A</v>
      </c>
      <c r="K414" t="e">
        <f>VLOOKUP(CountsForm!E415,LookupCount!$F$2:$G$5,2,FALSE)</f>
        <v>#N/A</v>
      </c>
      <c r="L414" t="e">
        <f>VLOOKUP('Visit&amp;Assessment Form'!$B$8,LookupVisit!$C$2:$D$16,2,FALSE)</f>
        <v>#N/A</v>
      </c>
      <c r="M414" t="e">
        <f>VLOOKUP('Visit&amp;Assessment Form'!$B$13,LookupVisit!$E$3:$F$5,2,FALSE)</f>
        <v>#N/A</v>
      </c>
      <c r="N414" t="e">
        <f>VLOOKUP('Visit&amp;Assessment Form'!$B$14,LookupVisit!$G$3:$H$6,2,FALSE)</f>
        <v>#N/A</v>
      </c>
      <c r="O414" t="e">
        <f>VLOOKUP('Visit&amp;Assessment Form'!$B$15,LookupVisit!$I$3:$J$7,2,FALSE)</f>
        <v>#N/A</v>
      </c>
      <c r="P414" t="e">
        <f>VLOOKUP('Visit&amp;Assessment Form'!$B$16,LookupVisit!$K$3:$L$6,2,FALSE)</f>
        <v>#N/A</v>
      </c>
      <c r="Q414" t="e">
        <f>VLOOKUP('Visit&amp;Assessment Form'!$B$11,LookupVisit!$M$3:$N$7,2,FALSE)</f>
        <v>#N/A</v>
      </c>
      <c r="R414">
        <f>'Visit&amp;Assessment Form'!$B$27</f>
        <v>0</v>
      </c>
      <c r="S414">
        <f>'Visit&amp;Assessment Form'!$B$29</f>
        <v>0</v>
      </c>
      <c r="T414">
        <f>SiteForm!A$3</f>
        <v>0</v>
      </c>
      <c r="U414">
        <f>SiteForm!$A$4</f>
        <v>0</v>
      </c>
      <c r="V414">
        <f>SiteForm!$C$3</f>
        <v>0</v>
      </c>
      <c r="W414">
        <f>SiteForm!$C$5</f>
        <v>0</v>
      </c>
      <c r="X414">
        <f>SiteForm!$C$10</f>
        <v>0</v>
      </c>
      <c r="Y414">
        <f>SiteForm!$C$11</f>
        <v>0</v>
      </c>
      <c r="Z414" t="e">
        <f>CountsForm!C415</f>
        <v>#N/A</v>
      </c>
      <c r="AA414" s="16">
        <f>'Visit&amp;Assessment Form'!$B$6</f>
        <v>0</v>
      </c>
      <c r="AB414" s="16">
        <f>'Visit&amp;Assessment Form'!$B$7</f>
        <v>0</v>
      </c>
      <c r="AC414">
        <f>SiteForm!$C$6</f>
        <v>0</v>
      </c>
      <c r="AD414" s="17">
        <f>CountsForm!A415</f>
        <v>0</v>
      </c>
    </row>
    <row r="415" spans="1:30">
      <c r="A415" t="e">
        <f>SiteForm!$A$7&amp;SiteForm!$C$7</f>
        <v>#N/A</v>
      </c>
      <c r="B415">
        <f>IF(SiteForm!C$4="",SiteForm!A$4,SiteForm!C$4)</f>
        <v>0</v>
      </c>
      <c r="C415">
        <f>'Visit&amp;Assessment Form'!$B$3</f>
        <v>0</v>
      </c>
      <c r="D415">
        <f>'Visit&amp;Assessment Form'!$B$4</f>
        <v>0</v>
      </c>
      <c r="E415">
        <f>'Visit&amp;Assessment Form'!$B$5</f>
        <v>0</v>
      </c>
      <c r="F415" t="e">
        <f>VLOOKUP(CountsForm!A416,LookupCount!$A:$D,4,FALSE)</f>
        <v>#N/A</v>
      </c>
      <c r="G415" t="e">
        <f>CountsForm!B416</f>
        <v>#N/A</v>
      </c>
      <c r="H415">
        <f>CountsForm!D416</f>
        <v>0</v>
      </c>
      <c r="I415" t="str">
        <f>VLOOKUP('Visit&amp;Assessment Form'!B$10,LookupVisit!AJ$2:AK$10,2,FALSE)</f>
        <v>W</v>
      </c>
      <c r="J415" t="e">
        <f>VLOOKUP('Visit&amp;Assessment Form'!B$9,LookupVisit!A$2:B$7,2,FALSE)</f>
        <v>#N/A</v>
      </c>
      <c r="K415" t="e">
        <f>VLOOKUP(CountsForm!E416,LookupCount!$F$2:$G$5,2,FALSE)</f>
        <v>#N/A</v>
      </c>
      <c r="L415" t="e">
        <f>VLOOKUP('Visit&amp;Assessment Form'!$B$8,LookupVisit!$C$2:$D$16,2,FALSE)</f>
        <v>#N/A</v>
      </c>
      <c r="M415" t="e">
        <f>VLOOKUP('Visit&amp;Assessment Form'!$B$13,LookupVisit!$E$3:$F$5,2,FALSE)</f>
        <v>#N/A</v>
      </c>
      <c r="N415" t="e">
        <f>VLOOKUP('Visit&amp;Assessment Form'!$B$14,LookupVisit!$G$3:$H$6,2,FALSE)</f>
        <v>#N/A</v>
      </c>
      <c r="O415" t="e">
        <f>VLOOKUP('Visit&amp;Assessment Form'!$B$15,LookupVisit!$I$3:$J$7,2,FALSE)</f>
        <v>#N/A</v>
      </c>
      <c r="P415" t="e">
        <f>VLOOKUP('Visit&amp;Assessment Form'!$B$16,LookupVisit!$K$3:$L$6,2,FALSE)</f>
        <v>#N/A</v>
      </c>
      <c r="Q415" t="e">
        <f>VLOOKUP('Visit&amp;Assessment Form'!$B$11,LookupVisit!$M$3:$N$7,2,FALSE)</f>
        <v>#N/A</v>
      </c>
      <c r="R415">
        <f>'Visit&amp;Assessment Form'!$B$27</f>
        <v>0</v>
      </c>
      <c r="S415">
        <f>'Visit&amp;Assessment Form'!$B$29</f>
        <v>0</v>
      </c>
      <c r="T415">
        <f>SiteForm!A$3</f>
        <v>0</v>
      </c>
      <c r="U415">
        <f>SiteForm!$A$4</f>
        <v>0</v>
      </c>
      <c r="V415">
        <f>SiteForm!$C$3</f>
        <v>0</v>
      </c>
      <c r="W415">
        <f>SiteForm!$C$5</f>
        <v>0</v>
      </c>
      <c r="X415">
        <f>SiteForm!$C$10</f>
        <v>0</v>
      </c>
      <c r="Y415">
        <f>SiteForm!$C$11</f>
        <v>0</v>
      </c>
      <c r="Z415" t="e">
        <f>CountsForm!C416</f>
        <v>#N/A</v>
      </c>
      <c r="AA415" s="16">
        <f>'Visit&amp;Assessment Form'!$B$6</f>
        <v>0</v>
      </c>
      <c r="AB415" s="16">
        <f>'Visit&amp;Assessment Form'!$B$7</f>
        <v>0</v>
      </c>
      <c r="AC415">
        <f>SiteForm!$C$6</f>
        <v>0</v>
      </c>
      <c r="AD415" s="17">
        <f>CountsForm!A416</f>
        <v>0</v>
      </c>
    </row>
    <row r="416" spans="1:30">
      <c r="A416" t="e">
        <f>SiteForm!$A$7&amp;SiteForm!$C$7</f>
        <v>#N/A</v>
      </c>
      <c r="B416">
        <f>IF(SiteForm!C$4="",SiteForm!A$4,SiteForm!C$4)</f>
        <v>0</v>
      </c>
      <c r="C416">
        <f>'Visit&amp;Assessment Form'!$B$3</f>
        <v>0</v>
      </c>
      <c r="D416">
        <f>'Visit&amp;Assessment Form'!$B$4</f>
        <v>0</v>
      </c>
      <c r="E416">
        <f>'Visit&amp;Assessment Form'!$B$5</f>
        <v>0</v>
      </c>
      <c r="F416" t="e">
        <f>VLOOKUP(CountsForm!A417,LookupCount!$A:$D,4,FALSE)</f>
        <v>#N/A</v>
      </c>
      <c r="G416" t="e">
        <f>CountsForm!B417</f>
        <v>#N/A</v>
      </c>
      <c r="H416">
        <f>CountsForm!D417</f>
        <v>0</v>
      </c>
      <c r="I416" t="str">
        <f>VLOOKUP('Visit&amp;Assessment Form'!B$10,LookupVisit!AJ$2:AK$10,2,FALSE)</f>
        <v>W</v>
      </c>
      <c r="J416" t="e">
        <f>VLOOKUP('Visit&amp;Assessment Form'!B$9,LookupVisit!A$2:B$7,2,FALSE)</f>
        <v>#N/A</v>
      </c>
      <c r="K416" t="e">
        <f>VLOOKUP(CountsForm!E417,LookupCount!$F$2:$G$5,2,FALSE)</f>
        <v>#N/A</v>
      </c>
      <c r="L416" t="e">
        <f>VLOOKUP('Visit&amp;Assessment Form'!$B$8,LookupVisit!$C$2:$D$16,2,FALSE)</f>
        <v>#N/A</v>
      </c>
      <c r="M416" t="e">
        <f>VLOOKUP('Visit&amp;Assessment Form'!$B$13,LookupVisit!$E$3:$F$5,2,FALSE)</f>
        <v>#N/A</v>
      </c>
      <c r="N416" t="e">
        <f>VLOOKUP('Visit&amp;Assessment Form'!$B$14,LookupVisit!$G$3:$H$6,2,FALSE)</f>
        <v>#N/A</v>
      </c>
      <c r="O416" t="e">
        <f>VLOOKUP('Visit&amp;Assessment Form'!$B$15,LookupVisit!$I$3:$J$7,2,FALSE)</f>
        <v>#N/A</v>
      </c>
      <c r="P416" t="e">
        <f>VLOOKUP('Visit&amp;Assessment Form'!$B$16,LookupVisit!$K$3:$L$6,2,FALSE)</f>
        <v>#N/A</v>
      </c>
      <c r="Q416" t="e">
        <f>VLOOKUP('Visit&amp;Assessment Form'!$B$11,LookupVisit!$M$3:$N$7,2,FALSE)</f>
        <v>#N/A</v>
      </c>
      <c r="R416">
        <f>'Visit&amp;Assessment Form'!$B$27</f>
        <v>0</v>
      </c>
      <c r="S416">
        <f>'Visit&amp;Assessment Form'!$B$29</f>
        <v>0</v>
      </c>
      <c r="T416">
        <f>SiteForm!A$3</f>
        <v>0</v>
      </c>
      <c r="U416">
        <f>SiteForm!$A$4</f>
        <v>0</v>
      </c>
      <c r="V416">
        <f>SiteForm!$C$3</f>
        <v>0</v>
      </c>
      <c r="W416">
        <f>SiteForm!$C$5</f>
        <v>0</v>
      </c>
      <c r="X416">
        <f>SiteForm!$C$10</f>
        <v>0</v>
      </c>
      <c r="Y416">
        <f>SiteForm!$C$11</f>
        <v>0</v>
      </c>
      <c r="Z416" t="e">
        <f>CountsForm!C417</f>
        <v>#N/A</v>
      </c>
      <c r="AA416" s="16">
        <f>'Visit&amp;Assessment Form'!$B$6</f>
        <v>0</v>
      </c>
      <c r="AB416" s="16">
        <f>'Visit&amp;Assessment Form'!$B$7</f>
        <v>0</v>
      </c>
      <c r="AC416">
        <f>SiteForm!$C$6</f>
        <v>0</v>
      </c>
      <c r="AD416" s="17">
        <f>CountsForm!A417</f>
        <v>0</v>
      </c>
    </row>
    <row r="417" spans="1:30">
      <c r="A417" t="e">
        <f>SiteForm!$A$7&amp;SiteForm!$C$7</f>
        <v>#N/A</v>
      </c>
      <c r="B417">
        <f>IF(SiteForm!C$4="",SiteForm!A$4,SiteForm!C$4)</f>
        <v>0</v>
      </c>
      <c r="C417">
        <f>'Visit&amp;Assessment Form'!$B$3</f>
        <v>0</v>
      </c>
      <c r="D417">
        <f>'Visit&amp;Assessment Form'!$B$4</f>
        <v>0</v>
      </c>
      <c r="E417">
        <f>'Visit&amp;Assessment Form'!$B$5</f>
        <v>0</v>
      </c>
      <c r="F417" t="e">
        <f>VLOOKUP(CountsForm!A418,LookupCount!$A:$D,4,FALSE)</f>
        <v>#N/A</v>
      </c>
      <c r="G417" t="e">
        <f>CountsForm!B418</f>
        <v>#N/A</v>
      </c>
      <c r="H417">
        <f>CountsForm!D418</f>
        <v>0</v>
      </c>
      <c r="I417" t="str">
        <f>VLOOKUP('Visit&amp;Assessment Form'!B$10,LookupVisit!AJ$2:AK$10,2,FALSE)</f>
        <v>W</v>
      </c>
      <c r="J417" t="e">
        <f>VLOOKUP('Visit&amp;Assessment Form'!B$9,LookupVisit!A$2:B$7,2,FALSE)</f>
        <v>#N/A</v>
      </c>
      <c r="K417" t="e">
        <f>VLOOKUP(CountsForm!E418,LookupCount!$F$2:$G$5,2,FALSE)</f>
        <v>#N/A</v>
      </c>
      <c r="L417" t="e">
        <f>VLOOKUP('Visit&amp;Assessment Form'!$B$8,LookupVisit!$C$2:$D$16,2,FALSE)</f>
        <v>#N/A</v>
      </c>
      <c r="M417" t="e">
        <f>VLOOKUP('Visit&amp;Assessment Form'!$B$13,LookupVisit!$E$3:$F$5,2,FALSE)</f>
        <v>#N/A</v>
      </c>
      <c r="N417" t="e">
        <f>VLOOKUP('Visit&amp;Assessment Form'!$B$14,LookupVisit!$G$3:$H$6,2,FALSE)</f>
        <v>#N/A</v>
      </c>
      <c r="O417" t="e">
        <f>VLOOKUP('Visit&amp;Assessment Form'!$B$15,LookupVisit!$I$3:$J$7,2,FALSE)</f>
        <v>#N/A</v>
      </c>
      <c r="P417" t="e">
        <f>VLOOKUP('Visit&amp;Assessment Form'!$B$16,LookupVisit!$K$3:$L$6,2,FALSE)</f>
        <v>#N/A</v>
      </c>
      <c r="Q417" t="e">
        <f>VLOOKUP('Visit&amp;Assessment Form'!$B$11,LookupVisit!$M$3:$N$7,2,FALSE)</f>
        <v>#N/A</v>
      </c>
      <c r="R417">
        <f>'Visit&amp;Assessment Form'!$B$27</f>
        <v>0</v>
      </c>
      <c r="S417">
        <f>'Visit&amp;Assessment Form'!$B$29</f>
        <v>0</v>
      </c>
      <c r="T417">
        <f>SiteForm!A$3</f>
        <v>0</v>
      </c>
      <c r="U417">
        <f>SiteForm!$A$4</f>
        <v>0</v>
      </c>
      <c r="V417">
        <f>SiteForm!$C$3</f>
        <v>0</v>
      </c>
      <c r="W417">
        <f>SiteForm!$C$5</f>
        <v>0</v>
      </c>
      <c r="X417">
        <f>SiteForm!$C$10</f>
        <v>0</v>
      </c>
      <c r="Y417">
        <f>SiteForm!$C$11</f>
        <v>0</v>
      </c>
      <c r="Z417" t="e">
        <f>CountsForm!C418</f>
        <v>#N/A</v>
      </c>
      <c r="AA417" s="16">
        <f>'Visit&amp;Assessment Form'!$B$6</f>
        <v>0</v>
      </c>
      <c r="AB417" s="16">
        <f>'Visit&amp;Assessment Form'!$B$7</f>
        <v>0</v>
      </c>
      <c r="AC417">
        <f>SiteForm!$C$6</f>
        <v>0</v>
      </c>
      <c r="AD417" s="17">
        <f>CountsForm!A418</f>
        <v>0</v>
      </c>
    </row>
    <row r="418" spans="1:30">
      <c r="A418" t="e">
        <f>SiteForm!$A$7&amp;SiteForm!$C$7</f>
        <v>#N/A</v>
      </c>
      <c r="B418">
        <f>IF(SiteForm!C$4="",SiteForm!A$4,SiteForm!C$4)</f>
        <v>0</v>
      </c>
      <c r="C418">
        <f>'Visit&amp;Assessment Form'!$B$3</f>
        <v>0</v>
      </c>
      <c r="D418">
        <f>'Visit&amp;Assessment Form'!$B$4</f>
        <v>0</v>
      </c>
      <c r="E418">
        <f>'Visit&amp;Assessment Form'!$B$5</f>
        <v>0</v>
      </c>
      <c r="F418" t="e">
        <f>VLOOKUP(CountsForm!A419,LookupCount!$A:$D,4,FALSE)</f>
        <v>#N/A</v>
      </c>
      <c r="G418" t="e">
        <f>CountsForm!B419</f>
        <v>#N/A</v>
      </c>
      <c r="H418">
        <f>CountsForm!D419</f>
        <v>0</v>
      </c>
      <c r="I418" t="str">
        <f>VLOOKUP('Visit&amp;Assessment Form'!B$10,LookupVisit!AJ$2:AK$10,2,FALSE)</f>
        <v>W</v>
      </c>
      <c r="J418" t="e">
        <f>VLOOKUP('Visit&amp;Assessment Form'!B$9,LookupVisit!A$2:B$7,2,FALSE)</f>
        <v>#N/A</v>
      </c>
      <c r="K418" t="e">
        <f>VLOOKUP(CountsForm!E419,LookupCount!$F$2:$G$5,2,FALSE)</f>
        <v>#N/A</v>
      </c>
      <c r="L418" t="e">
        <f>VLOOKUP('Visit&amp;Assessment Form'!$B$8,LookupVisit!$C$2:$D$16,2,FALSE)</f>
        <v>#N/A</v>
      </c>
      <c r="M418" t="e">
        <f>VLOOKUP('Visit&amp;Assessment Form'!$B$13,LookupVisit!$E$3:$F$5,2,FALSE)</f>
        <v>#N/A</v>
      </c>
      <c r="N418" t="e">
        <f>VLOOKUP('Visit&amp;Assessment Form'!$B$14,LookupVisit!$G$3:$H$6,2,FALSE)</f>
        <v>#N/A</v>
      </c>
      <c r="O418" t="e">
        <f>VLOOKUP('Visit&amp;Assessment Form'!$B$15,LookupVisit!$I$3:$J$7,2,FALSE)</f>
        <v>#N/A</v>
      </c>
      <c r="P418" t="e">
        <f>VLOOKUP('Visit&amp;Assessment Form'!$B$16,LookupVisit!$K$3:$L$6,2,FALSE)</f>
        <v>#N/A</v>
      </c>
      <c r="Q418" t="e">
        <f>VLOOKUP('Visit&amp;Assessment Form'!$B$11,LookupVisit!$M$3:$N$7,2,FALSE)</f>
        <v>#N/A</v>
      </c>
      <c r="R418">
        <f>'Visit&amp;Assessment Form'!$B$27</f>
        <v>0</v>
      </c>
      <c r="S418">
        <f>'Visit&amp;Assessment Form'!$B$29</f>
        <v>0</v>
      </c>
      <c r="T418">
        <f>SiteForm!A$3</f>
        <v>0</v>
      </c>
      <c r="U418">
        <f>SiteForm!$A$4</f>
        <v>0</v>
      </c>
      <c r="V418">
        <f>SiteForm!$C$3</f>
        <v>0</v>
      </c>
      <c r="W418">
        <f>SiteForm!$C$5</f>
        <v>0</v>
      </c>
      <c r="X418">
        <f>SiteForm!$C$10</f>
        <v>0</v>
      </c>
      <c r="Y418">
        <f>SiteForm!$C$11</f>
        <v>0</v>
      </c>
      <c r="Z418" t="e">
        <f>CountsForm!C419</f>
        <v>#N/A</v>
      </c>
      <c r="AA418" s="16">
        <f>'Visit&amp;Assessment Form'!$B$6</f>
        <v>0</v>
      </c>
      <c r="AB418" s="16">
        <f>'Visit&amp;Assessment Form'!$B$7</f>
        <v>0</v>
      </c>
      <c r="AC418">
        <f>SiteForm!$C$6</f>
        <v>0</v>
      </c>
      <c r="AD418" s="17">
        <f>CountsForm!A419</f>
        <v>0</v>
      </c>
    </row>
    <row r="419" spans="1:30">
      <c r="A419" t="e">
        <f>SiteForm!$A$7&amp;SiteForm!$C$7</f>
        <v>#N/A</v>
      </c>
      <c r="B419">
        <f>IF(SiteForm!C$4="",SiteForm!A$4,SiteForm!C$4)</f>
        <v>0</v>
      </c>
      <c r="C419">
        <f>'Visit&amp;Assessment Form'!$B$3</f>
        <v>0</v>
      </c>
      <c r="D419">
        <f>'Visit&amp;Assessment Form'!$B$4</f>
        <v>0</v>
      </c>
      <c r="E419">
        <f>'Visit&amp;Assessment Form'!$B$5</f>
        <v>0</v>
      </c>
      <c r="F419" t="e">
        <f>VLOOKUP(CountsForm!A420,LookupCount!$A:$D,4,FALSE)</f>
        <v>#N/A</v>
      </c>
      <c r="G419" t="e">
        <f>CountsForm!B420</f>
        <v>#N/A</v>
      </c>
      <c r="H419">
        <f>CountsForm!D420</f>
        <v>0</v>
      </c>
      <c r="I419" t="str">
        <f>VLOOKUP('Visit&amp;Assessment Form'!B$10,LookupVisit!AJ$2:AK$10,2,FALSE)</f>
        <v>W</v>
      </c>
      <c r="J419" t="e">
        <f>VLOOKUP('Visit&amp;Assessment Form'!B$9,LookupVisit!A$2:B$7,2,FALSE)</f>
        <v>#N/A</v>
      </c>
      <c r="K419" t="e">
        <f>VLOOKUP(CountsForm!E420,LookupCount!$F$2:$G$5,2,FALSE)</f>
        <v>#N/A</v>
      </c>
      <c r="L419" t="e">
        <f>VLOOKUP('Visit&amp;Assessment Form'!$B$8,LookupVisit!$C$2:$D$16,2,FALSE)</f>
        <v>#N/A</v>
      </c>
      <c r="M419" t="e">
        <f>VLOOKUP('Visit&amp;Assessment Form'!$B$13,LookupVisit!$E$3:$F$5,2,FALSE)</f>
        <v>#N/A</v>
      </c>
      <c r="N419" t="e">
        <f>VLOOKUP('Visit&amp;Assessment Form'!$B$14,LookupVisit!$G$3:$H$6,2,FALSE)</f>
        <v>#N/A</v>
      </c>
      <c r="O419" t="e">
        <f>VLOOKUP('Visit&amp;Assessment Form'!$B$15,LookupVisit!$I$3:$J$7,2,FALSE)</f>
        <v>#N/A</v>
      </c>
      <c r="P419" t="e">
        <f>VLOOKUP('Visit&amp;Assessment Form'!$B$16,LookupVisit!$K$3:$L$6,2,FALSE)</f>
        <v>#N/A</v>
      </c>
      <c r="Q419" t="e">
        <f>VLOOKUP('Visit&amp;Assessment Form'!$B$11,LookupVisit!$M$3:$N$7,2,FALSE)</f>
        <v>#N/A</v>
      </c>
      <c r="R419">
        <f>'Visit&amp;Assessment Form'!$B$27</f>
        <v>0</v>
      </c>
      <c r="S419">
        <f>'Visit&amp;Assessment Form'!$B$29</f>
        <v>0</v>
      </c>
      <c r="T419">
        <f>SiteForm!A$3</f>
        <v>0</v>
      </c>
      <c r="U419">
        <f>SiteForm!$A$4</f>
        <v>0</v>
      </c>
      <c r="V419">
        <f>SiteForm!$C$3</f>
        <v>0</v>
      </c>
      <c r="W419">
        <f>SiteForm!$C$5</f>
        <v>0</v>
      </c>
      <c r="X419">
        <f>SiteForm!$C$10</f>
        <v>0</v>
      </c>
      <c r="Y419">
        <f>SiteForm!$C$11</f>
        <v>0</v>
      </c>
      <c r="Z419" t="e">
        <f>CountsForm!C420</f>
        <v>#N/A</v>
      </c>
      <c r="AA419" s="16">
        <f>'Visit&amp;Assessment Form'!$B$6</f>
        <v>0</v>
      </c>
      <c r="AB419" s="16">
        <f>'Visit&amp;Assessment Form'!$B$7</f>
        <v>0</v>
      </c>
      <c r="AC419">
        <f>SiteForm!$C$6</f>
        <v>0</v>
      </c>
      <c r="AD419" s="17">
        <f>CountsForm!A420</f>
        <v>0</v>
      </c>
    </row>
    <row r="420" spans="1:30">
      <c r="A420" t="e">
        <f>SiteForm!$A$7&amp;SiteForm!$C$7</f>
        <v>#N/A</v>
      </c>
      <c r="B420">
        <f>IF(SiteForm!C$4="",SiteForm!A$4,SiteForm!C$4)</f>
        <v>0</v>
      </c>
      <c r="C420">
        <f>'Visit&amp;Assessment Form'!$B$3</f>
        <v>0</v>
      </c>
      <c r="D420">
        <f>'Visit&amp;Assessment Form'!$B$4</f>
        <v>0</v>
      </c>
      <c r="E420">
        <f>'Visit&amp;Assessment Form'!$B$5</f>
        <v>0</v>
      </c>
      <c r="F420" t="e">
        <f>VLOOKUP(CountsForm!A421,LookupCount!$A:$D,4,FALSE)</f>
        <v>#N/A</v>
      </c>
      <c r="G420" t="e">
        <f>CountsForm!B421</f>
        <v>#N/A</v>
      </c>
      <c r="H420">
        <f>CountsForm!D421</f>
        <v>0</v>
      </c>
      <c r="I420" t="str">
        <f>VLOOKUP('Visit&amp;Assessment Form'!B$10,LookupVisit!AJ$2:AK$10,2,FALSE)</f>
        <v>W</v>
      </c>
      <c r="J420" t="e">
        <f>VLOOKUP('Visit&amp;Assessment Form'!B$9,LookupVisit!A$2:B$7,2,FALSE)</f>
        <v>#N/A</v>
      </c>
      <c r="K420" t="e">
        <f>VLOOKUP(CountsForm!E421,LookupCount!$F$2:$G$5,2,FALSE)</f>
        <v>#N/A</v>
      </c>
      <c r="L420" t="e">
        <f>VLOOKUP('Visit&amp;Assessment Form'!$B$8,LookupVisit!$C$2:$D$16,2,FALSE)</f>
        <v>#N/A</v>
      </c>
      <c r="M420" t="e">
        <f>VLOOKUP('Visit&amp;Assessment Form'!$B$13,LookupVisit!$E$3:$F$5,2,FALSE)</f>
        <v>#N/A</v>
      </c>
      <c r="N420" t="e">
        <f>VLOOKUP('Visit&amp;Assessment Form'!$B$14,LookupVisit!$G$3:$H$6,2,FALSE)</f>
        <v>#N/A</v>
      </c>
      <c r="O420" t="e">
        <f>VLOOKUP('Visit&amp;Assessment Form'!$B$15,LookupVisit!$I$3:$J$7,2,FALSE)</f>
        <v>#N/A</v>
      </c>
      <c r="P420" t="e">
        <f>VLOOKUP('Visit&amp;Assessment Form'!$B$16,LookupVisit!$K$3:$L$6,2,FALSE)</f>
        <v>#N/A</v>
      </c>
      <c r="Q420" t="e">
        <f>VLOOKUP('Visit&amp;Assessment Form'!$B$11,LookupVisit!$M$3:$N$7,2,FALSE)</f>
        <v>#N/A</v>
      </c>
      <c r="R420">
        <f>'Visit&amp;Assessment Form'!$B$27</f>
        <v>0</v>
      </c>
      <c r="S420">
        <f>'Visit&amp;Assessment Form'!$B$29</f>
        <v>0</v>
      </c>
      <c r="T420">
        <f>SiteForm!A$3</f>
        <v>0</v>
      </c>
      <c r="U420">
        <f>SiteForm!$A$4</f>
        <v>0</v>
      </c>
      <c r="V420">
        <f>SiteForm!$C$3</f>
        <v>0</v>
      </c>
      <c r="W420">
        <f>SiteForm!$C$5</f>
        <v>0</v>
      </c>
      <c r="X420">
        <f>SiteForm!$C$10</f>
        <v>0</v>
      </c>
      <c r="Y420">
        <f>SiteForm!$C$11</f>
        <v>0</v>
      </c>
      <c r="Z420" t="e">
        <f>CountsForm!C421</f>
        <v>#N/A</v>
      </c>
      <c r="AA420" s="16">
        <f>'Visit&amp;Assessment Form'!$B$6</f>
        <v>0</v>
      </c>
      <c r="AB420" s="16">
        <f>'Visit&amp;Assessment Form'!$B$7</f>
        <v>0</v>
      </c>
      <c r="AC420">
        <f>SiteForm!$C$6</f>
        <v>0</v>
      </c>
      <c r="AD420" s="17">
        <f>CountsForm!A421</f>
        <v>0</v>
      </c>
    </row>
    <row r="421" spans="1:30">
      <c r="A421" t="e">
        <f>SiteForm!$A$7&amp;SiteForm!$C$7</f>
        <v>#N/A</v>
      </c>
      <c r="B421">
        <f>IF(SiteForm!C$4="",SiteForm!A$4,SiteForm!C$4)</f>
        <v>0</v>
      </c>
      <c r="C421">
        <f>'Visit&amp;Assessment Form'!$B$3</f>
        <v>0</v>
      </c>
      <c r="D421">
        <f>'Visit&amp;Assessment Form'!$B$4</f>
        <v>0</v>
      </c>
      <c r="E421">
        <f>'Visit&amp;Assessment Form'!$B$5</f>
        <v>0</v>
      </c>
      <c r="F421" t="e">
        <f>VLOOKUP(CountsForm!A422,LookupCount!$A:$D,4,FALSE)</f>
        <v>#N/A</v>
      </c>
      <c r="G421" t="e">
        <f>CountsForm!B422</f>
        <v>#N/A</v>
      </c>
      <c r="H421">
        <f>CountsForm!D422</f>
        <v>0</v>
      </c>
      <c r="I421" t="str">
        <f>VLOOKUP('Visit&amp;Assessment Form'!B$10,LookupVisit!AJ$2:AK$10,2,FALSE)</f>
        <v>W</v>
      </c>
      <c r="J421" t="e">
        <f>VLOOKUP('Visit&amp;Assessment Form'!B$9,LookupVisit!A$2:B$7,2,FALSE)</f>
        <v>#N/A</v>
      </c>
      <c r="K421" t="e">
        <f>VLOOKUP(CountsForm!E422,LookupCount!$F$2:$G$5,2,FALSE)</f>
        <v>#N/A</v>
      </c>
      <c r="L421" t="e">
        <f>VLOOKUP('Visit&amp;Assessment Form'!$B$8,LookupVisit!$C$2:$D$16,2,FALSE)</f>
        <v>#N/A</v>
      </c>
      <c r="M421" t="e">
        <f>VLOOKUP('Visit&amp;Assessment Form'!$B$13,LookupVisit!$E$3:$F$5,2,FALSE)</f>
        <v>#N/A</v>
      </c>
      <c r="N421" t="e">
        <f>VLOOKUP('Visit&amp;Assessment Form'!$B$14,LookupVisit!$G$3:$H$6,2,FALSE)</f>
        <v>#N/A</v>
      </c>
      <c r="O421" t="e">
        <f>VLOOKUP('Visit&amp;Assessment Form'!$B$15,LookupVisit!$I$3:$J$7,2,FALSE)</f>
        <v>#N/A</v>
      </c>
      <c r="P421" t="e">
        <f>VLOOKUP('Visit&amp;Assessment Form'!$B$16,LookupVisit!$K$3:$L$6,2,FALSE)</f>
        <v>#N/A</v>
      </c>
      <c r="Q421" t="e">
        <f>VLOOKUP('Visit&amp;Assessment Form'!$B$11,LookupVisit!$M$3:$N$7,2,FALSE)</f>
        <v>#N/A</v>
      </c>
      <c r="R421">
        <f>'Visit&amp;Assessment Form'!$B$27</f>
        <v>0</v>
      </c>
      <c r="S421">
        <f>'Visit&amp;Assessment Form'!$B$29</f>
        <v>0</v>
      </c>
      <c r="T421">
        <f>SiteForm!A$3</f>
        <v>0</v>
      </c>
      <c r="U421">
        <f>SiteForm!$A$4</f>
        <v>0</v>
      </c>
      <c r="V421">
        <f>SiteForm!$C$3</f>
        <v>0</v>
      </c>
      <c r="W421">
        <f>SiteForm!$C$5</f>
        <v>0</v>
      </c>
      <c r="X421">
        <f>SiteForm!$C$10</f>
        <v>0</v>
      </c>
      <c r="Y421">
        <f>SiteForm!$C$11</f>
        <v>0</v>
      </c>
      <c r="Z421" t="e">
        <f>CountsForm!C422</f>
        <v>#N/A</v>
      </c>
      <c r="AA421" s="16">
        <f>'Visit&amp;Assessment Form'!$B$6</f>
        <v>0</v>
      </c>
      <c r="AB421" s="16">
        <f>'Visit&amp;Assessment Form'!$B$7</f>
        <v>0</v>
      </c>
      <c r="AC421">
        <f>SiteForm!$C$6</f>
        <v>0</v>
      </c>
      <c r="AD421" s="17">
        <f>CountsForm!A422</f>
        <v>0</v>
      </c>
    </row>
    <row r="422" spans="1:30">
      <c r="A422" t="e">
        <f>SiteForm!$A$7&amp;SiteForm!$C$7</f>
        <v>#N/A</v>
      </c>
      <c r="B422">
        <f>IF(SiteForm!C$4="",SiteForm!A$4,SiteForm!C$4)</f>
        <v>0</v>
      </c>
      <c r="C422">
        <f>'Visit&amp;Assessment Form'!$B$3</f>
        <v>0</v>
      </c>
      <c r="D422">
        <f>'Visit&amp;Assessment Form'!$B$4</f>
        <v>0</v>
      </c>
      <c r="E422">
        <f>'Visit&amp;Assessment Form'!$B$5</f>
        <v>0</v>
      </c>
      <c r="F422" t="e">
        <f>VLOOKUP(CountsForm!A423,LookupCount!$A:$D,4,FALSE)</f>
        <v>#N/A</v>
      </c>
      <c r="G422" t="e">
        <f>CountsForm!B423</f>
        <v>#N/A</v>
      </c>
      <c r="H422">
        <f>CountsForm!D423</f>
        <v>0</v>
      </c>
      <c r="I422" t="str">
        <f>VLOOKUP('Visit&amp;Assessment Form'!B$10,LookupVisit!AJ$2:AK$10,2,FALSE)</f>
        <v>W</v>
      </c>
      <c r="J422" t="e">
        <f>VLOOKUP('Visit&amp;Assessment Form'!B$9,LookupVisit!A$2:B$7,2,FALSE)</f>
        <v>#N/A</v>
      </c>
      <c r="K422" t="e">
        <f>VLOOKUP(CountsForm!E423,LookupCount!$F$2:$G$5,2,FALSE)</f>
        <v>#N/A</v>
      </c>
      <c r="L422" t="e">
        <f>VLOOKUP('Visit&amp;Assessment Form'!$B$8,LookupVisit!$C$2:$D$16,2,FALSE)</f>
        <v>#N/A</v>
      </c>
      <c r="M422" t="e">
        <f>VLOOKUP('Visit&amp;Assessment Form'!$B$13,LookupVisit!$E$3:$F$5,2,FALSE)</f>
        <v>#N/A</v>
      </c>
      <c r="N422" t="e">
        <f>VLOOKUP('Visit&amp;Assessment Form'!$B$14,LookupVisit!$G$3:$H$6,2,FALSE)</f>
        <v>#N/A</v>
      </c>
      <c r="O422" t="e">
        <f>VLOOKUP('Visit&amp;Assessment Form'!$B$15,LookupVisit!$I$3:$J$7,2,FALSE)</f>
        <v>#N/A</v>
      </c>
      <c r="P422" t="e">
        <f>VLOOKUP('Visit&amp;Assessment Form'!$B$16,LookupVisit!$K$3:$L$6,2,FALSE)</f>
        <v>#N/A</v>
      </c>
      <c r="Q422" t="e">
        <f>VLOOKUP('Visit&amp;Assessment Form'!$B$11,LookupVisit!$M$3:$N$7,2,FALSE)</f>
        <v>#N/A</v>
      </c>
      <c r="R422">
        <f>'Visit&amp;Assessment Form'!$B$27</f>
        <v>0</v>
      </c>
      <c r="S422">
        <f>'Visit&amp;Assessment Form'!$B$29</f>
        <v>0</v>
      </c>
      <c r="T422">
        <f>SiteForm!A$3</f>
        <v>0</v>
      </c>
      <c r="U422">
        <f>SiteForm!$A$4</f>
        <v>0</v>
      </c>
      <c r="V422">
        <f>SiteForm!$C$3</f>
        <v>0</v>
      </c>
      <c r="W422">
        <f>SiteForm!$C$5</f>
        <v>0</v>
      </c>
      <c r="X422">
        <f>SiteForm!$C$10</f>
        <v>0</v>
      </c>
      <c r="Y422">
        <f>SiteForm!$C$11</f>
        <v>0</v>
      </c>
      <c r="Z422" t="e">
        <f>CountsForm!C423</f>
        <v>#N/A</v>
      </c>
      <c r="AA422" s="16">
        <f>'Visit&amp;Assessment Form'!$B$6</f>
        <v>0</v>
      </c>
      <c r="AB422" s="16">
        <f>'Visit&amp;Assessment Form'!$B$7</f>
        <v>0</v>
      </c>
      <c r="AC422">
        <f>SiteForm!$C$6</f>
        <v>0</v>
      </c>
      <c r="AD422" s="17">
        <f>CountsForm!A423</f>
        <v>0</v>
      </c>
    </row>
    <row r="423" spans="1:30">
      <c r="A423" t="e">
        <f>SiteForm!$A$7&amp;SiteForm!$C$7</f>
        <v>#N/A</v>
      </c>
      <c r="B423">
        <f>IF(SiteForm!C$4="",SiteForm!A$4,SiteForm!C$4)</f>
        <v>0</v>
      </c>
      <c r="C423">
        <f>'Visit&amp;Assessment Form'!$B$3</f>
        <v>0</v>
      </c>
      <c r="D423">
        <f>'Visit&amp;Assessment Form'!$B$4</f>
        <v>0</v>
      </c>
      <c r="E423">
        <f>'Visit&amp;Assessment Form'!$B$5</f>
        <v>0</v>
      </c>
      <c r="F423" t="e">
        <f>VLOOKUP(CountsForm!A424,LookupCount!$A:$D,4,FALSE)</f>
        <v>#N/A</v>
      </c>
      <c r="G423" t="e">
        <f>CountsForm!B424</f>
        <v>#N/A</v>
      </c>
      <c r="H423">
        <f>CountsForm!D424</f>
        <v>0</v>
      </c>
      <c r="I423" t="str">
        <f>VLOOKUP('Visit&amp;Assessment Form'!B$10,LookupVisit!AJ$2:AK$10,2,FALSE)</f>
        <v>W</v>
      </c>
      <c r="J423" t="e">
        <f>VLOOKUP('Visit&amp;Assessment Form'!B$9,LookupVisit!A$2:B$7,2,FALSE)</f>
        <v>#N/A</v>
      </c>
      <c r="K423" t="e">
        <f>VLOOKUP(CountsForm!E424,LookupCount!$F$2:$G$5,2,FALSE)</f>
        <v>#N/A</v>
      </c>
      <c r="L423" t="e">
        <f>VLOOKUP('Visit&amp;Assessment Form'!$B$8,LookupVisit!$C$2:$D$16,2,FALSE)</f>
        <v>#N/A</v>
      </c>
      <c r="M423" t="e">
        <f>VLOOKUP('Visit&amp;Assessment Form'!$B$13,LookupVisit!$E$3:$F$5,2,FALSE)</f>
        <v>#N/A</v>
      </c>
      <c r="N423" t="e">
        <f>VLOOKUP('Visit&amp;Assessment Form'!$B$14,LookupVisit!$G$3:$H$6,2,FALSE)</f>
        <v>#N/A</v>
      </c>
      <c r="O423" t="e">
        <f>VLOOKUP('Visit&amp;Assessment Form'!$B$15,LookupVisit!$I$3:$J$7,2,FALSE)</f>
        <v>#N/A</v>
      </c>
      <c r="P423" t="e">
        <f>VLOOKUP('Visit&amp;Assessment Form'!$B$16,LookupVisit!$K$3:$L$6,2,FALSE)</f>
        <v>#N/A</v>
      </c>
      <c r="Q423" t="e">
        <f>VLOOKUP('Visit&amp;Assessment Form'!$B$11,LookupVisit!$M$3:$N$7,2,FALSE)</f>
        <v>#N/A</v>
      </c>
      <c r="R423">
        <f>'Visit&amp;Assessment Form'!$B$27</f>
        <v>0</v>
      </c>
      <c r="S423">
        <f>'Visit&amp;Assessment Form'!$B$29</f>
        <v>0</v>
      </c>
      <c r="T423">
        <f>SiteForm!A$3</f>
        <v>0</v>
      </c>
      <c r="U423">
        <f>SiteForm!$A$4</f>
        <v>0</v>
      </c>
      <c r="V423">
        <f>SiteForm!$C$3</f>
        <v>0</v>
      </c>
      <c r="W423">
        <f>SiteForm!$C$5</f>
        <v>0</v>
      </c>
      <c r="X423">
        <f>SiteForm!$C$10</f>
        <v>0</v>
      </c>
      <c r="Y423">
        <f>SiteForm!$C$11</f>
        <v>0</v>
      </c>
      <c r="Z423" t="e">
        <f>CountsForm!C424</f>
        <v>#N/A</v>
      </c>
      <c r="AA423" s="16">
        <f>'Visit&amp;Assessment Form'!$B$6</f>
        <v>0</v>
      </c>
      <c r="AB423" s="16">
        <f>'Visit&amp;Assessment Form'!$B$7</f>
        <v>0</v>
      </c>
      <c r="AC423">
        <f>SiteForm!$C$6</f>
        <v>0</v>
      </c>
      <c r="AD423" s="17">
        <f>CountsForm!A424</f>
        <v>0</v>
      </c>
    </row>
    <row r="424" spans="1:30">
      <c r="A424" t="e">
        <f>SiteForm!$A$7&amp;SiteForm!$C$7</f>
        <v>#N/A</v>
      </c>
      <c r="B424">
        <f>IF(SiteForm!C$4="",SiteForm!A$4,SiteForm!C$4)</f>
        <v>0</v>
      </c>
      <c r="C424">
        <f>'Visit&amp;Assessment Form'!$B$3</f>
        <v>0</v>
      </c>
      <c r="D424">
        <f>'Visit&amp;Assessment Form'!$B$4</f>
        <v>0</v>
      </c>
      <c r="E424">
        <f>'Visit&amp;Assessment Form'!$B$5</f>
        <v>0</v>
      </c>
      <c r="F424" t="e">
        <f>VLOOKUP(CountsForm!A425,LookupCount!$A:$D,4,FALSE)</f>
        <v>#N/A</v>
      </c>
      <c r="G424" t="e">
        <f>CountsForm!B425</f>
        <v>#N/A</v>
      </c>
      <c r="H424">
        <f>CountsForm!D425</f>
        <v>0</v>
      </c>
      <c r="I424" t="str">
        <f>VLOOKUP('Visit&amp;Assessment Form'!B$10,LookupVisit!AJ$2:AK$10,2,FALSE)</f>
        <v>W</v>
      </c>
      <c r="J424" t="e">
        <f>VLOOKUP('Visit&amp;Assessment Form'!B$9,LookupVisit!A$2:B$7,2,FALSE)</f>
        <v>#N/A</v>
      </c>
      <c r="K424" t="e">
        <f>VLOOKUP(CountsForm!E425,LookupCount!$F$2:$G$5,2,FALSE)</f>
        <v>#N/A</v>
      </c>
      <c r="L424" t="e">
        <f>VLOOKUP('Visit&amp;Assessment Form'!$B$8,LookupVisit!$C$2:$D$16,2,FALSE)</f>
        <v>#N/A</v>
      </c>
      <c r="M424" t="e">
        <f>VLOOKUP('Visit&amp;Assessment Form'!$B$13,LookupVisit!$E$3:$F$5,2,FALSE)</f>
        <v>#N/A</v>
      </c>
      <c r="N424" t="e">
        <f>VLOOKUP('Visit&amp;Assessment Form'!$B$14,LookupVisit!$G$3:$H$6,2,FALSE)</f>
        <v>#N/A</v>
      </c>
      <c r="O424" t="e">
        <f>VLOOKUP('Visit&amp;Assessment Form'!$B$15,LookupVisit!$I$3:$J$7,2,FALSE)</f>
        <v>#N/A</v>
      </c>
      <c r="P424" t="e">
        <f>VLOOKUP('Visit&amp;Assessment Form'!$B$16,LookupVisit!$K$3:$L$6,2,FALSE)</f>
        <v>#N/A</v>
      </c>
      <c r="Q424" t="e">
        <f>VLOOKUP('Visit&amp;Assessment Form'!$B$11,LookupVisit!$M$3:$N$7,2,FALSE)</f>
        <v>#N/A</v>
      </c>
      <c r="R424">
        <f>'Visit&amp;Assessment Form'!$B$27</f>
        <v>0</v>
      </c>
      <c r="S424">
        <f>'Visit&amp;Assessment Form'!$B$29</f>
        <v>0</v>
      </c>
      <c r="T424">
        <f>SiteForm!A$3</f>
        <v>0</v>
      </c>
      <c r="U424">
        <f>SiteForm!$A$4</f>
        <v>0</v>
      </c>
      <c r="V424">
        <f>SiteForm!$C$3</f>
        <v>0</v>
      </c>
      <c r="W424">
        <f>SiteForm!$C$5</f>
        <v>0</v>
      </c>
      <c r="X424">
        <f>SiteForm!$C$10</f>
        <v>0</v>
      </c>
      <c r="Y424">
        <f>SiteForm!$C$11</f>
        <v>0</v>
      </c>
      <c r="Z424" t="e">
        <f>CountsForm!C425</f>
        <v>#N/A</v>
      </c>
      <c r="AA424" s="16">
        <f>'Visit&amp;Assessment Form'!$B$6</f>
        <v>0</v>
      </c>
      <c r="AB424" s="16">
        <f>'Visit&amp;Assessment Form'!$B$7</f>
        <v>0</v>
      </c>
      <c r="AC424">
        <f>SiteForm!$C$6</f>
        <v>0</v>
      </c>
      <c r="AD424" s="17">
        <f>CountsForm!A425</f>
        <v>0</v>
      </c>
    </row>
    <row r="425" spans="1:30">
      <c r="A425" t="e">
        <f>SiteForm!$A$7&amp;SiteForm!$C$7</f>
        <v>#N/A</v>
      </c>
      <c r="B425">
        <f>IF(SiteForm!C$4="",SiteForm!A$4,SiteForm!C$4)</f>
        <v>0</v>
      </c>
      <c r="C425">
        <f>'Visit&amp;Assessment Form'!$B$3</f>
        <v>0</v>
      </c>
      <c r="D425">
        <f>'Visit&amp;Assessment Form'!$B$4</f>
        <v>0</v>
      </c>
      <c r="E425">
        <f>'Visit&amp;Assessment Form'!$B$5</f>
        <v>0</v>
      </c>
      <c r="F425" t="e">
        <f>VLOOKUP(CountsForm!A426,LookupCount!$A:$D,4,FALSE)</f>
        <v>#N/A</v>
      </c>
      <c r="G425" t="e">
        <f>CountsForm!B426</f>
        <v>#N/A</v>
      </c>
      <c r="H425">
        <f>CountsForm!D426</f>
        <v>0</v>
      </c>
      <c r="I425" t="str">
        <f>VLOOKUP('Visit&amp;Assessment Form'!B$10,LookupVisit!AJ$2:AK$10,2,FALSE)</f>
        <v>W</v>
      </c>
      <c r="J425" t="e">
        <f>VLOOKUP('Visit&amp;Assessment Form'!B$9,LookupVisit!A$2:B$7,2,FALSE)</f>
        <v>#N/A</v>
      </c>
      <c r="K425" t="e">
        <f>VLOOKUP(CountsForm!E426,LookupCount!$F$2:$G$5,2,FALSE)</f>
        <v>#N/A</v>
      </c>
      <c r="L425" t="e">
        <f>VLOOKUP('Visit&amp;Assessment Form'!$B$8,LookupVisit!$C$2:$D$16,2,FALSE)</f>
        <v>#N/A</v>
      </c>
      <c r="M425" t="e">
        <f>VLOOKUP('Visit&amp;Assessment Form'!$B$13,LookupVisit!$E$3:$F$5,2,FALSE)</f>
        <v>#N/A</v>
      </c>
      <c r="N425" t="e">
        <f>VLOOKUP('Visit&amp;Assessment Form'!$B$14,LookupVisit!$G$3:$H$6,2,FALSE)</f>
        <v>#N/A</v>
      </c>
      <c r="O425" t="e">
        <f>VLOOKUP('Visit&amp;Assessment Form'!$B$15,LookupVisit!$I$3:$J$7,2,FALSE)</f>
        <v>#N/A</v>
      </c>
      <c r="P425" t="e">
        <f>VLOOKUP('Visit&amp;Assessment Form'!$B$16,LookupVisit!$K$3:$L$6,2,FALSE)</f>
        <v>#N/A</v>
      </c>
      <c r="Q425" t="e">
        <f>VLOOKUP('Visit&amp;Assessment Form'!$B$11,LookupVisit!$M$3:$N$7,2,FALSE)</f>
        <v>#N/A</v>
      </c>
      <c r="R425">
        <f>'Visit&amp;Assessment Form'!$B$27</f>
        <v>0</v>
      </c>
      <c r="S425">
        <f>'Visit&amp;Assessment Form'!$B$29</f>
        <v>0</v>
      </c>
      <c r="T425">
        <f>SiteForm!A$3</f>
        <v>0</v>
      </c>
      <c r="U425">
        <f>SiteForm!$A$4</f>
        <v>0</v>
      </c>
      <c r="V425">
        <f>SiteForm!$C$3</f>
        <v>0</v>
      </c>
      <c r="W425">
        <f>SiteForm!$C$5</f>
        <v>0</v>
      </c>
      <c r="X425">
        <f>SiteForm!$C$10</f>
        <v>0</v>
      </c>
      <c r="Y425">
        <f>SiteForm!$C$11</f>
        <v>0</v>
      </c>
      <c r="Z425" t="e">
        <f>CountsForm!C426</f>
        <v>#N/A</v>
      </c>
      <c r="AA425" s="16">
        <f>'Visit&amp;Assessment Form'!$B$6</f>
        <v>0</v>
      </c>
      <c r="AB425" s="16">
        <f>'Visit&amp;Assessment Form'!$B$7</f>
        <v>0</v>
      </c>
      <c r="AC425">
        <f>SiteForm!$C$6</f>
        <v>0</v>
      </c>
      <c r="AD425" s="17">
        <f>CountsForm!A426</f>
        <v>0</v>
      </c>
    </row>
    <row r="426" spans="1:30">
      <c r="A426" t="e">
        <f>SiteForm!$A$7&amp;SiteForm!$C$7</f>
        <v>#N/A</v>
      </c>
      <c r="B426">
        <f>IF(SiteForm!C$4="",SiteForm!A$4,SiteForm!C$4)</f>
        <v>0</v>
      </c>
      <c r="C426">
        <f>'Visit&amp;Assessment Form'!$B$3</f>
        <v>0</v>
      </c>
      <c r="D426">
        <f>'Visit&amp;Assessment Form'!$B$4</f>
        <v>0</v>
      </c>
      <c r="E426">
        <f>'Visit&amp;Assessment Form'!$B$5</f>
        <v>0</v>
      </c>
      <c r="F426" t="e">
        <f>VLOOKUP(CountsForm!A427,LookupCount!$A:$D,4,FALSE)</f>
        <v>#N/A</v>
      </c>
      <c r="G426" t="e">
        <f>CountsForm!B427</f>
        <v>#N/A</v>
      </c>
      <c r="H426">
        <f>CountsForm!D427</f>
        <v>0</v>
      </c>
      <c r="I426" t="str">
        <f>VLOOKUP('Visit&amp;Assessment Form'!B$10,LookupVisit!AJ$2:AK$10,2,FALSE)</f>
        <v>W</v>
      </c>
      <c r="J426" t="e">
        <f>VLOOKUP('Visit&amp;Assessment Form'!B$9,LookupVisit!A$2:B$7,2,FALSE)</f>
        <v>#N/A</v>
      </c>
      <c r="K426" t="e">
        <f>VLOOKUP(CountsForm!E427,LookupCount!$F$2:$G$5,2,FALSE)</f>
        <v>#N/A</v>
      </c>
      <c r="L426" t="e">
        <f>VLOOKUP('Visit&amp;Assessment Form'!$B$8,LookupVisit!$C$2:$D$16,2,FALSE)</f>
        <v>#N/A</v>
      </c>
      <c r="M426" t="e">
        <f>VLOOKUP('Visit&amp;Assessment Form'!$B$13,LookupVisit!$E$3:$F$5,2,FALSE)</f>
        <v>#N/A</v>
      </c>
      <c r="N426" t="e">
        <f>VLOOKUP('Visit&amp;Assessment Form'!$B$14,LookupVisit!$G$3:$H$6,2,FALSE)</f>
        <v>#N/A</v>
      </c>
      <c r="O426" t="e">
        <f>VLOOKUP('Visit&amp;Assessment Form'!$B$15,LookupVisit!$I$3:$J$7,2,FALSE)</f>
        <v>#N/A</v>
      </c>
      <c r="P426" t="e">
        <f>VLOOKUP('Visit&amp;Assessment Form'!$B$16,LookupVisit!$K$3:$L$6,2,FALSE)</f>
        <v>#N/A</v>
      </c>
      <c r="Q426" t="e">
        <f>VLOOKUP('Visit&amp;Assessment Form'!$B$11,LookupVisit!$M$3:$N$7,2,FALSE)</f>
        <v>#N/A</v>
      </c>
      <c r="R426">
        <f>'Visit&amp;Assessment Form'!$B$27</f>
        <v>0</v>
      </c>
      <c r="S426">
        <f>'Visit&amp;Assessment Form'!$B$29</f>
        <v>0</v>
      </c>
      <c r="T426">
        <f>SiteForm!A$3</f>
        <v>0</v>
      </c>
      <c r="U426">
        <f>SiteForm!$A$4</f>
        <v>0</v>
      </c>
      <c r="V426">
        <f>SiteForm!$C$3</f>
        <v>0</v>
      </c>
      <c r="W426">
        <f>SiteForm!$C$5</f>
        <v>0</v>
      </c>
      <c r="X426">
        <f>SiteForm!$C$10</f>
        <v>0</v>
      </c>
      <c r="Y426">
        <f>SiteForm!$C$11</f>
        <v>0</v>
      </c>
      <c r="Z426" t="e">
        <f>CountsForm!C427</f>
        <v>#N/A</v>
      </c>
      <c r="AA426" s="16">
        <f>'Visit&amp;Assessment Form'!$B$6</f>
        <v>0</v>
      </c>
      <c r="AB426" s="16">
        <f>'Visit&amp;Assessment Form'!$B$7</f>
        <v>0</v>
      </c>
      <c r="AC426">
        <f>SiteForm!$C$6</f>
        <v>0</v>
      </c>
      <c r="AD426" s="17">
        <f>CountsForm!A427</f>
        <v>0</v>
      </c>
    </row>
    <row r="427" spans="1:30">
      <c r="A427" t="e">
        <f>SiteForm!$A$7&amp;SiteForm!$C$7</f>
        <v>#N/A</v>
      </c>
      <c r="B427">
        <f>IF(SiteForm!C$4="",SiteForm!A$4,SiteForm!C$4)</f>
        <v>0</v>
      </c>
      <c r="C427">
        <f>'Visit&amp;Assessment Form'!$B$3</f>
        <v>0</v>
      </c>
      <c r="D427">
        <f>'Visit&amp;Assessment Form'!$B$4</f>
        <v>0</v>
      </c>
      <c r="E427">
        <f>'Visit&amp;Assessment Form'!$B$5</f>
        <v>0</v>
      </c>
      <c r="F427" t="e">
        <f>VLOOKUP(CountsForm!A428,LookupCount!$A:$D,4,FALSE)</f>
        <v>#N/A</v>
      </c>
      <c r="G427" t="e">
        <f>CountsForm!B428</f>
        <v>#N/A</v>
      </c>
      <c r="H427">
        <f>CountsForm!D428</f>
        <v>0</v>
      </c>
      <c r="I427" t="str">
        <f>VLOOKUP('Visit&amp;Assessment Form'!B$10,LookupVisit!AJ$2:AK$10,2,FALSE)</f>
        <v>W</v>
      </c>
      <c r="J427" t="e">
        <f>VLOOKUP('Visit&amp;Assessment Form'!B$9,LookupVisit!A$2:B$7,2,FALSE)</f>
        <v>#N/A</v>
      </c>
      <c r="K427" t="e">
        <f>VLOOKUP(CountsForm!E428,LookupCount!$F$2:$G$5,2,FALSE)</f>
        <v>#N/A</v>
      </c>
      <c r="L427" t="e">
        <f>VLOOKUP('Visit&amp;Assessment Form'!$B$8,LookupVisit!$C$2:$D$16,2,FALSE)</f>
        <v>#N/A</v>
      </c>
      <c r="M427" t="e">
        <f>VLOOKUP('Visit&amp;Assessment Form'!$B$13,LookupVisit!$E$3:$F$5,2,FALSE)</f>
        <v>#N/A</v>
      </c>
      <c r="N427" t="e">
        <f>VLOOKUP('Visit&amp;Assessment Form'!$B$14,LookupVisit!$G$3:$H$6,2,FALSE)</f>
        <v>#N/A</v>
      </c>
      <c r="O427" t="e">
        <f>VLOOKUP('Visit&amp;Assessment Form'!$B$15,LookupVisit!$I$3:$J$7,2,FALSE)</f>
        <v>#N/A</v>
      </c>
      <c r="P427" t="e">
        <f>VLOOKUP('Visit&amp;Assessment Form'!$B$16,LookupVisit!$K$3:$L$6,2,FALSE)</f>
        <v>#N/A</v>
      </c>
      <c r="Q427" t="e">
        <f>VLOOKUP('Visit&amp;Assessment Form'!$B$11,LookupVisit!$M$3:$N$7,2,FALSE)</f>
        <v>#N/A</v>
      </c>
      <c r="R427">
        <f>'Visit&amp;Assessment Form'!$B$27</f>
        <v>0</v>
      </c>
      <c r="S427">
        <f>'Visit&amp;Assessment Form'!$B$29</f>
        <v>0</v>
      </c>
      <c r="T427">
        <f>SiteForm!A$3</f>
        <v>0</v>
      </c>
      <c r="U427">
        <f>SiteForm!$A$4</f>
        <v>0</v>
      </c>
      <c r="V427">
        <f>SiteForm!$C$3</f>
        <v>0</v>
      </c>
      <c r="W427">
        <f>SiteForm!$C$5</f>
        <v>0</v>
      </c>
      <c r="X427">
        <f>SiteForm!$C$10</f>
        <v>0</v>
      </c>
      <c r="Y427">
        <f>SiteForm!$C$11</f>
        <v>0</v>
      </c>
      <c r="Z427" t="e">
        <f>CountsForm!C428</f>
        <v>#N/A</v>
      </c>
      <c r="AA427" s="16">
        <f>'Visit&amp;Assessment Form'!$B$6</f>
        <v>0</v>
      </c>
      <c r="AB427" s="16">
        <f>'Visit&amp;Assessment Form'!$B$7</f>
        <v>0</v>
      </c>
      <c r="AC427">
        <f>SiteForm!$C$6</f>
        <v>0</v>
      </c>
      <c r="AD427" s="17">
        <f>CountsForm!A428</f>
        <v>0</v>
      </c>
    </row>
    <row r="428" spans="1:30">
      <c r="A428" t="e">
        <f>SiteForm!$A$7&amp;SiteForm!$C$7</f>
        <v>#N/A</v>
      </c>
      <c r="B428">
        <f>IF(SiteForm!C$4="",SiteForm!A$4,SiteForm!C$4)</f>
        <v>0</v>
      </c>
      <c r="C428">
        <f>'Visit&amp;Assessment Form'!$B$3</f>
        <v>0</v>
      </c>
      <c r="D428">
        <f>'Visit&amp;Assessment Form'!$B$4</f>
        <v>0</v>
      </c>
      <c r="E428">
        <f>'Visit&amp;Assessment Form'!$B$5</f>
        <v>0</v>
      </c>
      <c r="F428" t="e">
        <f>VLOOKUP(CountsForm!A429,LookupCount!$A:$D,4,FALSE)</f>
        <v>#N/A</v>
      </c>
      <c r="G428" t="e">
        <f>CountsForm!B429</f>
        <v>#N/A</v>
      </c>
      <c r="H428">
        <f>CountsForm!D429</f>
        <v>0</v>
      </c>
      <c r="I428" t="str">
        <f>VLOOKUP('Visit&amp;Assessment Form'!B$10,LookupVisit!AJ$2:AK$10,2,FALSE)</f>
        <v>W</v>
      </c>
      <c r="J428" t="e">
        <f>VLOOKUP('Visit&amp;Assessment Form'!B$9,LookupVisit!A$2:B$7,2,FALSE)</f>
        <v>#N/A</v>
      </c>
      <c r="K428" t="e">
        <f>VLOOKUP(CountsForm!E429,LookupCount!$F$2:$G$5,2,FALSE)</f>
        <v>#N/A</v>
      </c>
      <c r="L428" t="e">
        <f>VLOOKUP('Visit&amp;Assessment Form'!$B$8,LookupVisit!$C$2:$D$16,2,FALSE)</f>
        <v>#N/A</v>
      </c>
      <c r="M428" t="e">
        <f>VLOOKUP('Visit&amp;Assessment Form'!$B$13,LookupVisit!$E$3:$F$5,2,FALSE)</f>
        <v>#N/A</v>
      </c>
      <c r="N428" t="e">
        <f>VLOOKUP('Visit&amp;Assessment Form'!$B$14,LookupVisit!$G$3:$H$6,2,FALSE)</f>
        <v>#N/A</v>
      </c>
      <c r="O428" t="e">
        <f>VLOOKUP('Visit&amp;Assessment Form'!$B$15,LookupVisit!$I$3:$J$7,2,FALSE)</f>
        <v>#N/A</v>
      </c>
      <c r="P428" t="e">
        <f>VLOOKUP('Visit&amp;Assessment Form'!$B$16,LookupVisit!$K$3:$L$6,2,FALSE)</f>
        <v>#N/A</v>
      </c>
      <c r="Q428" t="e">
        <f>VLOOKUP('Visit&amp;Assessment Form'!$B$11,LookupVisit!$M$3:$N$7,2,FALSE)</f>
        <v>#N/A</v>
      </c>
      <c r="R428">
        <f>'Visit&amp;Assessment Form'!$B$27</f>
        <v>0</v>
      </c>
      <c r="S428">
        <f>'Visit&amp;Assessment Form'!$B$29</f>
        <v>0</v>
      </c>
      <c r="T428">
        <f>SiteForm!A$3</f>
        <v>0</v>
      </c>
      <c r="U428">
        <f>SiteForm!$A$4</f>
        <v>0</v>
      </c>
      <c r="V428">
        <f>SiteForm!$C$3</f>
        <v>0</v>
      </c>
      <c r="W428">
        <f>SiteForm!$C$5</f>
        <v>0</v>
      </c>
      <c r="X428">
        <f>SiteForm!$C$10</f>
        <v>0</v>
      </c>
      <c r="Y428">
        <f>SiteForm!$C$11</f>
        <v>0</v>
      </c>
      <c r="Z428" t="e">
        <f>CountsForm!C429</f>
        <v>#N/A</v>
      </c>
      <c r="AA428" s="16">
        <f>'Visit&amp;Assessment Form'!$B$6</f>
        <v>0</v>
      </c>
      <c r="AB428" s="16">
        <f>'Visit&amp;Assessment Form'!$B$7</f>
        <v>0</v>
      </c>
      <c r="AC428">
        <f>SiteForm!$C$6</f>
        <v>0</v>
      </c>
      <c r="AD428" s="17">
        <f>CountsForm!A429</f>
        <v>0</v>
      </c>
    </row>
    <row r="429" spans="1:30">
      <c r="A429" t="e">
        <f>SiteForm!$A$7&amp;SiteForm!$C$7</f>
        <v>#N/A</v>
      </c>
      <c r="B429">
        <f>IF(SiteForm!C$4="",SiteForm!A$4,SiteForm!C$4)</f>
        <v>0</v>
      </c>
      <c r="C429">
        <f>'Visit&amp;Assessment Form'!$B$3</f>
        <v>0</v>
      </c>
      <c r="D429">
        <f>'Visit&amp;Assessment Form'!$B$4</f>
        <v>0</v>
      </c>
      <c r="E429">
        <f>'Visit&amp;Assessment Form'!$B$5</f>
        <v>0</v>
      </c>
      <c r="F429" t="e">
        <f>VLOOKUP(CountsForm!A430,LookupCount!$A:$D,4,FALSE)</f>
        <v>#N/A</v>
      </c>
      <c r="G429" t="e">
        <f>CountsForm!B430</f>
        <v>#N/A</v>
      </c>
      <c r="H429">
        <f>CountsForm!D430</f>
        <v>0</v>
      </c>
      <c r="I429" t="str">
        <f>VLOOKUP('Visit&amp;Assessment Form'!B$10,LookupVisit!AJ$2:AK$10,2,FALSE)</f>
        <v>W</v>
      </c>
      <c r="J429" t="e">
        <f>VLOOKUP('Visit&amp;Assessment Form'!B$9,LookupVisit!A$2:B$7,2,FALSE)</f>
        <v>#N/A</v>
      </c>
      <c r="K429" t="e">
        <f>VLOOKUP(CountsForm!E430,LookupCount!$F$2:$G$5,2,FALSE)</f>
        <v>#N/A</v>
      </c>
      <c r="L429" t="e">
        <f>VLOOKUP('Visit&amp;Assessment Form'!$B$8,LookupVisit!$C$2:$D$16,2,FALSE)</f>
        <v>#N/A</v>
      </c>
      <c r="M429" t="e">
        <f>VLOOKUP('Visit&amp;Assessment Form'!$B$13,LookupVisit!$E$3:$F$5,2,FALSE)</f>
        <v>#N/A</v>
      </c>
      <c r="N429" t="e">
        <f>VLOOKUP('Visit&amp;Assessment Form'!$B$14,LookupVisit!$G$3:$H$6,2,FALSE)</f>
        <v>#N/A</v>
      </c>
      <c r="O429" t="e">
        <f>VLOOKUP('Visit&amp;Assessment Form'!$B$15,LookupVisit!$I$3:$J$7,2,FALSE)</f>
        <v>#N/A</v>
      </c>
      <c r="P429" t="e">
        <f>VLOOKUP('Visit&amp;Assessment Form'!$B$16,LookupVisit!$K$3:$L$6,2,FALSE)</f>
        <v>#N/A</v>
      </c>
      <c r="Q429" t="e">
        <f>VLOOKUP('Visit&amp;Assessment Form'!$B$11,LookupVisit!$M$3:$N$7,2,FALSE)</f>
        <v>#N/A</v>
      </c>
      <c r="R429">
        <f>'Visit&amp;Assessment Form'!$B$27</f>
        <v>0</v>
      </c>
      <c r="S429">
        <f>'Visit&amp;Assessment Form'!$B$29</f>
        <v>0</v>
      </c>
      <c r="T429">
        <f>SiteForm!A$3</f>
        <v>0</v>
      </c>
      <c r="U429">
        <f>SiteForm!$A$4</f>
        <v>0</v>
      </c>
      <c r="V429">
        <f>SiteForm!$C$3</f>
        <v>0</v>
      </c>
      <c r="W429">
        <f>SiteForm!$C$5</f>
        <v>0</v>
      </c>
      <c r="X429">
        <f>SiteForm!$C$10</f>
        <v>0</v>
      </c>
      <c r="Y429">
        <f>SiteForm!$C$11</f>
        <v>0</v>
      </c>
      <c r="Z429" t="e">
        <f>CountsForm!C430</f>
        <v>#N/A</v>
      </c>
      <c r="AA429" s="16">
        <f>'Visit&amp;Assessment Form'!$B$6</f>
        <v>0</v>
      </c>
      <c r="AB429" s="16">
        <f>'Visit&amp;Assessment Form'!$B$7</f>
        <v>0</v>
      </c>
      <c r="AC429">
        <f>SiteForm!$C$6</f>
        <v>0</v>
      </c>
      <c r="AD429" s="17">
        <f>CountsForm!A430</f>
        <v>0</v>
      </c>
    </row>
    <row r="430" spans="1:30">
      <c r="A430" t="e">
        <f>SiteForm!$A$7&amp;SiteForm!$C$7</f>
        <v>#N/A</v>
      </c>
      <c r="B430">
        <f>IF(SiteForm!C$4="",SiteForm!A$4,SiteForm!C$4)</f>
        <v>0</v>
      </c>
      <c r="C430">
        <f>'Visit&amp;Assessment Form'!$B$3</f>
        <v>0</v>
      </c>
      <c r="D430">
        <f>'Visit&amp;Assessment Form'!$B$4</f>
        <v>0</v>
      </c>
      <c r="E430">
        <f>'Visit&amp;Assessment Form'!$B$5</f>
        <v>0</v>
      </c>
      <c r="F430" t="e">
        <f>VLOOKUP(CountsForm!A431,LookupCount!$A:$D,4,FALSE)</f>
        <v>#N/A</v>
      </c>
      <c r="G430" t="e">
        <f>CountsForm!B431</f>
        <v>#N/A</v>
      </c>
      <c r="H430">
        <f>CountsForm!D431</f>
        <v>0</v>
      </c>
      <c r="I430" t="str">
        <f>VLOOKUP('Visit&amp;Assessment Form'!B$10,LookupVisit!AJ$2:AK$10,2,FALSE)</f>
        <v>W</v>
      </c>
      <c r="J430" t="e">
        <f>VLOOKUP('Visit&amp;Assessment Form'!B$9,LookupVisit!A$2:B$7,2,FALSE)</f>
        <v>#N/A</v>
      </c>
      <c r="K430" t="e">
        <f>VLOOKUP(CountsForm!E431,LookupCount!$F$2:$G$5,2,FALSE)</f>
        <v>#N/A</v>
      </c>
      <c r="L430" t="e">
        <f>VLOOKUP('Visit&amp;Assessment Form'!$B$8,LookupVisit!$C$2:$D$16,2,FALSE)</f>
        <v>#N/A</v>
      </c>
      <c r="M430" t="e">
        <f>VLOOKUP('Visit&amp;Assessment Form'!$B$13,LookupVisit!$E$3:$F$5,2,FALSE)</f>
        <v>#N/A</v>
      </c>
      <c r="N430" t="e">
        <f>VLOOKUP('Visit&amp;Assessment Form'!$B$14,LookupVisit!$G$3:$H$6,2,FALSE)</f>
        <v>#N/A</v>
      </c>
      <c r="O430" t="e">
        <f>VLOOKUP('Visit&amp;Assessment Form'!$B$15,LookupVisit!$I$3:$J$7,2,FALSE)</f>
        <v>#N/A</v>
      </c>
      <c r="P430" t="e">
        <f>VLOOKUP('Visit&amp;Assessment Form'!$B$16,LookupVisit!$K$3:$L$6,2,FALSE)</f>
        <v>#N/A</v>
      </c>
      <c r="Q430" t="e">
        <f>VLOOKUP('Visit&amp;Assessment Form'!$B$11,LookupVisit!$M$3:$N$7,2,FALSE)</f>
        <v>#N/A</v>
      </c>
      <c r="R430">
        <f>'Visit&amp;Assessment Form'!$B$27</f>
        <v>0</v>
      </c>
      <c r="S430">
        <f>'Visit&amp;Assessment Form'!$B$29</f>
        <v>0</v>
      </c>
      <c r="T430">
        <f>SiteForm!A$3</f>
        <v>0</v>
      </c>
      <c r="U430">
        <f>SiteForm!$A$4</f>
        <v>0</v>
      </c>
      <c r="V430">
        <f>SiteForm!$C$3</f>
        <v>0</v>
      </c>
      <c r="W430">
        <f>SiteForm!$C$5</f>
        <v>0</v>
      </c>
      <c r="X430">
        <f>SiteForm!$C$10</f>
        <v>0</v>
      </c>
      <c r="Y430">
        <f>SiteForm!$C$11</f>
        <v>0</v>
      </c>
      <c r="Z430" t="e">
        <f>CountsForm!C431</f>
        <v>#N/A</v>
      </c>
      <c r="AA430" s="16">
        <f>'Visit&amp;Assessment Form'!$B$6</f>
        <v>0</v>
      </c>
      <c r="AB430" s="16">
        <f>'Visit&amp;Assessment Form'!$B$7</f>
        <v>0</v>
      </c>
      <c r="AC430">
        <f>SiteForm!$C$6</f>
        <v>0</v>
      </c>
      <c r="AD430" s="17">
        <f>CountsForm!A431</f>
        <v>0</v>
      </c>
    </row>
    <row r="431" spans="1:30">
      <c r="A431" t="e">
        <f>SiteForm!$A$7&amp;SiteForm!$C$7</f>
        <v>#N/A</v>
      </c>
      <c r="B431">
        <f>IF(SiteForm!C$4="",SiteForm!A$4,SiteForm!C$4)</f>
        <v>0</v>
      </c>
      <c r="C431">
        <f>'Visit&amp;Assessment Form'!$B$3</f>
        <v>0</v>
      </c>
      <c r="D431">
        <f>'Visit&amp;Assessment Form'!$B$4</f>
        <v>0</v>
      </c>
      <c r="E431">
        <f>'Visit&amp;Assessment Form'!$B$5</f>
        <v>0</v>
      </c>
      <c r="F431" t="e">
        <f>VLOOKUP(CountsForm!A432,LookupCount!$A:$D,4,FALSE)</f>
        <v>#N/A</v>
      </c>
      <c r="G431" t="e">
        <f>CountsForm!B432</f>
        <v>#N/A</v>
      </c>
      <c r="H431">
        <f>CountsForm!D432</f>
        <v>0</v>
      </c>
      <c r="I431" t="str">
        <f>VLOOKUP('Visit&amp;Assessment Form'!B$10,LookupVisit!AJ$2:AK$10,2,FALSE)</f>
        <v>W</v>
      </c>
      <c r="J431" t="e">
        <f>VLOOKUP('Visit&amp;Assessment Form'!B$9,LookupVisit!A$2:B$7,2,FALSE)</f>
        <v>#N/A</v>
      </c>
      <c r="K431" t="e">
        <f>VLOOKUP(CountsForm!E432,LookupCount!$F$2:$G$5,2,FALSE)</f>
        <v>#N/A</v>
      </c>
      <c r="L431" t="e">
        <f>VLOOKUP('Visit&amp;Assessment Form'!$B$8,LookupVisit!$C$2:$D$16,2,FALSE)</f>
        <v>#N/A</v>
      </c>
      <c r="M431" t="e">
        <f>VLOOKUP('Visit&amp;Assessment Form'!$B$13,LookupVisit!$E$3:$F$5,2,FALSE)</f>
        <v>#N/A</v>
      </c>
      <c r="N431" t="e">
        <f>VLOOKUP('Visit&amp;Assessment Form'!$B$14,LookupVisit!$G$3:$H$6,2,FALSE)</f>
        <v>#N/A</v>
      </c>
      <c r="O431" t="e">
        <f>VLOOKUP('Visit&amp;Assessment Form'!$B$15,LookupVisit!$I$3:$J$7,2,FALSE)</f>
        <v>#N/A</v>
      </c>
      <c r="P431" t="e">
        <f>VLOOKUP('Visit&amp;Assessment Form'!$B$16,LookupVisit!$K$3:$L$6,2,FALSE)</f>
        <v>#N/A</v>
      </c>
      <c r="Q431" t="e">
        <f>VLOOKUP('Visit&amp;Assessment Form'!$B$11,LookupVisit!$M$3:$N$7,2,FALSE)</f>
        <v>#N/A</v>
      </c>
      <c r="R431">
        <f>'Visit&amp;Assessment Form'!$B$27</f>
        <v>0</v>
      </c>
      <c r="S431">
        <f>'Visit&amp;Assessment Form'!$B$29</f>
        <v>0</v>
      </c>
      <c r="T431">
        <f>SiteForm!A$3</f>
        <v>0</v>
      </c>
      <c r="U431">
        <f>SiteForm!$A$4</f>
        <v>0</v>
      </c>
      <c r="V431">
        <f>SiteForm!$C$3</f>
        <v>0</v>
      </c>
      <c r="W431">
        <f>SiteForm!$C$5</f>
        <v>0</v>
      </c>
      <c r="X431">
        <f>SiteForm!$C$10</f>
        <v>0</v>
      </c>
      <c r="Y431">
        <f>SiteForm!$C$11</f>
        <v>0</v>
      </c>
      <c r="Z431" t="e">
        <f>CountsForm!C432</f>
        <v>#N/A</v>
      </c>
      <c r="AA431" s="16">
        <f>'Visit&amp;Assessment Form'!$B$6</f>
        <v>0</v>
      </c>
      <c r="AB431" s="16">
        <f>'Visit&amp;Assessment Form'!$B$7</f>
        <v>0</v>
      </c>
      <c r="AC431">
        <f>SiteForm!$C$6</f>
        <v>0</v>
      </c>
      <c r="AD431" s="17">
        <f>CountsForm!A432</f>
        <v>0</v>
      </c>
    </row>
    <row r="432" spans="1:30">
      <c r="A432" t="e">
        <f>SiteForm!$A$7&amp;SiteForm!$C$7</f>
        <v>#N/A</v>
      </c>
      <c r="B432">
        <f>IF(SiteForm!C$4="",SiteForm!A$4,SiteForm!C$4)</f>
        <v>0</v>
      </c>
      <c r="C432">
        <f>'Visit&amp;Assessment Form'!$B$3</f>
        <v>0</v>
      </c>
      <c r="D432">
        <f>'Visit&amp;Assessment Form'!$B$4</f>
        <v>0</v>
      </c>
      <c r="E432">
        <f>'Visit&amp;Assessment Form'!$B$5</f>
        <v>0</v>
      </c>
      <c r="F432" t="e">
        <f>VLOOKUP(CountsForm!A433,LookupCount!$A:$D,4,FALSE)</f>
        <v>#N/A</v>
      </c>
      <c r="G432" t="e">
        <f>CountsForm!B433</f>
        <v>#N/A</v>
      </c>
      <c r="H432">
        <f>CountsForm!D433</f>
        <v>0</v>
      </c>
      <c r="I432" t="str">
        <f>VLOOKUP('Visit&amp;Assessment Form'!B$10,LookupVisit!AJ$2:AK$10,2,FALSE)</f>
        <v>W</v>
      </c>
      <c r="J432" t="e">
        <f>VLOOKUP('Visit&amp;Assessment Form'!B$9,LookupVisit!A$2:B$7,2,FALSE)</f>
        <v>#N/A</v>
      </c>
      <c r="K432" t="e">
        <f>VLOOKUP(CountsForm!E433,LookupCount!$F$2:$G$5,2,FALSE)</f>
        <v>#N/A</v>
      </c>
      <c r="L432" t="e">
        <f>VLOOKUP('Visit&amp;Assessment Form'!$B$8,LookupVisit!$C$2:$D$16,2,FALSE)</f>
        <v>#N/A</v>
      </c>
      <c r="M432" t="e">
        <f>VLOOKUP('Visit&amp;Assessment Form'!$B$13,LookupVisit!$E$3:$F$5,2,FALSE)</f>
        <v>#N/A</v>
      </c>
      <c r="N432" t="e">
        <f>VLOOKUP('Visit&amp;Assessment Form'!$B$14,LookupVisit!$G$3:$H$6,2,FALSE)</f>
        <v>#N/A</v>
      </c>
      <c r="O432" t="e">
        <f>VLOOKUP('Visit&amp;Assessment Form'!$B$15,LookupVisit!$I$3:$J$7,2,FALSE)</f>
        <v>#N/A</v>
      </c>
      <c r="P432" t="e">
        <f>VLOOKUP('Visit&amp;Assessment Form'!$B$16,LookupVisit!$K$3:$L$6,2,FALSE)</f>
        <v>#N/A</v>
      </c>
      <c r="Q432" t="e">
        <f>VLOOKUP('Visit&amp;Assessment Form'!$B$11,LookupVisit!$M$3:$N$7,2,FALSE)</f>
        <v>#N/A</v>
      </c>
      <c r="R432">
        <f>'Visit&amp;Assessment Form'!$B$27</f>
        <v>0</v>
      </c>
      <c r="S432">
        <f>'Visit&amp;Assessment Form'!$B$29</f>
        <v>0</v>
      </c>
      <c r="T432">
        <f>SiteForm!A$3</f>
        <v>0</v>
      </c>
      <c r="U432">
        <f>SiteForm!$A$4</f>
        <v>0</v>
      </c>
      <c r="V432">
        <f>SiteForm!$C$3</f>
        <v>0</v>
      </c>
      <c r="W432">
        <f>SiteForm!$C$5</f>
        <v>0</v>
      </c>
      <c r="X432">
        <f>SiteForm!$C$10</f>
        <v>0</v>
      </c>
      <c r="Y432">
        <f>SiteForm!$C$11</f>
        <v>0</v>
      </c>
      <c r="Z432" t="e">
        <f>CountsForm!C433</f>
        <v>#N/A</v>
      </c>
      <c r="AA432" s="16">
        <f>'Visit&amp;Assessment Form'!$B$6</f>
        <v>0</v>
      </c>
      <c r="AB432" s="16">
        <f>'Visit&amp;Assessment Form'!$B$7</f>
        <v>0</v>
      </c>
      <c r="AC432">
        <f>SiteForm!$C$6</f>
        <v>0</v>
      </c>
      <c r="AD432" s="17">
        <f>CountsForm!A433</f>
        <v>0</v>
      </c>
    </row>
    <row r="433" spans="1:30">
      <c r="A433" t="e">
        <f>SiteForm!$A$7&amp;SiteForm!$C$7</f>
        <v>#N/A</v>
      </c>
      <c r="B433">
        <f>IF(SiteForm!C$4="",SiteForm!A$4,SiteForm!C$4)</f>
        <v>0</v>
      </c>
      <c r="C433">
        <f>'Visit&amp;Assessment Form'!$B$3</f>
        <v>0</v>
      </c>
      <c r="D433">
        <f>'Visit&amp;Assessment Form'!$B$4</f>
        <v>0</v>
      </c>
      <c r="E433">
        <f>'Visit&amp;Assessment Form'!$B$5</f>
        <v>0</v>
      </c>
      <c r="F433" t="e">
        <f>VLOOKUP(CountsForm!A434,LookupCount!$A:$D,4,FALSE)</f>
        <v>#N/A</v>
      </c>
      <c r="G433" t="e">
        <f>CountsForm!B434</f>
        <v>#N/A</v>
      </c>
      <c r="H433">
        <f>CountsForm!D434</f>
        <v>0</v>
      </c>
      <c r="I433" t="str">
        <f>VLOOKUP('Visit&amp;Assessment Form'!B$10,LookupVisit!AJ$2:AK$10,2,FALSE)</f>
        <v>W</v>
      </c>
      <c r="J433" t="e">
        <f>VLOOKUP('Visit&amp;Assessment Form'!B$9,LookupVisit!A$2:B$7,2,FALSE)</f>
        <v>#N/A</v>
      </c>
      <c r="K433" t="e">
        <f>VLOOKUP(CountsForm!E434,LookupCount!$F$2:$G$5,2,FALSE)</f>
        <v>#N/A</v>
      </c>
      <c r="L433" t="e">
        <f>VLOOKUP('Visit&amp;Assessment Form'!$B$8,LookupVisit!$C$2:$D$16,2,FALSE)</f>
        <v>#N/A</v>
      </c>
      <c r="M433" t="e">
        <f>VLOOKUP('Visit&amp;Assessment Form'!$B$13,LookupVisit!$E$3:$F$5,2,FALSE)</f>
        <v>#N/A</v>
      </c>
      <c r="N433" t="e">
        <f>VLOOKUP('Visit&amp;Assessment Form'!$B$14,LookupVisit!$G$3:$H$6,2,FALSE)</f>
        <v>#N/A</v>
      </c>
      <c r="O433" t="e">
        <f>VLOOKUP('Visit&amp;Assessment Form'!$B$15,LookupVisit!$I$3:$J$7,2,FALSE)</f>
        <v>#N/A</v>
      </c>
      <c r="P433" t="e">
        <f>VLOOKUP('Visit&amp;Assessment Form'!$B$16,LookupVisit!$K$3:$L$6,2,FALSE)</f>
        <v>#N/A</v>
      </c>
      <c r="Q433" t="e">
        <f>VLOOKUP('Visit&amp;Assessment Form'!$B$11,LookupVisit!$M$3:$N$7,2,FALSE)</f>
        <v>#N/A</v>
      </c>
      <c r="R433">
        <f>'Visit&amp;Assessment Form'!$B$27</f>
        <v>0</v>
      </c>
      <c r="S433">
        <f>'Visit&amp;Assessment Form'!$B$29</f>
        <v>0</v>
      </c>
      <c r="T433">
        <f>SiteForm!A$3</f>
        <v>0</v>
      </c>
      <c r="U433">
        <f>SiteForm!$A$4</f>
        <v>0</v>
      </c>
      <c r="V433">
        <f>SiteForm!$C$3</f>
        <v>0</v>
      </c>
      <c r="W433">
        <f>SiteForm!$C$5</f>
        <v>0</v>
      </c>
      <c r="X433">
        <f>SiteForm!$C$10</f>
        <v>0</v>
      </c>
      <c r="Y433">
        <f>SiteForm!$C$11</f>
        <v>0</v>
      </c>
      <c r="Z433" t="e">
        <f>CountsForm!C434</f>
        <v>#N/A</v>
      </c>
      <c r="AA433" s="16">
        <f>'Visit&amp;Assessment Form'!$B$6</f>
        <v>0</v>
      </c>
      <c r="AB433" s="16">
        <f>'Visit&amp;Assessment Form'!$B$7</f>
        <v>0</v>
      </c>
      <c r="AC433">
        <f>SiteForm!$C$6</f>
        <v>0</v>
      </c>
      <c r="AD433" s="17">
        <f>CountsForm!A434</f>
        <v>0</v>
      </c>
    </row>
    <row r="434" spans="1:30">
      <c r="A434" t="e">
        <f>SiteForm!$A$7&amp;SiteForm!$C$7</f>
        <v>#N/A</v>
      </c>
      <c r="B434">
        <f>IF(SiteForm!C$4="",SiteForm!A$4,SiteForm!C$4)</f>
        <v>0</v>
      </c>
      <c r="C434">
        <f>'Visit&amp;Assessment Form'!$B$3</f>
        <v>0</v>
      </c>
      <c r="D434">
        <f>'Visit&amp;Assessment Form'!$B$4</f>
        <v>0</v>
      </c>
      <c r="E434">
        <f>'Visit&amp;Assessment Form'!$B$5</f>
        <v>0</v>
      </c>
      <c r="F434" t="e">
        <f>VLOOKUP(CountsForm!A435,LookupCount!$A:$D,4,FALSE)</f>
        <v>#N/A</v>
      </c>
      <c r="G434" t="e">
        <f>CountsForm!B435</f>
        <v>#N/A</v>
      </c>
      <c r="H434">
        <f>CountsForm!D435</f>
        <v>0</v>
      </c>
      <c r="I434" t="str">
        <f>VLOOKUP('Visit&amp;Assessment Form'!B$10,LookupVisit!AJ$2:AK$10,2,FALSE)</f>
        <v>W</v>
      </c>
      <c r="J434" t="e">
        <f>VLOOKUP('Visit&amp;Assessment Form'!B$9,LookupVisit!A$2:B$7,2,FALSE)</f>
        <v>#N/A</v>
      </c>
      <c r="K434" t="e">
        <f>VLOOKUP(CountsForm!E435,LookupCount!$F$2:$G$5,2,FALSE)</f>
        <v>#N/A</v>
      </c>
      <c r="L434" t="e">
        <f>VLOOKUP('Visit&amp;Assessment Form'!$B$8,LookupVisit!$C$2:$D$16,2,FALSE)</f>
        <v>#N/A</v>
      </c>
      <c r="M434" t="e">
        <f>VLOOKUP('Visit&amp;Assessment Form'!$B$13,LookupVisit!$E$3:$F$5,2,FALSE)</f>
        <v>#N/A</v>
      </c>
      <c r="N434" t="e">
        <f>VLOOKUP('Visit&amp;Assessment Form'!$B$14,LookupVisit!$G$3:$H$6,2,FALSE)</f>
        <v>#N/A</v>
      </c>
      <c r="O434" t="e">
        <f>VLOOKUP('Visit&amp;Assessment Form'!$B$15,LookupVisit!$I$3:$J$7,2,FALSE)</f>
        <v>#N/A</v>
      </c>
      <c r="P434" t="e">
        <f>VLOOKUP('Visit&amp;Assessment Form'!$B$16,LookupVisit!$K$3:$L$6,2,FALSE)</f>
        <v>#N/A</v>
      </c>
      <c r="Q434" t="e">
        <f>VLOOKUP('Visit&amp;Assessment Form'!$B$11,LookupVisit!$M$3:$N$7,2,FALSE)</f>
        <v>#N/A</v>
      </c>
      <c r="R434">
        <f>'Visit&amp;Assessment Form'!$B$27</f>
        <v>0</v>
      </c>
      <c r="S434">
        <f>'Visit&amp;Assessment Form'!$B$29</f>
        <v>0</v>
      </c>
      <c r="T434">
        <f>SiteForm!A$3</f>
        <v>0</v>
      </c>
      <c r="U434">
        <f>SiteForm!$A$4</f>
        <v>0</v>
      </c>
      <c r="V434">
        <f>SiteForm!$C$3</f>
        <v>0</v>
      </c>
      <c r="W434">
        <f>SiteForm!$C$5</f>
        <v>0</v>
      </c>
      <c r="X434">
        <f>SiteForm!$C$10</f>
        <v>0</v>
      </c>
      <c r="Y434">
        <f>SiteForm!$C$11</f>
        <v>0</v>
      </c>
      <c r="Z434" t="e">
        <f>CountsForm!C435</f>
        <v>#N/A</v>
      </c>
      <c r="AA434" s="16">
        <f>'Visit&amp;Assessment Form'!$B$6</f>
        <v>0</v>
      </c>
      <c r="AB434" s="16">
        <f>'Visit&amp;Assessment Form'!$B$7</f>
        <v>0</v>
      </c>
      <c r="AC434">
        <f>SiteForm!$C$6</f>
        <v>0</v>
      </c>
      <c r="AD434" s="17">
        <f>CountsForm!A435</f>
        <v>0</v>
      </c>
    </row>
    <row r="435" spans="1:30">
      <c r="A435" t="e">
        <f>SiteForm!$A$7&amp;SiteForm!$C$7</f>
        <v>#N/A</v>
      </c>
      <c r="B435">
        <f>IF(SiteForm!C$4="",SiteForm!A$4,SiteForm!C$4)</f>
        <v>0</v>
      </c>
      <c r="C435">
        <f>'Visit&amp;Assessment Form'!$B$3</f>
        <v>0</v>
      </c>
      <c r="D435">
        <f>'Visit&amp;Assessment Form'!$B$4</f>
        <v>0</v>
      </c>
      <c r="E435">
        <f>'Visit&amp;Assessment Form'!$B$5</f>
        <v>0</v>
      </c>
      <c r="F435" t="e">
        <f>VLOOKUP(CountsForm!A436,LookupCount!$A:$D,4,FALSE)</f>
        <v>#N/A</v>
      </c>
      <c r="G435" t="e">
        <f>CountsForm!B436</f>
        <v>#N/A</v>
      </c>
      <c r="H435">
        <f>CountsForm!D436</f>
        <v>0</v>
      </c>
      <c r="I435" t="str">
        <f>VLOOKUP('Visit&amp;Assessment Form'!B$10,LookupVisit!AJ$2:AK$10,2,FALSE)</f>
        <v>W</v>
      </c>
      <c r="J435" t="e">
        <f>VLOOKUP('Visit&amp;Assessment Form'!B$9,LookupVisit!A$2:B$7,2,FALSE)</f>
        <v>#N/A</v>
      </c>
      <c r="K435" t="e">
        <f>VLOOKUP(CountsForm!E436,LookupCount!$F$2:$G$5,2,FALSE)</f>
        <v>#N/A</v>
      </c>
      <c r="L435" t="e">
        <f>VLOOKUP('Visit&amp;Assessment Form'!$B$8,LookupVisit!$C$2:$D$16,2,FALSE)</f>
        <v>#N/A</v>
      </c>
      <c r="M435" t="e">
        <f>VLOOKUP('Visit&amp;Assessment Form'!$B$13,LookupVisit!$E$3:$F$5,2,FALSE)</f>
        <v>#N/A</v>
      </c>
      <c r="N435" t="e">
        <f>VLOOKUP('Visit&amp;Assessment Form'!$B$14,LookupVisit!$G$3:$H$6,2,FALSE)</f>
        <v>#N/A</v>
      </c>
      <c r="O435" t="e">
        <f>VLOOKUP('Visit&amp;Assessment Form'!$B$15,LookupVisit!$I$3:$J$7,2,FALSE)</f>
        <v>#N/A</v>
      </c>
      <c r="P435" t="e">
        <f>VLOOKUP('Visit&amp;Assessment Form'!$B$16,LookupVisit!$K$3:$L$6,2,FALSE)</f>
        <v>#N/A</v>
      </c>
      <c r="Q435" t="e">
        <f>VLOOKUP('Visit&amp;Assessment Form'!$B$11,LookupVisit!$M$3:$N$7,2,FALSE)</f>
        <v>#N/A</v>
      </c>
      <c r="R435">
        <f>'Visit&amp;Assessment Form'!$B$27</f>
        <v>0</v>
      </c>
      <c r="S435">
        <f>'Visit&amp;Assessment Form'!$B$29</f>
        <v>0</v>
      </c>
      <c r="T435">
        <f>SiteForm!A$3</f>
        <v>0</v>
      </c>
      <c r="U435">
        <f>SiteForm!$A$4</f>
        <v>0</v>
      </c>
      <c r="V435">
        <f>SiteForm!$C$3</f>
        <v>0</v>
      </c>
      <c r="W435">
        <f>SiteForm!$C$5</f>
        <v>0</v>
      </c>
      <c r="X435">
        <f>SiteForm!$C$10</f>
        <v>0</v>
      </c>
      <c r="Y435">
        <f>SiteForm!$C$11</f>
        <v>0</v>
      </c>
      <c r="Z435" t="e">
        <f>CountsForm!C436</f>
        <v>#N/A</v>
      </c>
      <c r="AA435" s="16">
        <f>'Visit&amp;Assessment Form'!$B$6</f>
        <v>0</v>
      </c>
      <c r="AB435" s="16">
        <f>'Visit&amp;Assessment Form'!$B$7</f>
        <v>0</v>
      </c>
      <c r="AC435">
        <f>SiteForm!$C$6</f>
        <v>0</v>
      </c>
      <c r="AD435" s="17">
        <f>CountsForm!A436</f>
        <v>0</v>
      </c>
    </row>
    <row r="436" spans="1:30">
      <c r="A436" t="e">
        <f>SiteForm!$A$7&amp;SiteForm!$C$7</f>
        <v>#N/A</v>
      </c>
      <c r="B436">
        <f>IF(SiteForm!C$4="",SiteForm!A$4,SiteForm!C$4)</f>
        <v>0</v>
      </c>
      <c r="C436">
        <f>'Visit&amp;Assessment Form'!$B$3</f>
        <v>0</v>
      </c>
      <c r="D436">
        <f>'Visit&amp;Assessment Form'!$B$4</f>
        <v>0</v>
      </c>
      <c r="E436">
        <f>'Visit&amp;Assessment Form'!$B$5</f>
        <v>0</v>
      </c>
      <c r="F436" t="e">
        <f>VLOOKUP(CountsForm!A437,LookupCount!$A:$D,4,FALSE)</f>
        <v>#N/A</v>
      </c>
      <c r="G436" t="e">
        <f>CountsForm!B437</f>
        <v>#N/A</v>
      </c>
      <c r="H436">
        <f>CountsForm!D437</f>
        <v>0</v>
      </c>
      <c r="I436" t="str">
        <f>VLOOKUP('Visit&amp;Assessment Form'!B$10,LookupVisit!AJ$2:AK$10,2,FALSE)</f>
        <v>W</v>
      </c>
      <c r="J436" t="e">
        <f>VLOOKUP('Visit&amp;Assessment Form'!B$9,LookupVisit!A$2:B$7,2,FALSE)</f>
        <v>#N/A</v>
      </c>
      <c r="K436" t="e">
        <f>VLOOKUP(CountsForm!E437,LookupCount!$F$2:$G$5,2,FALSE)</f>
        <v>#N/A</v>
      </c>
      <c r="L436" t="e">
        <f>VLOOKUP('Visit&amp;Assessment Form'!$B$8,LookupVisit!$C$2:$D$16,2,FALSE)</f>
        <v>#N/A</v>
      </c>
      <c r="M436" t="e">
        <f>VLOOKUP('Visit&amp;Assessment Form'!$B$13,LookupVisit!$E$3:$F$5,2,FALSE)</f>
        <v>#N/A</v>
      </c>
      <c r="N436" t="e">
        <f>VLOOKUP('Visit&amp;Assessment Form'!$B$14,LookupVisit!$G$3:$H$6,2,FALSE)</f>
        <v>#N/A</v>
      </c>
      <c r="O436" t="e">
        <f>VLOOKUP('Visit&amp;Assessment Form'!$B$15,LookupVisit!$I$3:$J$7,2,FALSE)</f>
        <v>#N/A</v>
      </c>
      <c r="P436" t="e">
        <f>VLOOKUP('Visit&amp;Assessment Form'!$B$16,LookupVisit!$K$3:$L$6,2,FALSE)</f>
        <v>#N/A</v>
      </c>
      <c r="Q436" t="e">
        <f>VLOOKUP('Visit&amp;Assessment Form'!$B$11,LookupVisit!$M$3:$N$7,2,FALSE)</f>
        <v>#N/A</v>
      </c>
      <c r="R436">
        <f>'Visit&amp;Assessment Form'!$B$27</f>
        <v>0</v>
      </c>
      <c r="S436">
        <f>'Visit&amp;Assessment Form'!$B$29</f>
        <v>0</v>
      </c>
      <c r="T436">
        <f>SiteForm!A$3</f>
        <v>0</v>
      </c>
      <c r="U436">
        <f>SiteForm!$A$4</f>
        <v>0</v>
      </c>
      <c r="V436">
        <f>SiteForm!$C$3</f>
        <v>0</v>
      </c>
      <c r="W436">
        <f>SiteForm!$C$5</f>
        <v>0</v>
      </c>
      <c r="X436">
        <f>SiteForm!$C$10</f>
        <v>0</v>
      </c>
      <c r="Y436">
        <f>SiteForm!$C$11</f>
        <v>0</v>
      </c>
      <c r="Z436" t="e">
        <f>CountsForm!C437</f>
        <v>#N/A</v>
      </c>
      <c r="AA436" s="16">
        <f>'Visit&amp;Assessment Form'!$B$6</f>
        <v>0</v>
      </c>
      <c r="AB436" s="16">
        <f>'Visit&amp;Assessment Form'!$B$7</f>
        <v>0</v>
      </c>
      <c r="AC436">
        <f>SiteForm!$C$6</f>
        <v>0</v>
      </c>
      <c r="AD436" s="17">
        <f>CountsForm!A437</f>
        <v>0</v>
      </c>
    </row>
    <row r="437" spans="1:30">
      <c r="A437" t="e">
        <f>SiteForm!$A$7&amp;SiteForm!$C$7</f>
        <v>#N/A</v>
      </c>
      <c r="B437">
        <f>IF(SiteForm!C$4="",SiteForm!A$4,SiteForm!C$4)</f>
        <v>0</v>
      </c>
      <c r="C437">
        <f>'Visit&amp;Assessment Form'!$B$3</f>
        <v>0</v>
      </c>
      <c r="D437">
        <f>'Visit&amp;Assessment Form'!$B$4</f>
        <v>0</v>
      </c>
      <c r="E437">
        <f>'Visit&amp;Assessment Form'!$B$5</f>
        <v>0</v>
      </c>
      <c r="F437" t="e">
        <f>VLOOKUP(CountsForm!A438,LookupCount!$A:$D,4,FALSE)</f>
        <v>#N/A</v>
      </c>
      <c r="G437" t="e">
        <f>CountsForm!B438</f>
        <v>#N/A</v>
      </c>
      <c r="H437">
        <f>CountsForm!D438</f>
        <v>0</v>
      </c>
      <c r="I437" t="str">
        <f>VLOOKUP('Visit&amp;Assessment Form'!B$10,LookupVisit!AJ$2:AK$10,2,FALSE)</f>
        <v>W</v>
      </c>
      <c r="J437" t="e">
        <f>VLOOKUP('Visit&amp;Assessment Form'!B$9,LookupVisit!A$2:B$7,2,FALSE)</f>
        <v>#N/A</v>
      </c>
      <c r="K437" t="e">
        <f>VLOOKUP(CountsForm!E438,LookupCount!$F$2:$G$5,2,FALSE)</f>
        <v>#N/A</v>
      </c>
      <c r="L437" t="e">
        <f>VLOOKUP('Visit&amp;Assessment Form'!$B$8,LookupVisit!$C$2:$D$16,2,FALSE)</f>
        <v>#N/A</v>
      </c>
      <c r="M437" t="e">
        <f>VLOOKUP('Visit&amp;Assessment Form'!$B$13,LookupVisit!$E$3:$F$5,2,FALSE)</f>
        <v>#N/A</v>
      </c>
      <c r="N437" t="e">
        <f>VLOOKUP('Visit&amp;Assessment Form'!$B$14,LookupVisit!$G$3:$H$6,2,FALSE)</f>
        <v>#N/A</v>
      </c>
      <c r="O437" t="e">
        <f>VLOOKUP('Visit&amp;Assessment Form'!$B$15,LookupVisit!$I$3:$J$7,2,FALSE)</f>
        <v>#N/A</v>
      </c>
      <c r="P437" t="e">
        <f>VLOOKUP('Visit&amp;Assessment Form'!$B$16,LookupVisit!$K$3:$L$6,2,FALSE)</f>
        <v>#N/A</v>
      </c>
      <c r="Q437" t="e">
        <f>VLOOKUP('Visit&amp;Assessment Form'!$B$11,LookupVisit!$M$3:$N$7,2,FALSE)</f>
        <v>#N/A</v>
      </c>
      <c r="R437">
        <f>'Visit&amp;Assessment Form'!$B$27</f>
        <v>0</v>
      </c>
      <c r="S437">
        <f>'Visit&amp;Assessment Form'!$B$29</f>
        <v>0</v>
      </c>
      <c r="T437">
        <f>SiteForm!A$3</f>
        <v>0</v>
      </c>
      <c r="U437">
        <f>SiteForm!$A$4</f>
        <v>0</v>
      </c>
      <c r="V437">
        <f>SiteForm!$C$3</f>
        <v>0</v>
      </c>
      <c r="W437">
        <f>SiteForm!$C$5</f>
        <v>0</v>
      </c>
      <c r="X437">
        <f>SiteForm!$C$10</f>
        <v>0</v>
      </c>
      <c r="Y437">
        <f>SiteForm!$C$11</f>
        <v>0</v>
      </c>
      <c r="Z437" t="e">
        <f>CountsForm!C438</f>
        <v>#N/A</v>
      </c>
      <c r="AA437" s="16">
        <f>'Visit&amp;Assessment Form'!$B$6</f>
        <v>0</v>
      </c>
      <c r="AB437" s="16">
        <f>'Visit&amp;Assessment Form'!$B$7</f>
        <v>0</v>
      </c>
      <c r="AC437">
        <f>SiteForm!$C$6</f>
        <v>0</v>
      </c>
      <c r="AD437" s="17">
        <f>CountsForm!A438</f>
        <v>0</v>
      </c>
    </row>
    <row r="438" spans="1:30">
      <c r="A438" t="e">
        <f>SiteForm!$A$7&amp;SiteForm!$C$7</f>
        <v>#N/A</v>
      </c>
      <c r="B438">
        <f>IF(SiteForm!C$4="",SiteForm!A$4,SiteForm!C$4)</f>
        <v>0</v>
      </c>
      <c r="C438">
        <f>'Visit&amp;Assessment Form'!$B$3</f>
        <v>0</v>
      </c>
      <c r="D438">
        <f>'Visit&amp;Assessment Form'!$B$4</f>
        <v>0</v>
      </c>
      <c r="E438">
        <f>'Visit&amp;Assessment Form'!$B$5</f>
        <v>0</v>
      </c>
      <c r="F438" t="e">
        <f>VLOOKUP(CountsForm!A439,LookupCount!$A:$D,4,FALSE)</f>
        <v>#N/A</v>
      </c>
      <c r="G438" t="e">
        <f>CountsForm!B439</f>
        <v>#N/A</v>
      </c>
      <c r="H438">
        <f>CountsForm!D439</f>
        <v>0</v>
      </c>
      <c r="I438" t="str">
        <f>VLOOKUP('Visit&amp;Assessment Form'!B$10,LookupVisit!AJ$2:AK$10,2,FALSE)</f>
        <v>W</v>
      </c>
      <c r="J438" t="e">
        <f>VLOOKUP('Visit&amp;Assessment Form'!B$9,LookupVisit!A$2:B$7,2,FALSE)</f>
        <v>#N/A</v>
      </c>
      <c r="K438" t="e">
        <f>VLOOKUP(CountsForm!E439,LookupCount!$F$2:$G$5,2,FALSE)</f>
        <v>#N/A</v>
      </c>
      <c r="L438" t="e">
        <f>VLOOKUP('Visit&amp;Assessment Form'!$B$8,LookupVisit!$C$2:$D$16,2,FALSE)</f>
        <v>#N/A</v>
      </c>
      <c r="M438" t="e">
        <f>VLOOKUP('Visit&amp;Assessment Form'!$B$13,LookupVisit!$E$3:$F$5,2,FALSE)</f>
        <v>#N/A</v>
      </c>
      <c r="N438" t="e">
        <f>VLOOKUP('Visit&amp;Assessment Form'!$B$14,LookupVisit!$G$3:$H$6,2,FALSE)</f>
        <v>#N/A</v>
      </c>
      <c r="O438" t="e">
        <f>VLOOKUP('Visit&amp;Assessment Form'!$B$15,LookupVisit!$I$3:$J$7,2,FALSE)</f>
        <v>#N/A</v>
      </c>
      <c r="P438" t="e">
        <f>VLOOKUP('Visit&amp;Assessment Form'!$B$16,LookupVisit!$K$3:$L$6,2,FALSE)</f>
        <v>#N/A</v>
      </c>
      <c r="Q438" t="e">
        <f>VLOOKUP('Visit&amp;Assessment Form'!$B$11,LookupVisit!$M$3:$N$7,2,FALSE)</f>
        <v>#N/A</v>
      </c>
      <c r="R438">
        <f>'Visit&amp;Assessment Form'!$B$27</f>
        <v>0</v>
      </c>
      <c r="S438">
        <f>'Visit&amp;Assessment Form'!$B$29</f>
        <v>0</v>
      </c>
      <c r="T438">
        <f>SiteForm!A$3</f>
        <v>0</v>
      </c>
      <c r="U438">
        <f>SiteForm!$A$4</f>
        <v>0</v>
      </c>
      <c r="V438">
        <f>SiteForm!$C$3</f>
        <v>0</v>
      </c>
      <c r="W438">
        <f>SiteForm!$C$5</f>
        <v>0</v>
      </c>
      <c r="X438">
        <f>SiteForm!$C$10</f>
        <v>0</v>
      </c>
      <c r="Y438">
        <f>SiteForm!$C$11</f>
        <v>0</v>
      </c>
      <c r="Z438" t="e">
        <f>CountsForm!C439</f>
        <v>#N/A</v>
      </c>
      <c r="AA438" s="16">
        <f>'Visit&amp;Assessment Form'!$B$6</f>
        <v>0</v>
      </c>
      <c r="AB438" s="16">
        <f>'Visit&amp;Assessment Form'!$B$7</f>
        <v>0</v>
      </c>
      <c r="AC438">
        <f>SiteForm!$C$6</f>
        <v>0</v>
      </c>
      <c r="AD438" s="17">
        <f>CountsForm!A439</f>
        <v>0</v>
      </c>
    </row>
    <row r="439" spans="1:30">
      <c r="A439" t="e">
        <f>SiteForm!$A$7&amp;SiteForm!$C$7</f>
        <v>#N/A</v>
      </c>
      <c r="B439">
        <f>IF(SiteForm!C$4="",SiteForm!A$4,SiteForm!C$4)</f>
        <v>0</v>
      </c>
      <c r="C439">
        <f>'Visit&amp;Assessment Form'!$B$3</f>
        <v>0</v>
      </c>
      <c r="D439">
        <f>'Visit&amp;Assessment Form'!$B$4</f>
        <v>0</v>
      </c>
      <c r="E439">
        <f>'Visit&amp;Assessment Form'!$B$5</f>
        <v>0</v>
      </c>
      <c r="F439" t="e">
        <f>VLOOKUP(CountsForm!A440,LookupCount!$A:$D,4,FALSE)</f>
        <v>#N/A</v>
      </c>
      <c r="G439" t="e">
        <f>CountsForm!B440</f>
        <v>#N/A</v>
      </c>
      <c r="H439">
        <f>CountsForm!D440</f>
        <v>0</v>
      </c>
      <c r="I439" t="str">
        <f>VLOOKUP('Visit&amp;Assessment Form'!B$10,LookupVisit!AJ$2:AK$10,2,FALSE)</f>
        <v>W</v>
      </c>
      <c r="J439" t="e">
        <f>VLOOKUP('Visit&amp;Assessment Form'!B$9,LookupVisit!A$2:B$7,2,FALSE)</f>
        <v>#N/A</v>
      </c>
      <c r="K439" t="e">
        <f>VLOOKUP(CountsForm!E440,LookupCount!$F$2:$G$5,2,FALSE)</f>
        <v>#N/A</v>
      </c>
      <c r="L439" t="e">
        <f>VLOOKUP('Visit&amp;Assessment Form'!$B$8,LookupVisit!$C$2:$D$16,2,FALSE)</f>
        <v>#N/A</v>
      </c>
      <c r="M439" t="e">
        <f>VLOOKUP('Visit&amp;Assessment Form'!$B$13,LookupVisit!$E$3:$F$5,2,FALSE)</f>
        <v>#N/A</v>
      </c>
      <c r="N439" t="e">
        <f>VLOOKUP('Visit&amp;Assessment Form'!$B$14,LookupVisit!$G$3:$H$6,2,FALSE)</f>
        <v>#N/A</v>
      </c>
      <c r="O439" t="e">
        <f>VLOOKUP('Visit&amp;Assessment Form'!$B$15,LookupVisit!$I$3:$J$7,2,FALSE)</f>
        <v>#N/A</v>
      </c>
      <c r="P439" t="e">
        <f>VLOOKUP('Visit&amp;Assessment Form'!$B$16,LookupVisit!$K$3:$L$6,2,FALSE)</f>
        <v>#N/A</v>
      </c>
      <c r="Q439" t="e">
        <f>VLOOKUP('Visit&amp;Assessment Form'!$B$11,LookupVisit!$M$3:$N$7,2,FALSE)</f>
        <v>#N/A</v>
      </c>
      <c r="R439">
        <f>'Visit&amp;Assessment Form'!$B$27</f>
        <v>0</v>
      </c>
      <c r="S439">
        <f>'Visit&amp;Assessment Form'!$B$29</f>
        <v>0</v>
      </c>
      <c r="T439">
        <f>SiteForm!A$3</f>
        <v>0</v>
      </c>
      <c r="U439">
        <f>SiteForm!$A$4</f>
        <v>0</v>
      </c>
      <c r="V439">
        <f>SiteForm!$C$3</f>
        <v>0</v>
      </c>
      <c r="W439">
        <f>SiteForm!$C$5</f>
        <v>0</v>
      </c>
      <c r="X439">
        <f>SiteForm!$C$10</f>
        <v>0</v>
      </c>
      <c r="Y439">
        <f>SiteForm!$C$11</f>
        <v>0</v>
      </c>
      <c r="Z439" t="e">
        <f>CountsForm!C440</f>
        <v>#N/A</v>
      </c>
      <c r="AA439" s="16">
        <f>'Visit&amp;Assessment Form'!$B$6</f>
        <v>0</v>
      </c>
      <c r="AB439" s="16">
        <f>'Visit&amp;Assessment Form'!$B$7</f>
        <v>0</v>
      </c>
      <c r="AC439">
        <f>SiteForm!$C$6</f>
        <v>0</v>
      </c>
      <c r="AD439" s="17">
        <f>CountsForm!A440</f>
        <v>0</v>
      </c>
    </row>
    <row r="440" spans="1:30">
      <c r="A440" t="e">
        <f>SiteForm!$A$7&amp;SiteForm!$C$7</f>
        <v>#N/A</v>
      </c>
      <c r="B440">
        <f>IF(SiteForm!C$4="",SiteForm!A$4,SiteForm!C$4)</f>
        <v>0</v>
      </c>
      <c r="C440">
        <f>'Visit&amp;Assessment Form'!$B$3</f>
        <v>0</v>
      </c>
      <c r="D440">
        <f>'Visit&amp;Assessment Form'!$B$4</f>
        <v>0</v>
      </c>
      <c r="E440">
        <f>'Visit&amp;Assessment Form'!$B$5</f>
        <v>0</v>
      </c>
      <c r="F440" t="e">
        <f>VLOOKUP(CountsForm!A441,LookupCount!$A:$D,4,FALSE)</f>
        <v>#N/A</v>
      </c>
      <c r="G440" t="e">
        <f>CountsForm!B441</f>
        <v>#N/A</v>
      </c>
      <c r="H440">
        <f>CountsForm!D441</f>
        <v>0</v>
      </c>
      <c r="I440" t="str">
        <f>VLOOKUP('Visit&amp;Assessment Form'!B$10,LookupVisit!AJ$2:AK$10,2,FALSE)</f>
        <v>W</v>
      </c>
      <c r="J440" t="e">
        <f>VLOOKUP('Visit&amp;Assessment Form'!B$9,LookupVisit!A$2:B$7,2,FALSE)</f>
        <v>#N/A</v>
      </c>
      <c r="K440" t="e">
        <f>VLOOKUP(CountsForm!E441,LookupCount!$F$2:$G$5,2,FALSE)</f>
        <v>#N/A</v>
      </c>
      <c r="L440" t="e">
        <f>VLOOKUP('Visit&amp;Assessment Form'!$B$8,LookupVisit!$C$2:$D$16,2,FALSE)</f>
        <v>#N/A</v>
      </c>
      <c r="M440" t="e">
        <f>VLOOKUP('Visit&amp;Assessment Form'!$B$13,LookupVisit!$E$3:$F$5,2,FALSE)</f>
        <v>#N/A</v>
      </c>
      <c r="N440" t="e">
        <f>VLOOKUP('Visit&amp;Assessment Form'!$B$14,LookupVisit!$G$3:$H$6,2,FALSE)</f>
        <v>#N/A</v>
      </c>
      <c r="O440" t="e">
        <f>VLOOKUP('Visit&amp;Assessment Form'!$B$15,LookupVisit!$I$3:$J$7,2,FALSE)</f>
        <v>#N/A</v>
      </c>
      <c r="P440" t="e">
        <f>VLOOKUP('Visit&amp;Assessment Form'!$B$16,LookupVisit!$K$3:$L$6,2,FALSE)</f>
        <v>#N/A</v>
      </c>
      <c r="Q440" t="e">
        <f>VLOOKUP('Visit&amp;Assessment Form'!$B$11,LookupVisit!$M$3:$N$7,2,FALSE)</f>
        <v>#N/A</v>
      </c>
      <c r="R440">
        <f>'Visit&amp;Assessment Form'!$B$27</f>
        <v>0</v>
      </c>
      <c r="S440">
        <f>'Visit&amp;Assessment Form'!$B$29</f>
        <v>0</v>
      </c>
      <c r="T440">
        <f>SiteForm!A$3</f>
        <v>0</v>
      </c>
      <c r="U440">
        <f>SiteForm!$A$4</f>
        <v>0</v>
      </c>
      <c r="V440">
        <f>SiteForm!$C$3</f>
        <v>0</v>
      </c>
      <c r="W440">
        <f>SiteForm!$C$5</f>
        <v>0</v>
      </c>
      <c r="X440">
        <f>SiteForm!$C$10</f>
        <v>0</v>
      </c>
      <c r="Y440">
        <f>SiteForm!$C$11</f>
        <v>0</v>
      </c>
      <c r="Z440" t="e">
        <f>CountsForm!C441</f>
        <v>#N/A</v>
      </c>
      <c r="AA440" s="16">
        <f>'Visit&amp;Assessment Form'!$B$6</f>
        <v>0</v>
      </c>
      <c r="AB440" s="16">
        <f>'Visit&amp;Assessment Form'!$B$7</f>
        <v>0</v>
      </c>
      <c r="AC440">
        <f>SiteForm!$C$6</f>
        <v>0</v>
      </c>
      <c r="AD440" s="17">
        <f>CountsForm!A441</f>
        <v>0</v>
      </c>
    </row>
    <row r="441" spans="1:30">
      <c r="A441" t="e">
        <f>SiteForm!$A$7&amp;SiteForm!$C$7</f>
        <v>#N/A</v>
      </c>
      <c r="B441">
        <f>IF(SiteForm!C$4="",SiteForm!A$4,SiteForm!C$4)</f>
        <v>0</v>
      </c>
      <c r="C441">
        <f>'Visit&amp;Assessment Form'!$B$3</f>
        <v>0</v>
      </c>
      <c r="D441">
        <f>'Visit&amp;Assessment Form'!$B$4</f>
        <v>0</v>
      </c>
      <c r="E441">
        <f>'Visit&amp;Assessment Form'!$B$5</f>
        <v>0</v>
      </c>
      <c r="F441" t="e">
        <f>VLOOKUP(CountsForm!A442,LookupCount!$A:$D,4,FALSE)</f>
        <v>#N/A</v>
      </c>
      <c r="G441" t="e">
        <f>CountsForm!B442</f>
        <v>#N/A</v>
      </c>
      <c r="H441">
        <f>CountsForm!D442</f>
        <v>0</v>
      </c>
      <c r="I441" t="str">
        <f>VLOOKUP('Visit&amp;Assessment Form'!B$10,LookupVisit!AJ$2:AK$10,2,FALSE)</f>
        <v>W</v>
      </c>
      <c r="J441" t="e">
        <f>VLOOKUP('Visit&amp;Assessment Form'!B$9,LookupVisit!A$2:B$7,2,FALSE)</f>
        <v>#N/A</v>
      </c>
      <c r="K441" t="e">
        <f>VLOOKUP(CountsForm!E442,LookupCount!$F$2:$G$5,2,FALSE)</f>
        <v>#N/A</v>
      </c>
      <c r="L441" t="e">
        <f>VLOOKUP('Visit&amp;Assessment Form'!$B$8,LookupVisit!$C$2:$D$16,2,FALSE)</f>
        <v>#N/A</v>
      </c>
      <c r="M441" t="e">
        <f>VLOOKUP('Visit&amp;Assessment Form'!$B$13,LookupVisit!$E$3:$F$5,2,FALSE)</f>
        <v>#N/A</v>
      </c>
      <c r="N441" t="e">
        <f>VLOOKUP('Visit&amp;Assessment Form'!$B$14,LookupVisit!$G$3:$H$6,2,FALSE)</f>
        <v>#N/A</v>
      </c>
      <c r="O441" t="e">
        <f>VLOOKUP('Visit&amp;Assessment Form'!$B$15,LookupVisit!$I$3:$J$7,2,FALSE)</f>
        <v>#N/A</v>
      </c>
      <c r="P441" t="e">
        <f>VLOOKUP('Visit&amp;Assessment Form'!$B$16,LookupVisit!$K$3:$L$6,2,FALSE)</f>
        <v>#N/A</v>
      </c>
      <c r="Q441" t="e">
        <f>VLOOKUP('Visit&amp;Assessment Form'!$B$11,LookupVisit!$M$3:$N$7,2,FALSE)</f>
        <v>#N/A</v>
      </c>
      <c r="R441">
        <f>'Visit&amp;Assessment Form'!$B$27</f>
        <v>0</v>
      </c>
      <c r="S441">
        <f>'Visit&amp;Assessment Form'!$B$29</f>
        <v>0</v>
      </c>
      <c r="T441">
        <f>SiteForm!A$3</f>
        <v>0</v>
      </c>
      <c r="U441">
        <f>SiteForm!$A$4</f>
        <v>0</v>
      </c>
      <c r="V441">
        <f>SiteForm!$C$3</f>
        <v>0</v>
      </c>
      <c r="W441">
        <f>SiteForm!$C$5</f>
        <v>0</v>
      </c>
      <c r="X441">
        <f>SiteForm!$C$10</f>
        <v>0</v>
      </c>
      <c r="Y441">
        <f>SiteForm!$C$11</f>
        <v>0</v>
      </c>
      <c r="Z441" t="e">
        <f>CountsForm!C442</f>
        <v>#N/A</v>
      </c>
      <c r="AA441" s="16">
        <f>'Visit&amp;Assessment Form'!$B$6</f>
        <v>0</v>
      </c>
      <c r="AB441" s="16">
        <f>'Visit&amp;Assessment Form'!$B$7</f>
        <v>0</v>
      </c>
      <c r="AC441">
        <f>SiteForm!$C$6</f>
        <v>0</v>
      </c>
      <c r="AD441" s="17">
        <f>CountsForm!A442</f>
        <v>0</v>
      </c>
    </row>
    <row r="442" spans="1:30">
      <c r="A442" t="e">
        <f>SiteForm!$A$7&amp;SiteForm!$C$7</f>
        <v>#N/A</v>
      </c>
      <c r="B442">
        <f>IF(SiteForm!C$4="",SiteForm!A$4,SiteForm!C$4)</f>
        <v>0</v>
      </c>
      <c r="C442">
        <f>'Visit&amp;Assessment Form'!$B$3</f>
        <v>0</v>
      </c>
      <c r="D442">
        <f>'Visit&amp;Assessment Form'!$B$4</f>
        <v>0</v>
      </c>
      <c r="E442">
        <f>'Visit&amp;Assessment Form'!$B$5</f>
        <v>0</v>
      </c>
      <c r="F442" t="e">
        <f>VLOOKUP(CountsForm!A443,LookupCount!$A:$D,4,FALSE)</f>
        <v>#N/A</v>
      </c>
      <c r="G442" t="e">
        <f>CountsForm!B443</f>
        <v>#N/A</v>
      </c>
      <c r="H442">
        <f>CountsForm!D443</f>
        <v>0</v>
      </c>
      <c r="I442" t="str">
        <f>VLOOKUP('Visit&amp;Assessment Form'!B$10,LookupVisit!AJ$2:AK$10,2,FALSE)</f>
        <v>W</v>
      </c>
      <c r="J442" t="e">
        <f>VLOOKUP('Visit&amp;Assessment Form'!B$9,LookupVisit!A$2:B$7,2,FALSE)</f>
        <v>#N/A</v>
      </c>
      <c r="K442" t="e">
        <f>VLOOKUP(CountsForm!E443,LookupCount!$F$2:$G$5,2,FALSE)</f>
        <v>#N/A</v>
      </c>
      <c r="L442" t="e">
        <f>VLOOKUP('Visit&amp;Assessment Form'!$B$8,LookupVisit!$C$2:$D$16,2,FALSE)</f>
        <v>#N/A</v>
      </c>
      <c r="M442" t="e">
        <f>VLOOKUP('Visit&amp;Assessment Form'!$B$13,LookupVisit!$E$3:$F$5,2,FALSE)</f>
        <v>#N/A</v>
      </c>
      <c r="N442" t="e">
        <f>VLOOKUP('Visit&amp;Assessment Form'!$B$14,LookupVisit!$G$3:$H$6,2,FALSE)</f>
        <v>#N/A</v>
      </c>
      <c r="O442" t="e">
        <f>VLOOKUP('Visit&amp;Assessment Form'!$B$15,LookupVisit!$I$3:$J$7,2,FALSE)</f>
        <v>#N/A</v>
      </c>
      <c r="P442" t="e">
        <f>VLOOKUP('Visit&amp;Assessment Form'!$B$16,LookupVisit!$K$3:$L$6,2,FALSE)</f>
        <v>#N/A</v>
      </c>
      <c r="Q442" t="e">
        <f>VLOOKUP('Visit&amp;Assessment Form'!$B$11,LookupVisit!$M$3:$N$7,2,FALSE)</f>
        <v>#N/A</v>
      </c>
      <c r="R442">
        <f>'Visit&amp;Assessment Form'!$B$27</f>
        <v>0</v>
      </c>
      <c r="S442">
        <f>'Visit&amp;Assessment Form'!$B$29</f>
        <v>0</v>
      </c>
      <c r="T442">
        <f>SiteForm!A$3</f>
        <v>0</v>
      </c>
      <c r="U442">
        <f>SiteForm!$A$4</f>
        <v>0</v>
      </c>
      <c r="V442">
        <f>SiteForm!$C$3</f>
        <v>0</v>
      </c>
      <c r="W442">
        <f>SiteForm!$C$5</f>
        <v>0</v>
      </c>
      <c r="X442">
        <f>SiteForm!$C$10</f>
        <v>0</v>
      </c>
      <c r="Y442">
        <f>SiteForm!$C$11</f>
        <v>0</v>
      </c>
      <c r="Z442" t="e">
        <f>CountsForm!C443</f>
        <v>#N/A</v>
      </c>
      <c r="AA442" s="16">
        <f>'Visit&amp;Assessment Form'!$B$6</f>
        <v>0</v>
      </c>
      <c r="AB442" s="16">
        <f>'Visit&amp;Assessment Form'!$B$7</f>
        <v>0</v>
      </c>
      <c r="AC442">
        <f>SiteForm!$C$6</f>
        <v>0</v>
      </c>
      <c r="AD442" s="17">
        <f>CountsForm!A443</f>
        <v>0</v>
      </c>
    </row>
    <row r="443" spans="1:30">
      <c r="A443" t="e">
        <f>SiteForm!$A$7&amp;SiteForm!$C$7</f>
        <v>#N/A</v>
      </c>
      <c r="B443">
        <f>IF(SiteForm!C$4="",SiteForm!A$4,SiteForm!C$4)</f>
        <v>0</v>
      </c>
      <c r="C443">
        <f>'Visit&amp;Assessment Form'!$B$3</f>
        <v>0</v>
      </c>
      <c r="D443">
        <f>'Visit&amp;Assessment Form'!$B$4</f>
        <v>0</v>
      </c>
      <c r="E443">
        <f>'Visit&amp;Assessment Form'!$B$5</f>
        <v>0</v>
      </c>
      <c r="F443" t="e">
        <f>VLOOKUP(CountsForm!A444,LookupCount!$A:$D,4,FALSE)</f>
        <v>#N/A</v>
      </c>
      <c r="G443" t="e">
        <f>CountsForm!B444</f>
        <v>#N/A</v>
      </c>
      <c r="H443">
        <f>CountsForm!D444</f>
        <v>0</v>
      </c>
      <c r="I443" t="str">
        <f>VLOOKUP('Visit&amp;Assessment Form'!B$10,LookupVisit!AJ$2:AK$10,2,FALSE)</f>
        <v>W</v>
      </c>
      <c r="J443" t="e">
        <f>VLOOKUP('Visit&amp;Assessment Form'!B$9,LookupVisit!A$2:B$7,2,FALSE)</f>
        <v>#N/A</v>
      </c>
      <c r="K443" t="e">
        <f>VLOOKUP(CountsForm!E444,LookupCount!$F$2:$G$5,2,FALSE)</f>
        <v>#N/A</v>
      </c>
      <c r="L443" t="e">
        <f>VLOOKUP('Visit&amp;Assessment Form'!$B$8,LookupVisit!$C$2:$D$16,2,FALSE)</f>
        <v>#N/A</v>
      </c>
      <c r="M443" t="e">
        <f>VLOOKUP('Visit&amp;Assessment Form'!$B$13,LookupVisit!$E$3:$F$5,2,FALSE)</f>
        <v>#N/A</v>
      </c>
      <c r="N443" t="e">
        <f>VLOOKUP('Visit&amp;Assessment Form'!$B$14,LookupVisit!$G$3:$H$6,2,FALSE)</f>
        <v>#N/A</v>
      </c>
      <c r="O443" t="e">
        <f>VLOOKUP('Visit&amp;Assessment Form'!$B$15,LookupVisit!$I$3:$J$7,2,FALSE)</f>
        <v>#N/A</v>
      </c>
      <c r="P443" t="e">
        <f>VLOOKUP('Visit&amp;Assessment Form'!$B$16,LookupVisit!$K$3:$L$6,2,FALSE)</f>
        <v>#N/A</v>
      </c>
      <c r="Q443" t="e">
        <f>VLOOKUP('Visit&amp;Assessment Form'!$B$11,LookupVisit!$M$3:$N$7,2,FALSE)</f>
        <v>#N/A</v>
      </c>
      <c r="R443">
        <f>'Visit&amp;Assessment Form'!$B$27</f>
        <v>0</v>
      </c>
      <c r="S443">
        <f>'Visit&amp;Assessment Form'!$B$29</f>
        <v>0</v>
      </c>
      <c r="T443">
        <f>SiteForm!A$3</f>
        <v>0</v>
      </c>
      <c r="U443">
        <f>SiteForm!$A$4</f>
        <v>0</v>
      </c>
      <c r="V443">
        <f>SiteForm!$C$3</f>
        <v>0</v>
      </c>
      <c r="W443">
        <f>SiteForm!$C$5</f>
        <v>0</v>
      </c>
      <c r="X443">
        <f>SiteForm!$C$10</f>
        <v>0</v>
      </c>
      <c r="Y443">
        <f>SiteForm!$C$11</f>
        <v>0</v>
      </c>
      <c r="Z443" t="e">
        <f>CountsForm!C444</f>
        <v>#N/A</v>
      </c>
      <c r="AA443" s="16">
        <f>'Visit&amp;Assessment Form'!$B$6</f>
        <v>0</v>
      </c>
      <c r="AB443" s="16">
        <f>'Visit&amp;Assessment Form'!$B$7</f>
        <v>0</v>
      </c>
      <c r="AC443">
        <f>SiteForm!$C$6</f>
        <v>0</v>
      </c>
      <c r="AD443" s="17">
        <f>CountsForm!A444</f>
        <v>0</v>
      </c>
    </row>
    <row r="444" spans="1:30">
      <c r="A444" t="e">
        <f>SiteForm!$A$7&amp;SiteForm!$C$7</f>
        <v>#N/A</v>
      </c>
      <c r="B444">
        <f>IF(SiteForm!C$4="",SiteForm!A$4,SiteForm!C$4)</f>
        <v>0</v>
      </c>
      <c r="C444">
        <f>'Visit&amp;Assessment Form'!$B$3</f>
        <v>0</v>
      </c>
      <c r="D444">
        <f>'Visit&amp;Assessment Form'!$B$4</f>
        <v>0</v>
      </c>
      <c r="E444">
        <f>'Visit&amp;Assessment Form'!$B$5</f>
        <v>0</v>
      </c>
      <c r="F444" t="e">
        <f>VLOOKUP(CountsForm!A445,LookupCount!$A:$D,4,FALSE)</f>
        <v>#N/A</v>
      </c>
      <c r="G444" t="e">
        <f>CountsForm!B445</f>
        <v>#N/A</v>
      </c>
      <c r="H444">
        <f>CountsForm!D445</f>
        <v>0</v>
      </c>
      <c r="I444" t="str">
        <f>VLOOKUP('Visit&amp;Assessment Form'!B$10,LookupVisit!AJ$2:AK$10,2,FALSE)</f>
        <v>W</v>
      </c>
      <c r="J444" t="e">
        <f>VLOOKUP('Visit&amp;Assessment Form'!B$9,LookupVisit!A$2:B$7,2,FALSE)</f>
        <v>#N/A</v>
      </c>
      <c r="K444" t="e">
        <f>VLOOKUP(CountsForm!E445,LookupCount!$F$2:$G$5,2,FALSE)</f>
        <v>#N/A</v>
      </c>
      <c r="L444" t="e">
        <f>VLOOKUP('Visit&amp;Assessment Form'!$B$8,LookupVisit!$C$2:$D$16,2,FALSE)</f>
        <v>#N/A</v>
      </c>
      <c r="M444" t="e">
        <f>VLOOKUP('Visit&amp;Assessment Form'!$B$13,LookupVisit!$E$3:$F$5,2,FALSE)</f>
        <v>#N/A</v>
      </c>
      <c r="N444" t="e">
        <f>VLOOKUP('Visit&amp;Assessment Form'!$B$14,LookupVisit!$G$3:$H$6,2,FALSE)</f>
        <v>#N/A</v>
      </c>
      <c r="O444" t="e">
        <f>VLOOKUP('Visit&amp;Assessment Form'!$B$15,LookupVisit!$I$3:$J$7,2,FALSE)</f>
        <v>#N/A</v>
      </c>
      <c r="P444" t="e">
        <f>VLOOKUP('Visit&amp;Assessment Form'!$B$16,LookupVisit!$K$3:$L$6,2,FALSE)</f>
        <v>#N/A</v>
      </c>
      <c r="Q444" t="e">
        <f>VLOOKUP('Visit&amp;Assessment Form'!$B$11,LookupVisit!$M$3:$N$7,2,FALSE)</f>
        <v>#N/A</v>
      </c>
      <c r="R444">
        <f>'Visit&amp;Assessment Form'!$B$27</f>
        <v>0</v>
      </c>
      <c r="S444">
        <f>'Visit&amp;Assessment Form'!$B$29</f>
        <v>0</v>
      </c>
      <c r="T444">
        <f>SiteForm!A$3</f>
        <v>0</v>
      </c>
      <c r="U444">
        <f>SiteForm!$A$4</f>
        <v>0</v>
      </c>
      <c r="V444">
        <f>SiteForm!$C$3</f>
        <v>0</v>
      </c>
      <c r="W444">
        <f>SiteForm!$C$5</f>
        <v>0</v>
      </c>
      <c r="X444">
        <f>SiteForm!$C$10</f>
        <v>0</v>
      </c>
      <c r="Y444">
        <f>SiteForm!$C$11</f>
        <v>0</v>
      </c>
      <c r="Z444" t="e">
        <f>CountsForm!C445</f>
        <v>#N/A</v>
      </c>
      <c r="AA444" s="16">
        <f>'Visit&amp;Assessment Form'!$B$6</f>
        <v>0</v>
      </c>
      <c r="AB444" s="16">
        <f>'Visit&amp;Assessment Form'!$B$7</f>
        <v>0</v>
      </c>
      <c r="AC444">
        <f>SiteForm!$C$6</f>
        <v>0</v>
      </c>
      <c r="AD444" s="17">
        <f>CountsForm!A445</f>
        <v>0</v>
      </c>
    </row>
    <row r="445" spans="1:30">
      <c r="A445" t="e">
        <f>SiteForm!$A$7&amp;SiteForm!$C$7</f>
        <v>#N/A</v>
      </c>
      <c r="B445">
        <f>IF(SiteForm!C$4="",SiteForm!A$4,SiteForm!C$4)</f>
        <v>0</v>
      </c>
      <c r="C445">
        <f>'Visit&amp;Assessment Form'!$B$3</f>
        <v>0</v>
      </c>
      <c r="D445">
        <f>'Visit&amp;Assessment Form'!$B$4</f>
        <v>0</v>
      </c>
      <c r="E445">
        <f>'Visit&amp;Assessment Form'!$B$5</f>
        <v>0</v>
      </c>
      <c r="F445" t="e">
        <f>VLOOKUP(CountsForm!A446,LookupCount!$A:$D,4,FALSE)</f>
        <v>#N/A</v>
      </c>
      <c r="G445" t="e">
        <f>CountsForm!B446</f>
        <v>#N/A</v>
      </c>
      <c r="H445">
        <f>CountsForm!D446</f>
        <v>0</v>
      </c>
      <c r="I445" t="str">
        <f>VLOOKUP('Visit&amp;Assessment Form'!B$10,LookupVisit!AJ$2:AK$10,2,FALSE)</f>
        <v>W</v>
      </c>
      <c r="J445" t="e">
        <f>VLOOKUP('Visit&amp;Assessment Form'!B$9,LookupVisit!A$2:B$7,2,FALSE)</f>
        <v>#N/A</v>
      </c>
      <c r="K445" t="e">
        <f>VLOOKUP(CountsForm!E446,LookupCount!$F$2:$G$5,2,FALSE)</f>
        <v>#N/A</v>
      </c>
      <c r="L445" t="e">
        <f>VLOOKUP('Visit&amp;Assessment Form'!$B$8,LookupVisit!$C$2:$D$16,2,FALSE)</f>
        <v>#N/A</v>
      </c>
      <c r="M445" t="e">
        <f>VLOOKUP('Visit&amp;Assessment Form'!$B$13,LookupVisit!$E$3:$F$5,2,FALSE)</f>
        <v>#N/A</v>
      </c>
      <c r="N445" t="e">
        <f>VLOOKUP('Visit&amp;Assessment Form'!$B$14,LookupVisit!$G$3:$H$6,2,FALSE)</f>
        <v>#N/A</v>
      </c>
      <c r="O445" t="e">
        <f>VLOOKUP('Visit&amp;Assessment Form'!$B$15,LookupVisit!$I$3:$J$7,2,FALSE)</f>
        <v>#N/A</v>
      </c>
      <c r="P445" t="e">
        <f>VLOOKUP('Visit&amp;Assessment Form'!$B$16,LookupVisit!$K$3:$L$6,2,FALSE)</f>
        <v>#N/A</v>
      </c>
      <c r="Q445" t="e">
        <f>VLOOKUP('Visit&amp;Assessment Form'!$B$11,LookupVisit!$M$3:$N$7,2,FALSE)</f>
        <v>#N/A</v>
      </c>
      <c r="R445">
        <f>'Visit&amp;Assessment Form'!$B$27</f>
        <v>0</v>
      </c>
      <c r="S445">
        <f>'Visit&amp;Assessment Form'!$B$29</f>
        <v>0</v>
      </c>
      <c r="T445">
        <f>SiteForm!A$3</f>
        <v>0</v>
      </c>
      <c r="U445">
        <f>SiteForm!$A$4</f>
        <v>0</v>
      </c>
      <c r="V445">
        <f>SiteForm!$C$3</f>
        <v>0</v>
      </c>
      <c r="W445">
        <f>SiteForm!$C$5</f>
        <v>0</v>
      </c>
      <c r="X445">
        <f>SiteForm!$C$10</f>
        <v>0</v>
      </c>
      <c r="Y445">
        <f>SiteForm!$C$11</f>
        <v>0</v>
      </c>
      <c r="Z445" t="e">
        <f>CountsForm!C446</f>
        <v>#N/A</v>
      </c>
      <c r="AA445" s="16">
        <f>'Visit&amp;Assessment Form'!$B$6</f>
        <v>0</v>
      </c>
      <c r="AB445" s="16">
        <f>'Visit&amp;Assessment Form'!$B$7</f>
        <v>0</v>
      </c>
      <c r="AC445">
        <f>SiteForm!$C$6</f>
        <v>0</v>
      </c>
      <c r="AD445" s="17">
        <f>CountsForm!A446</f>
        <v>0</v>
      </c>
    </row>
    <row r="446" spans="1:30">
      <c r="A446" t="e">
        <f>SiteForm!$A$7&amp;SiteForm!$C$7</f>
        <v>#N/A</v>
      </c>
      <c r="B446">
        <f>IF(SiteForm!C$4="",SiteForm!A$4,SiteForm!C$4)</f>
        <v>0</v>
      </c>
      <c r="C446">
        <f>'Visit&amp;Assessment Form'!$B$3</f>
        <v>0</v>
      </c>
      <c r="D446">
        <f>'Visit&amp;Assessment Form'!$B$4</f>
        <v>0</v>
      </c>
      <c r="E446">
        <f>'Visit&amp;Assessment Form'!$B$5</f>
        <v>0</v>
      </c>
      <c r="F446" t="e">
        <f>VLOOKUP(CountsForm!A447,LookupCount!$A:$D,4,FALSE)</f>
        <v>#N/A</v>
      </c>
      <c r="G446" t="e">
        <f>CountsForm!B447</f>
        <v>#N/A</v>
      </c>
      <c r="H446">
        <f>CountsForm!D447</f>
        <v>0</v>
      </c>
      <c r="I446" t="str">
        <f>VLOOKUP('Visit&amp;Assessment Form'!B$10,LookupVisit!AJ$2:AK$10,2,FALSE)</f>
        <v>W</v>
      </c>
      <c r="J446" t="e">
        <f>VLOOKUP('Visit&amp;Assessment Form'!B$9,LookupVisit!A$2:B$7,2,FALSE)</f>
        <v>#N/A</v>
      </c>
      <c r="K446" t="e">
        <f>VLOOKUP(CountsForm!E447,LookupCount!$F$2:$G$5,2,FALSE)</f>
        <v>#N/A</v>
      </c>
      <c r="L446" t="e">
        <f>VLOOKUP('Visit&amp;Assessment Form'!$B$8,LookupVisit!$C$2:$D$16,2,FALSE)</f>
        <v>#N/A</v>
      </c>
      <c r="M446" t="e">
        <f>VLOOKUP('Visit&amp;Assessment Form'!$B$13,LookupVisit!$E$3:$F$5,2,FALSE)</f>
        <v>#N/A</v>
      </c>
      <c r="N446" t="e">
        <f>VLOOKUP('Visit&amp;Assessment Form'!$B$14,LookupVisit!$G$3:$H$6,2,FALSE)</f>
        <v>#N/A</v>
      </c>
      <c r="O446" t="e">
        <f>VLOOKUP('Visit&amp;Assessment Form'!$B$15,LookupVisit!$I$3:$J$7,2,FALSE)</f>
        <v>#N/A</v>
      </c>
      <c r="P446" t="e">
        <f>VLOOKUP('Visit&amp;Assessment Form'!$B$16,LookupVisit!$K$3:$L$6,2,FALSE)</f>
        <v>#N/A</v>
      </c>
      <c r="Q446" t="e">
        <f>VLOOKUP('Visit&amp;Assessment Form'!$B$11,LookupVisit!$M$3:$N$7,2,FALSE)</f>
        <v>#N/A</v>
      </c>
      <c r="R446">
        <f>'Visit&amp;Assessment Form'!$B$27</f>
        <v>0</v>
      </c>
      <c r="S446">
        <f>'Visit&amp;Assessment Form'!$B$29</f>
        <v>0</v>
      </c>
      <c r="T446">
        <f>SiteForm!A$3</f>
        <v>0</v>
      </c>
      <c r="U446">
        <f>SiteForm!$A$4</f>
        <v>0</v>
      </c>
      <c r="V446">
        <f>SiteForm!$C$3</f>
        <v>0</v>
      </c>
      <c r="W446">
        <f>SiteForm!$C$5</f>
        <v>0</v>
      </c>
      <c r="X446">
        <f>SiteForm!$C$10</f>
        <v>0</v>
      </c>
      <c r="Y446">
        <f>SiteForm!$C$11</f>
        <v>0</v>
      </c>
      <c r="Z446" t="e">
        <f>CountsForm!C447</f>
        <v>#N/A</v>
      </c>
      <c r="AA446" s="16">
        <f>'Visit&amp;Assessment Form'!$B$6</f>
        <v>0</v>
      </c>
      <c r="AB446" s="16">
        <f>'Visit&amp;Assessment Form'!$B$7</f>
        <v>0</v>
      </c>
      <c r="AC446">
        <f>SiteForm!$C$6</f>
        <v>0</v>
      </c>
      <c r="AD446" s="17">
        <f>CountsForm!A447</f>
        <v>0</v>
      </c>
    </row>
    <row r="447" spans="1:30">
      <c r="A447" t="e">
        <f>SiteForm!$A$7&amp;SiteForm!$C$7</f>
        <v>#N/A</v>
      </c>
      <c r="B447">
        <f>IF(SiteForm!C$4="",SiteForm!A$4,SiteForm!C$4)</f>
        <v>0</v>
      </c>
      <c r="C447">
        <f>'Visit&amp;Assessment Form'!$B$3</f>
        <v>0</v>
      </c>
      <c r="D447">
        <f>'Visit&amp;Assessment Form'!$B$4</f>
        <v>0</v>
      </c>
      <c r="E447">
        <f>'Visit&amp;Assessment Form'!$B$5</f>
        <v>0</v>
      </c>
      <c r="F447" t="e">
        <f>VLOOKUP(CountsForm!A448,LookupCount!$A:$D,4,FALSE)</f>
        <v>#N/A</v>
      </c>
      <c r="G447" t="e">
        <f>CountsForm!B448</f>
        <v>#N/A</v>
      </c>
      <c r="H447">
        <f>CountsForm!D448</f>
        <v>0</v>
      </c>
      <c r="I447" t="str">
        <f>VLOOKUP('Visit&amp;Assessment Form'!B$10,LookupVisit!AJ$2:AK$10,2,FALSE)</f>
        <v>W</v>
      </c>
      <c r="J447" t="e">
        <f>VLOOKUP('Visit&amp;Assessment Form'!B$9,LookupVisit!A$2:B$7,2,FALSE)</f>
        <v>#N/A</v>
      </c>
      <c r="K447" t="e">
        <f>VLOOKUP(CountsForm!E448,LookupCount!$F$2:$G$5,2,FALSE)</f>
        <v>#N/A</v>
      </c>
      <c r="L447" t="e">
        <f>VLOOKUP('Visit&amp;Assessment Form'!$B$8,LookupVisit!$C$2:$D$16,2,FALSE)</f>
        <v>#N/A</v>
      </c>
      <c r="M447" t="e">
        <f>VLOOKUP('Visit&amp;Assessment Form'!$B$13,LookupVisit!$E$3:$F$5,2,FALSE)</f>
        <v>#N/A</v>
      </c>
      <c r="N447" t="e">
        <f>VLOOKUP('Visit&amp;Assessment Form'!$B$14,LookupVisit!$G$3:$H$6,2,FALSE)</f>
        <v>#N/A</v>
      </c>
      <c r="O447" t="e">
        <f>VLOOKUP('Visit&amp;Assessment Form'!$B$15,LookupVisit!$I$3:$J$7,2,FALSE)</f>
        <v>#N/A</v>
      </c>
      <c r="P447" t="e">
        <f>VLOOKUP('Visit&amp;Assessment Form'!$B$16,LookupVisit!$K$3:$L$6,2,FALSE)</f>
        <v>#N/A</v>
      </c>
      <c r="Q447" t="e">
        <f>VLOOKUP('Visit&amp;Assessment Form'!$B$11,LookupVisit!$M$3:$N$7,2,FALSE)</f>
        <v>#N/A</v>
      </c>
      <c r="R447">
        <f>'Visit&amp;Assessment Form'!$B$27</f>
        <v>0</v>
      </c>
      <c r="S447">
        <f>'Visit&amp;Assessment Form'!$B$29</f>
        <v>0</v>
      </c>
      <c r="T447">
        <f>SiteForm!A$3</f>
        <v>0</v>
      </c>
      <c r="U447">
        <f>SiteForm!$A$4</f>
        <v>0</v>
      </c>
      <c r="V447">
        <f>SiteForm!$C$3</f>
        <v>0</v>
      </c>
      <c r="W447">
        <f>SiteForm!$C$5</f>
        <v>0</v>
      </c>
      <c r="X447">
        <f>SiteForm!$C$10</f>
        <v>0</v>
      </c>
      <c r="Y447">
        <f>SiteForm!$C$11</f>
        <v>0</v>
      </c>
      <c r="Z447" t="e">
        <f>CountsForm!C448</f>
        <v>#N/A</v>
      </c>
      <c r="AA447" s="16">
        <f>'Visit&amp;Assessment Form'!$B$6</f>
        <v>0</v>
      </c>
      <c r="AB447" s="16">
        <f>'Visit&amp;Assessment Form'!$B$7</f>
        <v>0</v>
      </c>
      <c r="AC447">
        <f>SiteForm!$C$6</f>
        <v>0</v>
      </c>
      <c r="AD447" s="17">
        <f>CountsForm!A448</f>
        <v>0</v>
      </c>
    </row>
    <row r="448" spans="1:30">
      <c r="A448" t="e">
        <f>SiteForm!$A$7&amp;SiteForm!$C$7</f>
        <v>#N/A</v>
      </c>
      <c r="B448">
        <f>IF(SiteForm!C$4="",SiteForm!A$4,SiteForm!C$4)</f>
        <v>0</v>
      </c>
      <c r="C448">
        <f>'Visit&amp;Assessment Form'!$B$3</f>
        <v>0</v>
      </c>
      <c r="D448">
        <f>'Visit&amp;Assessment Form'!$B$4</f>
        <v>0</v>
      </c>
      <c r="E448">
        <f>'Visit&amp;Assessment Form'!$B$5</f>
        <v>0</v>
      </c>
      <c r="F448" t="e">
        <f>VLOOKUP(CountsForm!A449,LookupCount!$A:$D,4,FALSE)</f>
        <v>#N/A</v>
      </c>
      <c r="G448" t="e">
        <f>CountsForm!B449</f>
        <v>#N/A</v>
      </c>
      <c r="H448">
        <f>CountsForm!D449</f>
        <v>0</v>
      </c>
      <c r="I448" t="str">
        <f>VLOOKUP('Visit&amp;Assessment Form'!B$10,LookupVisit!AJ$2:AK$10,2,FALSE)</f>
        <v>W</v>
      </c>
      <c r="J448" t="e">
        <f>VLOOKUP('Visit&amp;Assessment Form'!B$9,LookupVisit!A$2:B$7,2,FALSE)</f>
        <v>#N/A</v>
      </c>
      <c r="K448" t="e">
        <f>VLOOKUP(CountsForm!E449,LookupCount!$F$2:$G$5,2,FALSE)</f>
        <v>#N/A</v>
      </c>
      <c r="L448" t="e">
        <f>VLOOKUP('Visit&amp;Assessment Form'!$B$8,LookupVisit!$C$2:$D$16,2,FALSE)</f>
        <v>#N/A</v>
      </c>
      <c r="M448" t="e">
        <f>VLOOKUP('Visit&amp;Assessment Form'!$B$13,LookupVisit!$E$3:$F$5,2,FALSE)</f>
        <v>#N/A</v>
      </c>
      <c r="N448" t="e">
        <f>VLOOKUP('Visit&amp;Assessment Form'!$B$14,LookupVisit!$G$3:$H$6,2,FALSE)</f>
        <v>#N/A</v>
      </c>
      <c r="O448" t="e">
        <f>VLOOKUP('Visit&amp;Assessment Form'!$B$15,LookupVisit!$I$3:$J$7,2,FALSE)</f>
        <v>#N/A</v>
      </c>
      <c r="P448" t="e">
        <f>VLOOKUP('Visit&amp;Assessment Form'!$B$16,LookupVisit!$K$3:$L$6,2,FALSE)</f>
        <v>#N/A</v>
      </c>
      <c r="Q448" t="e">
        <f>VLOOKUP('Visit&amp;Assessment Form'!$B$11,LookupVisit!$M$3:$N$7,2,FALSE)</f>
        <v>#N/A</v>
      </c>
      <c r="R448">
        <f>'Visit&amp;Assessment Form'!$B$27</f>
        <v>0</v>
      </c>
      <c r="S448">
        <f>'Visit&amp;Assessment Form'!$B$29</f>
        <v>0</v>
      </c>
      <c r="T448">
        <f>SiteForm!A$3</f>
        <v>0</v>
      </c>
      <c r="U448">
        <f>SiteForm!$A$4</f>
        <v>0</v>
      </c>
      <c r="V448">
        <f>SiteForm!$C$3</f>
        <v>0</v>
      </c>
      <c r="W448">
        <f>SiteForm!$C$5</f>
        <v>0</v>
      </c>
      <c r="X448">
        <f>SiteForm!$C$10</f>
        <v>0</v>
      </c>
      <c r="Y448">
        <f>SiteForm!$C$11</f>
        <v>0</v>
      </c>
      <c r="Z448" t="e">
        <f>CountsForm!C449</f>
        <v>#N/A</v>
      </c>
      <c r="AA448" s="16">
        <f>'Visit&amp;Assessment Form'!$B$6</f>
        <v>0</v>
      </c>
      <c r="AB448" s="16">
        <f>'Visit&amp;Assessment Form'!$B$7</f>
        <v>0</v>
      </c>
      <c r="AC448">
        <f>SiteForm!$C$6</f>
        <v>0</v>
      </c>
      <c r="AD448" s="17">
        <f>CountsForm!A449</f>
        <v>0</v>
      </c>
    </row>
    <row r="449" spans="1:30">
      <c r="A449" t="e">
        <f>SiteForm!$A$7&amp;SiteForm!$C$7</f>
        <v>#N/A</v>
      </c>
      <c r="B449">
        <f>IF(SiteForm!C$4="",SiteForm!A$4,SiteForm!C$4)</f>
        <v>0</v>
      </c>
      <c r="C449">
        <f>'Visit&amp;Assessment Form'!$B$3</f>
        <v>0</v>
      </c>
      <c r="D449">
        <f>'Visit&amp;Assessment Form'!$B$4</f>
        <v>0</v>
      </c>
      <c r="E449">
        <f>'Visit&amp;Assessment Form'!$B$5</f>
        <v>0</v>
      </c>
      <c r="F449" t="e">
        <f>VLOOKUP(CountsForm!A450,LookupCount!$A:$D,4,FALSE)</f>
        <v>#N/A</v>
      </c>
      <c r="G449" t="e">
        <f>CountsForm!B450</f>
        <v>#N/A</v>
      </c>
      <c r="H449">
        <f>CountsForm!D450</f>
        <v>0</v>
      </c>
      <c r="I449" t="str">
        <f>VLOOKUP('Visit&amp;Assessment Form'!B$10,LookupVisit!AJ$2:AK$10,2,FALSE)</f>
        <v>W</v>
      </c>
      <c r="J449" t="e">
        <f>VLOOKUP('Visit&amp;Assessment Form'!B$9,LookupVisit!A$2:B$7,2,FALSE)</f>
        <v>#N/A</v>
      </c>
      <c r="K449" t="e">
        <f>VLOOKUP(CountsForm!E450,LookupCount!$F$2:$G$5,2,FALSE)</f>
        <v>#N/A</v>
      </c>
      <c r="L449" t="e">
        <f>VLOOKUP('Visit&amp;Assessment Form'!$B$8,LookupVisit!$C$2:$D$16,2,FALSE)</f>
        <v>#N/A</v>
      </c>
      <c r="M449" t="e">
        <f>VLOOKUP('Visit&amp;Assessment Form'!$B$13,LookupVisit!$E$3:$F$5,2,FALSE)</f>
        <v>#N/A</v>
      </c>
      <c r="N449" t="e">
        <f>VLOOKUP('Visit&amp;Assessment Form'!$B$14,LookupVisit!$G$3:$H$6,2,FALSE)</f>
        <v>#N/A</v>
      </c>
      <c r="O449" t="e">
        <f>VLOOKUP('Visit&amp;Assessment Form'!$B$15,LookupVisit!$I$3:$J$7,2,FALSE)</f>
        <v>#N/A</v>
      </c>
      <c r="P449" t="e">
        <f>VLOOKUP('Visit&amp;Assessment Form'!$B$16,LookupVisit!$K$3:$L$6,2,FALSE)</f>
        <v>#N/A</v>
      </c>
      <c r="Q449" t="e">
        <f>VLOOKUP('Visit&amp;Assessment Form'!$B$11,LookupVisit!$M$3:$N$7,2,FALSE)</f>
        <v>#N/A</v>
      </c>
      <c r="R449">
        <f>'Visit&amp;Assessment Form'!$B$27</f>
        <v>0</v>
      </c>
      <c r="S449">
        <f>'Visit&amp;Assessment Form'!$B$29</f>
        <v>0</v>
      </c>
      <c r="T449">
        <f>SiteForm!A$3</f>
        <v>0</v>
      </c>
      <c r="U449">
        <f>SiteForm!$A$4</f>
        <v>0</v>
      </c>
      <c r="V449">
        <f>SiteForm!$C$3</f>
        <v>0</v>
      </c>
      <c r="W449">
        <f>SiteForm!$C$5</f>
        <v>0</v>
      </c>
      <c r="X449">
        <f>SiteForm!$C$10</f>
        <v>0</v>
      </c>
      <c r="Y449">
        <f>SiteForm!$C$11</f>
        <v>0</v>
      </c>
      <c r="Z449" t="e">
        <f>CountsForm!C450</f>
        <v>#N/A</v>
      </c>
      <c r="AA449" s="16">
        <f>'Visit&amp;Assessment Form'!$B$6</f>
        <v>0</v>
      </c>
      <c r="AB449" s="16">
        <f>'Visit&amp;Assessment Form'!$B$7</f>
        <v>0</v>
      </c>
      <c r="AC449">
        <f>SiteForm!$C$6</f>
        <v>0</v>
      </c>
      <c r="AD449" s="17">
        <f>CountsForm!A450</f>
        <v>0</v>
      </c>
    </row>
    <row r="450" spans="1:30">
      <c r="A450" t="e">
        <f>SiteForm!$A$7&amp;SiteForm!$C$7</f>
        <v>#N/A</v>
      </c>
      <c r="B450">
        <f>IF(SiteForm!C$4="",SiteForm!A$4,SiteForm!C$4)</f>
        <v>0</v>
      </c>
      <c r="C450">
        <f>'Visit&amp;Assessment Form'!$B$3</f>
        <v>0</v>
      </c>
      <c r="D450">
        <f>'Visit&amp;Assessment Form'!$B$4</f>
        <v>0</v>
      </c>
      <c r="E450">
        <f>'Visit&amp;Assessment Form'!$B$5</f>
        <v>0</v>
      </c>
      <c r="F450" t="e">
        <f>VLOOKUP(CountsForm!A451,LookupCount!$A:$D,4,FALSE)</f>
        <v>#N/A</v>
      </c>
      <c r="G450" t="e">
        <f>CountsForm!B451</f>
        <v>#N/A</v>
      </c>
      <c r="H450">
        <f>CountsForm!D451</f>
        <v>0</v>
      </c>
      <c r="I450" t="str">
        <f>VLOOKUP('Visit&amp;Assessment Form'!B$10,LookupVisit!AJ$2:AK$10,2,FALSE)</f>
        <v>W</v>
      </c>
      <c r="J450" t="e">
        <f>VLOOKUP('Visit&amp;Assessment Form'!B$9,LookupVisit!A$2:B$7,2,FALSE)</f>
        <v>#N/A</v>
      </c>
      <c r="K450" t="e">
        <f>VLOOKUP(CountsForm!E451,LookupCount!$F$2:$G$5,2,FALSE)</f>
        <v>#N/A</v>
      </c>
      <c r="L450" t="e">
        <f>VLOOKUP('Visit&amp;Assessment Form'!$B$8,LookupVisit!$C$2:$D$16,2,FALSE)</f>
        <v>#N/A</v>
      </c>
      <c r="M450" t="e">
        <f>VLOOKUP('Visit&amp;Assessment Form'!$B$13,LookupVisit!$E$3:$F$5,2,FALSE)</f>
        <v>#N/A</v>
      </c>
      <c r="N450" t="e">
        <f>VLOOKUP('Visit&amp;Assessment Form'!$B$14,LookupVisit!$G$3:$H$6,2,FALSE)</f>
        <v>#N/A</v>
      </c>
      <c r="O450" t="e">
        <f>VLOOKUP('Visit&amp;Assessment Form'!$B$15,LookupVisit!$I$3:$J$7,2,FALSE)</f>
        <v>#N/A</v>
      </c>
      <c r="P450" t="e">
        <f>VLOOKUP('Visit&amp;Assessment Form'!$B$16,LookupVisit!$K$3:$L$6,2,FALSE)</f>
        <v>#N/A</v>
      </c>
      <c r="Q450" t="e">
        <f>VLOOKUP('Visit&amp;Assessment Form'!$B$11,LookupVisit!$M$3:$N$7,2,FALSE)</f>
        <v>#N/A</v>
      </c>
      <c r="R450">
        <f>'Visit&amp;Assessment Form'!$B$27</f>
        <v>0</v>
      </c>
      <c r="S450">
        <f>'Visit&amp;Assessment Form'!$B$29</f>
        <v>0</v>
      </c>
      <c r="T450">
        <f>SiteForm!A$3</f>
        <v>0</v>
      </c>
      <c r="U450">
        <f>SiteForm!$A$4</f>
        <v>0</v>
      </c>
      <c r="V450">
        <f>SiteForm!$C$3</f>
        <v>0</v>
      </c>
      <c r="W450">
        <f>SiteForm!$C$5</f>
        <v>0</v>
      </c>
      <c r="X450">
        <f>SiteForm!$C$10</f>
        <v>0</v>
      </c>
      <c r="Y450">
        <f>SiteForm!$C$11</f>
        <v>0</v>
      </c>
      <c r="Z450" t="e">
        <f>CountsForm!C451</f>
        <v>#N/A</v>
      </c>
      <c r="AA450" s="16">
        <f>'Visit&amp;Assessment Form'!$B$6</f>
        <v>0</v>
      </c>
      <c r="AB450" s="16">
        <f>'Visit&amp;Assessment Form'!$B$7</f>
        <v>0</v>
      </c>
      <c r="AC450">
        <f>SiteForm!$C$6</f>
        <v>0</v>
      </c>
      <c r="AD450" s="17">
        <f>CountsForm!A451</f>
        <v>0</v>
      </c>
    </row>
    <row r="451" spans="1:30">
      <c r="A451" t="e">
        <f>SiteForm!$A$7&amp;SiteForm!$C$7</f>
        <v>#N/A</v>
      </c>
      <c r="B451">
        <f>IF(SiteForm!C$4="",SiteForm!A$4,SiteForm!C$4)</f>
        <v>0</v>
      </c>
      <c r="C451">
        <f>'Visit&amp;Assessment Form'!$B$3</f>
        <v>0</v>
      </c>
      <c r="D451">
        <f>'Visit&amp;Assessment Form'!$B$4</f>
        <v>0</v>
      </c>
      <c r="E451">
        <f>'Visit&amp;Assessment Form'!$B$5</f>
        <v>0</v>
      </c>
      <c r="F451" t="e">
        <f>VLOOKUP(CountsForm!A452,LookupCount!$A:$D,4,FALSE)</f>
        <v>#N/A</v>
      </c>
      <c r="G451" t="e">
        <f>CountsForm!B452</f>
        <v>#N/A</v>
      </c>
      <c r="H451">
        <f>CountsForm!D452</f>
        <v>0</v>
      </c>
      <c r="I451" t="str">
        <f>VLOOKUP('Visit&amp;Assessment Form'!B$10,LookupVisit!AJ$2:AK$10,2,FALSE)</f>
        <v>W</v>
      </c>
      <c r="J451" t="e">
        <f>VLOOKUP('Visit&amp;Assessment Form'!B$9,LookupVisit!A$2:B$7,2,FALSE)</f>
        <v>#N/A</v>
      </c>
      <c r="K451" t="e">
        <f>VLOOKUP(CountsForm!E452,LookupCount!$F$2:$G$5,2,FALSE)</f>
        <v>#N/A</v>
      </c>
      <c r="L451" t="e">
        <f>VLOOKUP('Visit&amp;Assessment Form'!$B$8,LookupVisit!$C$2:$D$16,2,FALSE)</f>
        <v>#N/A</v>
      </c>
      <c r="M451" t="e">
        <f>VLOOKUP('Visit&amp;Assessment Form'!$B$13,LookupVisit!$E$3:$F$5,2,FALSE)</f>
        <v>#N/A</v>
      </c>
      <c r="N451" t="e">
        <f>VLOOKUP('Visit&amp;Assessment Form'!$B$14,LookupVisit!$G$3:$H$6,2,FALSE)</f>
        <v>#N/A</v>
      </c>
      <c r="O451" t="e">
        <f>VLOOKUP('Visit&amp;Assessment Form'!$B$15,LookupVisit!$I$3:$J$7,2,FALSE)</f>
        <v>#N/A</v>
      </c>
      <c r="P451" t="e">
        <f>VLOOKUP('Visit&amp;Assessment Form'!$B$16,LookupVisit!$K$3:$L$6,2,FALSE)</f>
        <v>#N/A</v>
      </c>
      <c r="Q451" t="e">
        <f>VLOOKUP('Visit&amp;Assessment Form'!$B$11,LookupVisit!$M$3:$N$7,2,FALSE)</f>
        <v>#N/A</v>
      </c>
      <c r="R451">
        <f>'Visit&amp;Assessment Form'!$B$27</f>
        <v>0</v>
      </c>
      <c r="S451">
        <f>'Visit&amp;Assessment Form'!$B$29</f>
        <v>0</v>
      </c>
      <c r="T451">
        <f>SiteForm!A$3</f>
        <v>0</v>
      </c>
      <c r="U451">
        <f>SiteForm!$A$4</f>
        <v>0</v>
      </c>
      <c r="V451">
        <f>SiteForm!$C$3</f>
        <v>0</v>
      </c>
      <c r="W451">
        <f>SiteForm!$C$5</f>
        <v>0</v>
      </c>
      <c r="X451">
        <f>SiteForm!$C$10</f>
        <v>0</v>
      </c>
      <c r="Y451">
        <f>SiteForm!$C$11</f>
        <v>0</v>
      </c>
      <c r="Z451" t="e">
        <f>CountsForm!C452</f>
        <v>#N/A</v>
      </c>
      <c r="AA451" s="16">
        <f>'Visit&amp;Assessment Form'!$B$6</f>
        <v>0</v>
      </c>
      <c r="AB451" s="16">
        <f>'Visit&amp;Assessment Form'!$B$7</f>
        <v>0</v>
      </c>
      <c r="AC451">
        <f>SiteForm!$C$6</f>
        <v>0</v>
      </c>
      <c r="AD451" s="17">
        <f>CountsForm!A452</f>
        <v>0</v>
      </c>
    </row>
    <row r="452" spans="1:30">
      <c r="A452" t="e">
        <f>SiteForm!$A$7&amp;SiteForm!$C$7</f>
        <v>#N/A</v>
      </c>
      <c r="B452">
        <f>IF(SiteForm!C$4="",SiteForm!A$4,SiteForm!C$4)</f>
        <v>0</v>
      </c>
      <c r="C452">
        <f>'Visit&amp;Assessment Form'!$B$3</f>
        <v>0</v>
      </c>
      <c r="D452">
        <f>'Visit&amp;Assessment Form'!$B$4</f>
        <v>0</v>
      </c>
      <c r="E452">
        <f>'Visit&amp;Assessment Form'!$B$5</f>
        <v>0</v>
      </c>
      <c r="F452" t="e">
        <f>VLOOKUP(CountsForm!A453,LookupCount!$A:$D,4,FALSE)</f>
        <v>#N/A</v>
      </c>
      <c r="G452" t="e">
        <f>CountsForm!B453</f>
        <v>#N/A</v>
      </c>
      <c r="H452">
        <f>CountsForm!D453</f>
        <v>0</v>
      </c>
      <c r="I452" t="str">
        <f>VLOOKUP('Visit&amp;Assessment Form'!B$10,LookupVisit!AJ$2:AK$10,2,FALSE)</f>
        <v>W</v>
      </c>
      <c r="J452" t="e">
        <f>VLOOKUP('Visit&amp;Assessment Form'!B$9,LookupVisit!A$2:B$7,2,FALSE)</f>
        <v>#N/A</v>
      </c>
      <c r="K452" t="e">
        <f>VLOOKUP(CountsForm!E453,LookupCount!$F$2:$G$5,2,FALSE)</f>
        <v>#N/A</v>
      </c>
      <c r="L452" t="e">
        <f>VLOOKUP('Visit&amp;Assessment Form'!$B$8,LookupVisit!$C$2:$D$16,2,FALSE)</f>
        <v>#N/A</v>
      </c>
      <c r="M452" t="e">
        <f>VLOOKUP('Visit&amp;Assessment Form'!$B$13,LookupVisit!$E$3:$F$5,2,FALSE)</f>
        <v>#N/A</v>
      </c>
      <c r="N452" t="e">
        <f>VLOOKUP('Visit&amp;Assessment Form'!$B$14,LookupVisit!$G$3:$H$6,2,FALSE)</f>
        <v>#N/A</v>
      </c>
      <c r="O452" t="e">
        <f>VLOOKUP('Visit&amp;Assessment Form'!$B$15,LookupVisit!$I$3:$J$7,2,FALSE)</f>
        <v>#N/A</v>
      </c>
      <c r="P452" t="e">
        <f>VLOOKUP('Visit&amp;Assessment Form'!$B$16,LookupVisit!$K$3:$L$6,2,FALSE)</f>
        <v>#N/A</v>
      </c>
      <c r="Q452" t="e">
        <f>VLOOKUP('Visit&amp;Assessment Form'!$B$11,LookupVisit!$M$3:$N$7,2,FALSE)</f>
        <v>#N/A</v>
      </c>
      <c r="R452">
        <f>'Visit&amp;Assessment Form'!$B$27</f>
        <v>0</v>
      </c>
      <c r="S452">
        <f>'Visit&amp;Assessment Form'!$B$29</f>
        <v>0</v>
      </c>
      <c r="T452">
        <f>SiteForm!A$3</f>
        <v>0</v>
      </c>
      <c r="U452">
        <f>SiteForm!$A$4</f>
        <v>0</v>
      </c>
      <c r="V452">
        <f>SiteForm!$C$3</f>
        <v>0</v>
      </c>
      <c r="W452">
        <f>SiteForm!$C$5</f>
        <v>0</v>
      </c>
      <c r="X452">
        <f>SiteForm!$C$10</f>
        <v>0</v>
      </c>
      <c r="Y452">
        <f>SiteForm!$C$11</f>
        <v>0</v>
      </c>
      <c r="Z452" t="e">
        <f>CountsForm!C453</f>
        <v>#N/A</v>
      </c>
      <c r="AA452" s="16">
        <f>'Visit&amp;Assessment Form'!$B$6</f>
        <v>0</v>
      </c>
      <c r="AB452" s="16">
        <f>'Visit&amp;Assessment Form'!$B$7</f>
        <v>0</v>
      </c>
      <c r="AC452">
        <f>SiteForm!$C$6</f>
        <v>0</v>
      </c>
      <c r="AD452" s="17">
        <f>CountsForm!A453</f>
        <v>0</v>
      </c>
    </row>
    <row r="453" spans="1:30">
      <c r="A453" t="e">
        <f>SiteForm!$A$7&amp;SiteForm!$C$7</f>
        <v>#N/A</v>
      </c>
      <c r="B453">
        <f>IF(SiteForm!C$4="",SiteForm!A$4,SiteForm!C$4)</f>
        <v>0</v>
      </c>
      <c r="C453">
        <f>'Visit&amp;Assessment Form'!$B$3</f>
        <v>0</v>
      </c>
      <c r="D453">
        <f>'Visit&amp;Assessment Form'!$B$4</f>
        <v>0</v>
      </c>
      <c r="E453">
        <f>'Visit&amp;Assessment Form'!$B$5</f>
        <v>0</v>
      </c>
      <c r="F453" t="e">
        <f>VLOOKUP(CountsForm!A454,LookupCount!$A:$D,4,FALSE)</f>
        <v>#N/A</v>
      </c>
      <c r="G453" t="e">
        <f>CountsForm!B454</f>
        <v>#N/A</v>
      </c>
      <c r="H453">
        <f>CountsForm!D454</f>
        <v>0</v>
      </c>
      <c r="I453" t="str">
        <f>VLOOKUP('Visit&amp;Assessment Form'!B$10,LookupVisit!AJ$2:AK$10,2,FALSE)</f>
        <v>W</v>
      </c>
      <c r="J453" t="e">
        <f>VLOOKUP('Visit&amp;Assessment Form'!B$9,LookupVisit!A$2:B$7,2,FALSE)</f>
        <v>#N/A</v>
      </c>
      <c r="K453" t="e">
        <f>VLOOKUP(CountsForm!E454,LookupCount!$F$2:$G$5,2,FALSE)</f>
        <v>#N/A</v>
      </c>
      <c r="L453" t="e">
        <f>VLOOKUP('Visit&amp;Assessment Form'!$B$8,LookupVisit!$C$2:$D$16,2,FALSE)</f>
        <v>#N/A</v>
      </c>
      <c r="M453" t="e">
        <f>VLOOKUP('Visit&amp;Assessment Form'!$B$13,LookupVisit!$E$3:$F$5,2,FALSE)</f>
        <v>#N/A</v>
      </c>
      <c r="N453" t="e">
        <f>VLOOKUP('Visit&amp;Assessment Form'!$B$14,LookupVisit!$G$3:$H$6,2,FALSE)</f>
        <v>#N/A</v>
      </c>
      <c r="O453" t="e">
        <f>VLOOKUP('Visit&amp;Assessment Form'!$B$15,LookupVisit!$I$3:$J$7,2,FALSE)</f>
        <v>#N/A</v>
      </c>
      <c r="P453" t="e">
        <f>VLOOKUP('Visit&amp;Assessment Form'!$B$16,LookupVisit!$K$3:$L$6,2,FALSE)</f>
        <v>#N/A</v>
      </c>
      <c r="Q453" t="e">
        <f>VLOOKUP('Visit&amp;Assessment Form'!$B$11,LookupVisit!$M$3:$N$7,2,FALSE)</f>
        <v>#N/A</v>
      </c>
      <c r="R453">
        <f>'Visit&amp;Assessment Form'!$B$27</f>
        <v>0</v>
      </c>
      <c r="S453">
        <f>'Visit&amp;Assessment Form'!$B$29</f>
        <v>0</v>
      </c>
      <c r="T453">
        <f>SiteForm!A$3</f>
        <v>0</v>
      </c>
      <c r="U453">
        <f>SiteForm!$A$4</f>
        <v>0</v>
      </c>
      <c r="V453">
        <f>SiteForm!$C$3</f>
        <v>0</v>
      </c>
      <c r="W453">
        <f>SiteForm!$C$5</f>
        <v>0</v>
      </c>
      <c r="X453">
        <f>SiteForm!$C$10</f>
        <v>0</v>
      </c>
      <c r="Y453">
        <f>SiteForm!$C$11</f>
        <v>0</v>
      </c>
      <c r="Z453" t="e">
        <f>CountsForm!C454</f>
        <v>#N/A</v>
      </c>
      <c r="AA453" s="16">
        <f>'Visit&amp;Assessment Form'!$B$6</f>
        <v>0</v>
      </c>
      <c r="AB453" s="16">
        <f>'Visit&amp;Assessment Form'!$B$7</f>
        <v>0</v>
      </c>
      <c r="AC453">
        <f>SiteForm!$C$6</f>
        <v>0</v>
      </c>
      <c r="AD453" s="17">
        <f>CountsForm!A454</f>
        <v>0</v>
      </c>
    </row>
    <row r="454" spans="1:30">
      <c r="A454" t="e">
        <f>SiteForm!$A$7&amp;SiteForm!$C$7</f>
        <v>#N/A</v>
      </c>
      <c r="B454">
        <f>IF(SiteForm!C$4="",SiteForm!A$4,SiteForm!C$4)</f>
        <v>0</v>
      </c>
      <c r="C454">
        <f>'Visit&amp;Assessment Form'!$B$3</f>
        <v>0</v>
      </c>
      <c r="D454">
        <f>'Visit&amp;Assessment Form'!$B$4</f>
        <v>0</v>
      </c>
      <c r="E454">
        <f>'Visit&amp;Assessment Form'!$B$5</f>
        <v>0</v>
      </c>
      <c r="F454" t="e">
        <f>VLOOKUP(CountsForm!A455,LookupCount!$A:$D,4,FALSE)</f>
        <v>#N/A</v>
      </c>
      <c r="G454" t="e">
        <f>CountsForm!B455</f>
        <v>#N/A</v>
      </c>
      <c r="H454">
        <f>CountsForm!D455</f>
        <v>0</v>
      </c>
      <c r="I454" t="str">
        <f>VLOOKUP('Visit&amp;Assessment Form'!B$10,LookupVisit!AJ$2:AK$10,2,FALSE)</f>
        <v>W</v>
      </c>
      <c r="J454" t="e">
        <f>VLOOKUP('Visit&amp;Assessment Form'!B$9,LookupVisit!A$2:B$7,2,FALSE)</f>
        <v>#N/A</v>
      </c>
      <c r="K454" t="e">
        <f>VLOOKUP(CountsForm!E455,LookupCount!$F$2:$G$5,2,FALSE)</f>
        <v>#N/A</v>
      </c>
      <c r="L454" t="e">
        <f>VLOOKUP('Visit&amp;Assessment Form'!$B$8,LookupVisit!$C$2:$D$16,2,FALSE)</f>
        <v>#N/A</v>
      </c>
      <c r="M454" t="e">
        <f>VLOOKUP('Visit&amp;Assessment Form'!$B$13,LookupVisit!$E$3:$F$5,2,FALSE)</f>
        <v>#N/A</v>
      </c>
      <c r="N454" t="e">
        <f>VLOOKUP('Visit&amp;Assessment Form'!$B$14,LookupVisit!$G$3:$H$6,2,FALSE)</f>
        <v>#N/A</v>
      </c>
      <c r="O454" t="e">
        <f>VLOOKUP('Visit&amp;Assessment Form'!$B$15,LookupVisit!$I$3:$J$7,2,FALSE)</f>
        <v>#N/A</v>
      </c>
      <c r="P454" t="e">
        <f>VLOOKUP('Visit&amp;Assessment Form'!$B$16,LookupVisit!$K$3:$L$6,2,FALSE)</f>
        <v>#N/A</v>
      </c>
      <c r="Q454" t="e">
        <f>VLOOKUP('Visit&amp;Assessment Form'!$B$11,LookupVisit!$M$3:$N$7,2,FALSE)</f>
        <v>#N/A</v>
      </c>
      <c r="R454">
        <f>'Visit&amp;Assessment Form'!$B$27</f>
        <v>0</v>
      </c>
      <c r="S454">
        <f>'Visit&amp;Assessment Form'!$B$29</f>
        <v>0</v>
      </c>
      <c r="T454">
        <f>SiteForm!A$3</f>
        <v>0</v>
      </c>
      <c r="U454">
        <f>SiteForm!$A$4</f>
        <v>0</v>
      </c>
      <c r="V454">
        <f>SiteForm!$C$3</f>
        <v>0</v>
      </c>
      <c r="W454">
        <f>SiteForm!$C$5</f>
        <v>0</v>
      </c>
      <c r="X454">
        <f>SiteForm!$C$10</f>
        <v>0</v>
      </c>
      <c r="Y454">
        <f>SiteForm!$C$11</f>
        <v>0</v>
      </c>
      <c r="Z454" t="e">
        <f>CountsForm!C455</f>
        <v>#N/A</v>
      </c>
      <c r="AA454" s="16">
        <f>'Visit&amp;Assessment Form'!$B$6</f>
        <v>0</v>
      </c>
      <c r="AB454" s="16">
        <f>'Visit&amp;Assessment Form'!$B$7</f>
        <v>0</v>
      </c>
      <c r="AC454">
        <f>SiteForm!$C$6</f>
        <v>0</v>
      </c>
      <c r="AD454" s="17">
        <f>CountsForm!A455</f>
        <v>0</v>
      </c>
    </row>
    <row r="455" spans="1:30">
      <c r="A455" t="e">
        <f>SiteForm!$A$7&amp;SiteForm!$C$7</f>
        <v>#N/A</v>
      </c>
      <c r="B455">
        <f>IF(SiteForm!C$4="",SiteForm!A$4,SiteForm!C$4)</f>
        <v>0</v>
      </c>
      <c r="C455">
        <f>'Visit&amp;Assessment Form'!$B$3</f>
        <v>0</v>
      </c>
      <c r="D455">
        <f>'Visit&amp;Assessment Form'!$B$4</f>
        <v>0</v>
      </c>
      <c r="E455">
        <f>'Visit&amp;Assessment Form'!$B$5</f>
        <v>0</v>
      </c>
      <c r="F455" t="e">
        <f>VLOOKUP(CountsForm!A456,LookupCount!$A:$D,4,FALSE)</f>
        <v>#N/A</v>
      </c>
      <c r="G455" t="e">
        <f>CountsForm!B456</f>
        <v>#N/A</v>
      </c>
      <c r="H455">
        <f>CountsForm!D456</f>
        <v>0</v>
      </c>
      <c r="I455" t="str">
        <f>VLOOKUP('Visit&amp;Assessment Form'!B$10,LookupVisit!AJ$2:AK$10,2,FALSE)</f>
        <v>W</v>
      </c>
      <c r="J455" t="e">
        <f>VLOOKUP('Visit&amp;Assessment Form'!B$9,LookupVisit!A$2:B$7,2,FALSE)</f>
        <v>#N/A</v>
      </c>
      <c r="K455" t="e">
        <f>VLOOKUP(CountsForm!E456,LookupCount!$F$2:$G$5,2,FALSE)</f>
        <v>#N/A</v>
      </c>
      <c r="L455" t="e">
        <f>VLOOKUP('Visit&amp;Assessment Form'!$B$8,LookupVisit!$C$2:$D$16,2,FALSE)</f>
        <v>#N/A</v>
      </c>
      <c r="M455" t="e">
        <f>VLOOKUP('Visit&amp;Assessment Form'!$B$13,LookupVisit!$E$3:$F$5,2,FALSE)</f>
        <v>#N/A</v>
      </c>
      <c r="N455" t="e">
        <f>VLOOKUP('Visit&amp;Assessment Form'!$B$14,LookupVisit!$G$3:$H$6,2,FALSE)</f>
        <v>#N/A</v>
      </c>
      <c r="O455" t="e">
        <f>VLOOKUP('Visit&amp;Assessment Form'!$B$15,LookupVisit!$I$3:$J$7,2,FALSE)</f>
        <v>#N/A</v>
      </c>
      <c r="P455" t="e">
        <f>VLOOKUP('Visit&amp;Assessment Form'!$B$16,LookupVisit!$K$3:$L$6,2,FALSE)</f>
        <v>#N/A</v>
      </c>
      <c r="Q455" t="e">
        <f>VLOOKUP('Visit&amp;Assessment Form'!$B$11,LookupVisit!$M$3:$N$7,2,FALSE)</f>
        <v>#N/A</v>
      </c>
      <c r="R455">
        <f>'Visit&amp;Assessment Form'!$B$27</f>
        <v>0</v>
      </c>
      <c r="S455">
        <f>'Visit&amp;Assessment Form'!$B$29</f>
        <v>0</v>
      </c>
      <c r="T455">
        <f>SiteForm!A$3</f>
        <v>0</v>
      </c>
      <c r="U455">
        <f>SiteForm!$A$4</f>
        <v>0</v>
      </c>
      <c r="V455">
        <f>SiteForm!$C$3</f>
        <v>0</v>
      </c>
      <c r="W455">
        <f>SiteForm!$C$5</f>
        <v>0</v>
      </c>
      <c r="X455">
        <f>SiteForm!$C$10</f>
        <v>0</v>
      </c>
      <c r="Y455">
        <f>SiteForm!$C$11</f>
        <v>0</v>
      </c>
      <c r="Z455" t="e">
        <f>CountsForm!C456</f>
        <v>#N/A</v>
      </c>
      <c r="AA455" s="16">
        <f>'Visit&amp;Assessment Form'!$B$6</f>
        <v>0</v>
      </c>
      <c r="AB455" s="16">
        <f>'Visit&amp;Assessment Form'!$B$7</f>
        <v>0</v>
      </c>
      <c r="AC455">
        <f>SiteForm!$C$6</f>
        <v>0</v>
      </c>
      <c r="AD455" s="17">
        <f>CountsForm!A456</f>
        <v>0</v>
      </c>
    </row>
    <row r="456" spans="1:30">
      <c r="A456" t="e">
        <f>SiteForm!$A$7&amp;SiteForm!$C$7</f>
        <v>#N/A</v>
      </c>
      <c r="B456">
        <f>IF(SiteForm!C$4="",SiteForm!A$4,SiteForm!C$4)</f>
        <v>0</v>
      </c>
      <c r="C456">
        <f>'Visit&amp;Assessment Form'!$B$3</f>
        <v>0</v>
      </c>
      <c r="D456">
        <f>'Visit&amp;Assessment Form'!$B$4</f>
        <v>0</v>
      </c>
      <c r="E456">
        <f>'Visit&amp;Assessment Form'!$B$5</f>
        <v>0</v>
      </c>
      <c r="F456" t="e">
        <f>VLOOKUP(CountsForm!A457,LookupCount!$A:$D,4,FALSE)</f>
        <v>#N/A</v>
      </c>
      <c r="G456" t="e">
        <f>CountsForm!B457</f>
        <v>#N/A</v>
      </c>
      <c r="H456">
        <f>CountsForm!D457</f>
        <v>0</v>
      </c>
      <c r="I456" t="str">
        <f>VLOOKUP('Visit&amp;Assessment Form'!B$10,LookupVisit!AJ$2:AK$10,2,FALSE)</f>
        <v>W</v>
      </c>
      <c r="J456" t="e">
        <f>VLOOKUP('Visit&amp;Assessment Form'!B$9,LookupVisit!A$2:B$7,2,FALSE)</f>
        <v>#N/A</v>
      </c>
      <c r="K456" t="e">
        <f>VLOOKUP(CountsForm!E457,LookupCount!$F$2:$G$5,2,FALSE)</f>
        <v>#N/A</v>
      </c>
      <c r="L456" t="e">
        <f>VLOOKUP('Visit&amp;Assessment Form'!$B$8,LookupVisit!$C$2:$D$16,2,FALSE)</f>
        <v>#N/A</v>
      </c>
      <c r="M456" t="e">
        <f>VLOOKUP('Visit&amp;Assessment Form'!$B$13,LookupVisit!$E$3:$F$5,2,FALSE)</f>
        <v>#N/A</v>
      </c>
      <c r="N456" t="e">
        <f>VLOOKUP('Visit&amp;Assessment Form'!$B$14,LookupVisit!$G$3:$H$6,2,FALSE)</f>
        <v>#N/A</v>
      </c>
      <c r="O456" t="e">
        <f>VLOOKUP('Visit&amp;Assessment Form'!$B$15,LookupVisit!$I$3:$J$7,2,FALSE)</f>
        <v>#N/A</v>
      </c>
      <c r="P456" t="e">
        <f>VLOOKUP('Visit&amp;Assessment Form'!$B$16,LookupVisit!$K$3:$L$6,2,FALSE)</f>
        <v>#N/A</v>
      </c>
      <c r="Q456" t="e">
        <f>VLOOKUP('Visit&amp;Assessment Form'!$B$11,LookupVisit!$M$3:$N$7,2,FALSE)</f>
        <v>#N/A</v>
      </c>
      <c r="R456">
        <f>'Visit&amp;Assessment Form'!$B$27</f>
        <v>0</v>
      </c>
      <c r="S456">
        <f>'Visit&amp;Assessment Form'!$B$29</f>
        <v>0</v>
      </c>
      <c r="T456">
        <f>SiteForm!A$3</f>
        <v>0</v>
      </c>
      <c r="U456">
        <f>SiteForm!$A$4</f>
        <v>0</v>
      </c>
      <c r="V456">
        <f>SiteForm!$C$3</f>
        <v>0</v>
      </c>
      <c r="W456">
        <f>SiteForm!$C$5</f>
        <v>0</v>
      </c>
      <c r="X456">
        <f>SiteForm!$C$10</f>
        <v>0</v>
      </c>
      <c r="Y456">
        <f>SiteForm!$C$11</f>
        <v>0</v>
      </c>
      <c r="Z456" t="e">
        <f>CountsForm!C457</f>
        <v>#N/A</v>
      </c>
      <c r="AA456" s="16">
        <f>'Visit&amp;Assessment Form'!$B$6</f>
        <v>0</v>
      </c>
      <c r="AB456" s="16">
        <f>'Visit&amp;Assessment Form'!$B$7</f>
        <v>0</v>
      </c>
      <c r="AC456">
        <f>SiteForm!$C$6</f>
        <v>0</v>
      </c>
      <c r="AD456" s="17">
        <f>CountsForm!A457</f>
        <v>0</v>
      </c>
    </row>
    <row r="457" spans="1:30">
      <c r="A457" t="e">
        <f>SiteForm!$A$7&amp;SiteForm!$C$7</f>
        <v>#N/A</v>
      </c>
      <c r="B457">
        <f>IF(SiteForm!C$4="",SiteForm!A$4,SiteForm!C$4)</f>
        <v>0</v>
      </c>
      <c r="C457">
        <f>'Visit&amp;Assessment Form'!$B$3</f>
        <v>0</v>
      </c>
      <c r="D457">
        <f>'Visit&amp;Assessment Form'!$B$4</f>
        <v>0</v>
      </c>
      <c r="E457">
        <f>'Visit&amp;Assessment Form'!$B$5</f>
        <v>0</v>
      </c>
      <c r="F457" t="e">
        <f>VLOOKUP(CountsForm!A458,LookupCount!$A:$D,4,FALSE)</f>
        <v>#N/A</v>
      </c>
      <c r="G457" t="e">
        <f>CountsForm!B458</f>
        <v>#N/A</v>
      </c>
      <c r="H457">
        <f>CountsForm!D458</f>
        <v>0</v>
      </c>
      <c r="I457" t="str">
        <f>VLOOKUP('Visit&amp;Assessment Form'!B$10,LookupVisit!AJ$2:AK$10,2,FALSE)</f>
        <v>W</v>
      </c>
      <c r="J457" t="e">
        <f>VLOOKUP('Visit&amp;Assessment Form'!B$9,LookupVisit!A$2:B$7,2,FALSE)</f>
        <v>#N/A</v>
      </c>
      <c r="K457" t="e">
        <f>VLOOKUP(CountsForm!E458,LookupCount!$F$2:$G$5,2,FALSE)</f>
        <v>#N/A</v>
      </c>
      <c r="L457" t="e">
        <f>VLOOKUP('Visit&amp;Assessment Form'!$B$8,LookupVisit!$C$2:$D$16,2,FALSE)</f>
        <v>#N/A</v>
      </c>
      <c r="M457" t="e">
        <f>VLOOKUP('Visit&amp;Assessment Form'!$B$13,LookupVisit!$E$3:$F$5,2,FALSE)</f>
        <v>#N/A</v>
      </c>
      <c r="N457" t="e">
        <f>VLOOKUP('Visit&amp;Assessment Form'!$B$14,LookupVisit!$G$3:$H$6,2,FALSE)</f>
        <v>#N/A</v>
      </c>
      <c r="O457" t="e">
        <f>VLOOKUP('Visit&amp;Assessment Form'!$B$15,LookupVisit!$I$3:$J$7,2,FALSE)</f>
        <v>#N/A</v>
      </c>
      <c r="P457" t="e">
        <f>VLOOKUP('Visit&amp;Assessment Form'!$B$16,LookupVisit!$K$3:$L$6,2,FALSE)</f>
        <v>#N/A</v>
      </c>
      <c r="Q457" t="e">
        <f>VLOOKUP('Visit&amp;Assessment Form'!$B$11,LookupVisit!$M$3:$N$7,2,FALSE)</f>
        <v>#N/A</v>
      </c>
      <c r="R457">
        <f>'Visit&amp;Assessment Form'!$B$27</f>
        <v>0</v>
      </c>
      <c r="S457">
        <f>'Visit&amp;Assessment Form'!$B$29</f>
        <v>0</v>
      </c>
      <c r="T457">
        <f>SiteForm!A$3</f>
        <v>0</v>
      </c>
      <c r="U457">
        <f>SiteForm!$A$4</f>
        <v>0</v>
      </c>
      <c r="V457">
        <f>SiteForm!$C$3</f>
        <v>0</v>
      </c>
      <c r="W457">
        <f>SiteForm!$C$5</f>
        <v>0</v>
      </c>
      <c r="X457">
        <f>SiteForm!$C$10</f>
        <v>0</v>
      </c>
      <c r="Y457">
        <f>SiteForm!$C$11</f>
        <v>0</v>
      </c>
      <c r="Z457" t="e">
        <f>CountsForm!C458</f>
        <v>#N/A</v>
      </c>
      <c r="AA457" s="16">
        <f>'Visit&amp;Assessment Form'!$B$6</f>
        <v>0</v>
      </c>
      <c r="AB457" s="16">
        <f>'Visit&amp;Assessment Form'!$B$7</f>
        <v>0</v>
      </c>
      <c r="AC457">
        <f>SiteForm!$C$6</f>
        <v>0</v>
      </c>
      <c r="AD457" s="17">
        <f>CountsForm!A458</f>
        <v>0</v>
      </c>
    </row>
    <row r="458" spans="1:30">
      <c r="A458" t="e">
        <f>SiteForm!$A$7&amp;SiteForm!$C$7</f>
        <v>#N/A</v>
      </c>
      <c r="B458">
        <f>IF(SiteForm!C$4="",SiteForm!A$4,SiteForm!C$4)</f>
        <v>0</v>
      </c>
      <c r="C458">
        <f>'Visit&amp;Assessment Form'!$B$3</f>
        <v>0</v>
      </c>
      <c r="D458">
        <f>'Visit&amp;Assessment Form'!$B$4</f>
        <v>0</v>
      </c>
      <c r="E458">
        <f>'Visit&amp;Assessment Form'!$B$5</f>
        <v>0</v>
      </c>
      <c r="F458" t="e">
        <f>VLOOKUP(CountsForm!A459,LookupCount!$A:$D,4,FALSE)</f>
        <v>#N/A</v>
      </c>
      <c r="G458" t="e">
        <f>CountsForm!B459</f>
        <v>#N/A</v>
      </c>
      <c r="H458">
        <f>CountsForm!D459</f>
        <v>0</v>
      </c>
      <c r="I458" t="str">
        <f>VLOOKUP('Visit&amp;Assessment Form'!B$10,LookupVisit!AJ$2:AK$10,2,FALSE)</f>
        <v>W</v>
      </c>
      <c r="J458" t="e">
        <f>VLOOKUP('Visit&amp;Assessment Form'!B$9,LookupVisit!A$2:B$7,2,FALSE)</f>
        <v>#N/A</v>
      </c>
      <c r="K458" t="e">
        <f>VLOOKUP(CountsForm!E459,LookupCount!$F$2:$G$5,2,FALSE)</f>
        <v>#N/A</v>
      </c>
      <c r="L458" t="e">
        <f>VLOOKUP('Visit&amp;Assessment Form'!$B$8,LookupVisit!$C$2:$D$16,2,FALSE)</f>
        <v>#N/A</v>
      </c>
      <c r="M458" t="e">
        <f>VLOOKUP('Visit&amp;Assessment Form'!$B$13,LookupVisit!$E$3:$F$5,2,FALSE)</f>
        <v>#N/A</v>
      </c>
      <c r="N458" t="e">
        <f>VLOOKUP('Visit&amp;Assessment Form'!$B$14,LookupVisit!$G$3:$H$6,2,FALSE)</f>
        <v>#N/A</v>
      </c>
      <c r="O458" t="e">
        <f>VLOOKUP('Visit&amp;Assessment Form'!$B$15,LookupVisit!$I$3:$J$7,2,FALSE)</f>
        <v>#N/A</v>
      </c>
      <c r="P458" t="e">
        <f>VLOOKUP('Visit&amp;Assessment Form'!$B$16,LookupVisit!$K$3:$L$6,2,FALSE)</f>
        <v>#N/A</v>
      </c>
      <c r="Q458" t="e">
        <f>VLOOKUP('Visit&amp;Assessment Form'!$B$11,LookupVisit!$M$3:$N$7,2,FALSE)</f>
        <v>#N/A</v>
      </c>
      <c r="R458">
        <f>'Visit&amp;Assessment Form'!$B$27</f>
        <v>0</v>
      </c>
      <c r="S458">
        <f>'Visit&amp;Assessment Form'!$B$29</f>
        <v>0</v>
      </c>
      <c r="T458">
        <f>SiteForm!A$3</f>
        <v>0</v>
      </c>
      <c r="U458">
        <f>SiteForm!$A$4</f>
        <v>0</v>
      </c>
      <c r="V458">
        <f>SiteForm!$C$3</f>
        <v>0</v>
      </c>
      <c r="W458">
        <f>SiteForm!$C$5</f>
        <v>0</v>
      </c>
      <c r="X458">
        <f>SiteForm!$C$10</f>
        <v>0</v>
      </c>
      <c r="Y458">
        <f>SiteForm!$C$11</f>
        <v>0</v>
      </c>
      <c r="Z458" t="e">
        <f>CountsForm!C459</f>
        <v>#N/A</v>
      </c>
      <c r="AA458" s="16">
        <f>'Visit&amp;Assessment Form'!$B$6</f>
        <v>0</v>
      </c>
      <c r="AB458" s="16">
        <f>'Visit&amp;Assessment Form'!$B$7</f>
        <v>0</v>
      </c>
      <c r="AC458">
        <f>SiteForm!$C$6</f>
        <v>0</v>
      </c>
      <c r="AD458" s="17">
        <f>CountsForm!A459</f>
        <v>0</v>
      </c>
    </row>
    <row r="459" spans="1:30">
      <c r="A459" t="e">
        <f>SiteForm!$A$7&amp;SiteForm!$C$7</f>
        <v>#N/A</v>
      </c>
      <c r="B459">
        <f>IF(SiteForm!C$4="",SiteForm!A$4,SiteForm!C$4)</f>
        <v>0</v>
      </c>
      <c r="C459">
        <f>'Visit&amp;Assessment Form'!$B$3</f>
        <v>0</v>
      </c>
      <c r="D459">
        <f>'Visit&amp;Assessment Form'!$B$4</f>
        <v>0</v>
      </c>
      <c r="E459">
        <f>'Visit&amp;Assessment Form'!$B$5</f>
        <v>0</v>
      </c>
      <c r="F459" t="e">
        <f>VLOOKUP(CountsForm!A460,LookupCount!$A:$D,4,FALSE)</f>
        <v>#N/A</v>
      </c>
      <c r="G459" t="e">
        <f>CountsForm!B460</f>
        <v>#N/A</v>
      </c>
      <c r="H459">
        <f>CountsForm!D460</f>
        <v>0</v>
      </c>
      <c r="I459" t="str">
        <f>VLOOKUP('Visit&amp;Assessment Form'!B$10,LookupVisit!AJ$2:AK$10,2,FALSE)</f>
        <v>W</v>
      </c>
      <c r="J459" t="e">
        <f>VLOOKUP('Visit&amp;Assessment Form'!B$9,LookupVisit!A$2:B$7,2,FALSE)</f>
        <v>#N/A</v>
      </c>
      <c r="K459" t="e">
        <f>VLOOKUP(CountsForm!E460,LookupCount!$F$2:$G$5,2,FALSE)</f>
        <v>#N/A</v>
      </c>
      <c r="L459" t="e">
        <f>VLOOKUP('Visit&amp;Assessment Form'!$B$8,LookupVisit!$C$2:$D$16,2,FALSE)</f>
        <v>#N/A</v>
      </c>
      <c r="M459" t="e">
        <f>VLOOKUP('Visit&amp;Assessment Form'!$B$13,LookupVisit!$E$3:$F$5,2,FALSE)</f>
        <v>#N/A</v>
      </c>
      <c r="N459" t="e">
        <f>VLOOKUP('Visit&amp;Assessment Form'!$B$14,LookupVisit!$G$3:$H$6,2,FALSE)</f>
        <v>#N/A</v>
      </c>
      <c r="O459" t="e">
        <f>VLOOKUP('Visit&amp;Assessment Form'!$B$15,LookupVisit!$I$3:$J$7,2,FALSE)</f>
        <v>#N/A</v>
      </c>
      <c r="P459" t="e">
        <f>VLOOKUP('Visit&amp;Assessment Form'!$B$16,LookupVisit!$K$3:$L$6,2,FALSE)</f>
        <v>#N/A</v>
      </c>
      <c r="Q459" t="e">
        <f>VLOOKUP('Visit&amp;Assessment Form'!$B$11,LookupVisit!$M$3:$N$7,2,FALSE)</f>
        <v>#N/A</v>
      </c>
      <c r="R459">
        <f>'Visit&amp;Assessment Form'!$B$27</f>
        <v>0</v>
      </c>
      <c r="S459">
        <f>'Visit&amp;Assessment Form'!$B$29</f>
        <v>0</v>
      </c>
      <c r="T459">
        <f>SiteForm!A$3</f>
        <v>0</v>
      </c>
      <c r="U459">
        <f>SiteForm!$A$4</f>
        <v>0</v>
      </c>
      <c r="V459">
        <f>SiteForm!$C$3</f>
        <v>0</v>
      </c>
      <c r="W459">
        <f>SiteForm!$C$5</f>
        <v>0</v>
      </c>
      <c r="X459">
        <f>SiteForm!$C$10</f>
        <v>0</v>
      </c>
      <c r="Y459">
        <f>SiteForm!$C$11</f>
        <v>0</v>
      </c>
      <c r="Z459" t="e">
        <f>CountsForm!C460</f>
        <v>#N/A</v>
      </c>
      <c r="AA459" s="16">
        <f>'Visit&amp;Assessment Form'!$B$6</f>
        <v>0</v>
      </c>
      <c r="AB459" s="16">
        <f>'Visit&amp;Assessment Form'!$B$7</f>
        <v>0</v>
      </c>
      <c r="AC459">
        <f>SiteForm!$C$6</f>
        <v>0</v>
      </c>
      <c r="AD459" s="17">
        <f>CountsForm!A460</f>
        <v>0</v>
      </c>
    </row>
    <row r="460" spans="1:30">
      <c r="A460" t="e">
        <f>SiteForm!$A$7&amp;SiteForm!$C$7</f>
        <v>#N/A</v>
      </c>
      <c r="B460">
        <f>IF(SiteForm!C$4="",SiteForm!A$4,SiteForm!C$4)</f>
        <v>0</v>
      </c>
      <c r="C460">
        <f>'Visit&amp;Assessment Form'!$B$3</f>
        <v>0</v>
      </c>
      <c r="D460">
        <f>'Visit&amp;Assessment Form'!$B$4</f>
        <v>0</v>
      </c>
      <c r="E460">
        <f>'Visit&amp;Assessment Form'!$B$5</f>
        <v>0</v>
      </c>
      <c r="F460" t="e">
        <f>VLOOKUP(CountsForm!A461,LookupCount!$A:$D,4,FALSE)</f>
        <v>#N/A</v>
      </c>
      <c r="G460" t="e">
        <f>CountsForm!B461</f>
        <v>#N/A</v>
      </c>
      <c r="H460">
        <f>CountsForm!D461</f>
        <v>0</v>
      </c>
      <c r="I460" t="str">
        <f>VLOOKUP('Visit&amp;Assessment Form'!B$10,LookupVisit!AJ$2:AK$10,2,FALSE)</f>
        <v>W</v>
      </c>
      <c r="J460" t="e">
        <f>VLOOKUP('Visit&amp;Assessment Form'!B$9,LookupVisit!A$2:B$7,2,FALSE)</f>
        <v>#N/A</v>
      </c>
      <c r="K460" t="e">
        <f>VLOOKUP(CountsForm!E461,LookupCount!$F$2:$G$5,2,FALSE)</f>
        <v>#N/A</v>
      </c>
      <c r="L460" t="e">
        <f>VLOOKUP('Visit&amp;Assessment Form'!$B$8,LookupVisit!$C$2:$D$16,2,FALSE)</f>
        <v>#N/A</v>
      </c>
      <c r="M460" t="e">
        <f>VLOOKUP('Visit&amp;Assessment Form'!$B$13,LookupVisit!$E$3:$F$5,2,FALSE)</f>
        <v>#N/A</v>
      </c>
      <c r="N460" t="e">
        <f>VLOOKUP('Visit&amp;Assessment Form'!$B$14,LookupVisit!$G$3:$H$6,2,FALSE)</f>
        <v>#N/A</v>
      </c>
      <c r="O460" t="e">
        <f>VLOOKUP('Visit&amp;Assessment Form'!$B$15,LookupVisit!$I$3:$J$7,2,FALSE)</f>
        <v>#N/A</v>
      </c>
      <c r="P460" t="e">
        <f>VLOOKUP('Visit&amp;Assessment Form'!$B$16,LookupVisit!$K$3:$L$6,2,FALSE)</f>
        <v>#N/A</v>
      </c>
      <c r="Q460" t="e">
        <f>VLOOKUP('Visit&amp;Assessment Form'!$B$11,LookupVisit!$M$3:$N$7,2,FALSE)</f>
        <v>#N/A</v>
      </c>
      <c r="R460">
        <f>'Visit&amp;Assessment Form'!$B$27</f>
        <v>0</v>
      </c>
      <c r="S460">
        <f>'Visit&amp;Assessment Form'!$B$29</f>
        <v>0</v>
      </c>
      <c r="T460">
        <f>SiteForm!A$3</f>
        <v>0</v>
      </c>
      <c r="U460">
        <f>SiteForm!$A$4</f>
        <v>0</v>
      </c>
      <c r="V460">
        <f>SiteForm!$C$3</f>
        <v>0</v>
      </c>
      <c r="W460">
        <f>SiteForm!$C$5</f>
        <v>0</v>
      </c>
      <c r="X460">
        <f>SiteForm!$C$10</f>
        <v>0</v>
      </c>
      <c r="Y460">
        <f>SiteForm!$C$11</f>
        <v>0</v>
      </c>
      <c r="Z460" t="e">
        <f>CountsForm!C461</f>
        <v>#N/A</v>
      </c>
      <c r="AA460" s="16">
        <f>'Visit&amp;Assessment Form'!$B$6</f>
        <v>0</v>
      </c>
      <c r="AB460" s="16">
        <f>'Visit&amp;Assessment Form'!$B$7</f>
        <v>0</v>
      </c>
      <c r="AC460">
        <f>SiteForm!$C$6</f>
        <v>0</v>
      </c>
      <c r="AD460" s="17">
        <f>CountsForm!A461</f>
        <v>0</v>
      </c>
    </row>
    <row r="461" spans="1:30">
      <c r="A461" t="e">
        <f>SiteForm!$A$7&amp;SiteForm!$C$7</f>
        <v>#N/A</v>
      </c>
      <c r="B461">
        <f>IF(SiteForm!C$4="",SiteForm!A$4,SiteForm!C$4)</f>
        <v>0</v>
      </c>
      <c r="C461">
        <f>'Visit&amp;Assessment Form'!$B$3</f>
        <v>0</v>
      </c>
      <c r="D461">
        <f>'Visit&amp;Assessment Form'!$B$4</f>
        <v>0</v>
      </c>
      <c r="E461">
        <f>'Visit&amp;Assessment Form'!$B$5</f>
        <v>0</v>
      </c>
      <c r="F461" t="e">
        <f>VLOOKUP(CountsForm!A462,LookupCount!$A:$D,4,FALSE)</f>
        <v>#N/A</v>
      </c>
      <c r="G461" t="e">
        <f>CountsForm!B462</f>
        <v>#N/A</v>
      </c>
      <c r="H461">
        <f>CountsForm!D462</f>
        <v>0</v>
      </c>
      <c r="I461" t="str">
        <f>VLOOKUP('Visit&amp;Assessment Form'!B$10,LookupVisit!AJ$2:AK$10,2,FALSE)</f>
        <v>W</v>
      </c>
      <c r="J461" t="e">
        <f>VLOOKUP('Visit&amp;Assessment Form'!B$9,LookupVisit!A$2:B$7,2,FALSE)</f>
        <v>#N/A</v>
      </c>
      <c r="K461" t="e">
        <f>VLOOKUP(CountsForm!E462,LookupCount!$F$2:$G$5,2,FALSE)</f>
        <v>#N/A</v>
      </c>
      <c r="L461" t="e">
        <f>VLOOKUP('Visit&amp;Assessment Form'!$B$8,LookupVisit!$C$2:$D$16,2,FALSE)</f>
        <v>#N/A</v>
      </c>
      <c r="M461" t="e">
        <f>VLOOKUP('Visit&amp;Assessment Form'!$B$13,LookupVisit!$E$3:$F$5,2,FALSE)</f>
        <v>#N/A</v>
      </c>
      <c r="N461" t="e">
        <f>VLOOKUP('Visit&amp;Assessment Form'!$B$14,LookupVisit!$G$3:$H$6,2,FALSE)</f>
        <v>#N/A</v>
      </c>
      <c r="O461" t="e">
        <f>VLOOKUP('Visit&amp;Assessment Form'!$B$15,LookupVisit!$I$3:$J$7,2,FALSE)</f>
        <v>#N/A</v>
      </c>
      <c r="P461" t="e">
        <f>VLOOKUP('Visit&amp;Assessment Form'!$B$16,LookupVisit!$K$3:$L$6,2,FALSE)</f>
        <v>#N/A</v>
      </c>
      <c r="Q461" t="e">
        <f>VLOOKUP('Visit&amp;Assessment Form'!$B$11,LookupVisit!$M$3:$N$7,2,FALSE)</f>
        <v>#N/A</v>
      </c>
      <c r="R461">
        <f>'Visit&amp;Assessment Form'!$B$27</f>
        <v>0</v>
      </c>
      <c r="S461">
        <f>'Visit&amp;Assessment Form'!$B$29</f>
        <v>0</v>
      </c>
      <c r="T461">
        <f>SiteForm!A$3</f>
        <v>0</v>
      </c>
      <c r="U461">
        <f>SiteForm!$A$4</f>
        <v>0</v>
      </c>
      <c r="V461">
        <f>SiteForm!$C$3</f>
        <v>0</v>
      </c>
      <c r="W461">
        <f>SiteForm!$C$5</f>
        <v>0</v>
      </c>
      <c r="X461">
        <f>SiteForm!$C$10</f>
        <v>0</v>
      </c>
      <c r="Y461">
        <f>SiteForm!$C$11</f>
        <v>0</v>
      </c>
      <c r="Z461" t="e">
        <f>CountsForm!C462</f>
        <v>#N/A</v>
      </c>
      <c r="AA461" s="16">
        <f>'Visit&amp;Assessment Form'!$B$6</f>
        <v>0</v>
      </c>
      <c r="AB461" s="16">
        <f>'Visit&amp;Assessment Form'!$B$7</f>
        <v>0</v>
      </c>
      <c r="AC461">
        <f>SiteForm!$C$6</f>
        <v>0</v>
      </c>
      <c r="AD461" s="17">
        <f>CountsForm!A462</f>
        <v>0</v>
      </c>
    </row>
    <row r="462" spans="1:30">
      <c r="A462" t="e">
        <f>SiteForm!$A$7&amp;SiteForm!$C$7</f>
        <v>#N/A</v>
      </c>
      <c r="B462">
        <f>IF(SiteForm!C$4="",SiteForm!A$4,SiteForm!C$4)</f>
        <v>0</v>
      </c>
      <c r="C462">
        <f>'Visit&amp;Assessment Form'!$B$3</f>
        <v>0</v>
      </c>
      <c r="D462">
        <f>'Visit&amp;Assessment Form'!$B$4</f>
        <v>0</v>
      </c>
      <c r="E462">
        <f>'Visit&amp;Assessment Form'!$B$5</f>
        <v>0</v>
      </c>
      <c r="F462" t="e">
        <f>VLOOKUP(CountsForm!A463,LookupCount!$A:$D,4,FALSE)</f>
        <v>#N/A</v>
      </c>
      <c r="G462" t="e">
        <f>CountsForm!B463</f>
        <v>#N/A</v>
      </c>
      <c r="H462">
        <f>CountsForm!D463</f>
        <v>0</v>
      </c>
      <c r="I462" t="str">
        <f>VLOOKUP('Visit&amp;Assessment Form'!B$10,LookupVisit!AJ$2:AK$10,2,FALSE)</f>
        <v>W</v>
      </c>
      <c r="J462" t="e">
        <f>VLOOKUP('Visit&amp;Assessment Form'!B$9,LookupVisit!A$2:B$7,2,FALSE)</f>
        <v>#N/A</v>
      </c>
      <c r="K462" t="e">
        <f>VLOOKUP(CountsForm!E463,LookupCount!$F$2:$G$5,2,FALSE)</f>
        <v>#N/A</v>
      </c>
      <c r="L462" t="e">
        <f>VLOOKUP('Visit&amp;Assessment Form'!$B$8,LookupVisit!$C$2:$D$16,2,FALSE)</f>
        <v>#N/A</v>
      </c>
      <c r="M462" t="e">
        <f>VLOOKUP('Visit&amp;Assessment Form'!$B$13,LookupVisit!$E$3:$F$5,2,FALSE)</f>
        <v>#N/A</v>
      </c>
      <c r="N462" t="e">
        <f>VLOOKUP('Visit&amp;Assessment Form'!$B$14,LookupVisit!$G$3:$H$6,2,FALSE)</f>
        <v>#N/A</v>
      </c>
      <c r="O462" t="e">
        <f>VLOOKUP('Visit&amp;Assessment Form'!$B$15,LookupVisit!$I$3:$J$7,2,FALSE)</f>
        <v>#N/A</v>
      </c>
      <c r="P462" t="e">
        <f>VLOOKUP('Visit&amp;Assessment Form'!$B$16,LookupVisit!$K$3:$L$6,2,FALSE)</f>
        <v>#N/A</v>
      </c>
      <c r="Q462" t="e">
        <f>VLOOKUP('Visit&amp;Assessment Form'!$B$11,LookupVisit!$M$3:$N$7,2,FALSE)</f>
        <v>#N/A</v>
      </c>
      <c r="R462">
        <f>'Visit&amp;Assessment Form'!$B$27</f>
        <v>0</v>
      </c>
      <c r="S462">
        <f>'Visit&amp;Assessment Form'!$B$29</f>
        <v>0</v>
      </c>
      <c r="T462">
        <f>SiteForm!A$3</f>
        <v>0</v>
      </c>
      <c r="U462">
        <f>SiteForm!$A$4</f>
        <v>0</v>
      </c>
      <c r="V462">
        <f>SiteForm!$C$3</f>
        <v>0</v>
      </c>
      <c r="W462">
        <f>SiteForm!$C$5</f>
        <v>0</v>
      </c>
      <c r="X462">
        <f>SiteForm!$C$10</f>
        <v>0</v>
      </c>
      <c r="Y462">
        <f>SiteForm!$C$11</f>
        <v>0</v>
      </c>
      <c r="Z462" t="e">
        <f>CountsForm!C463</f>
        <v>#N/A</v>
      </c>
      <c r="AA462" s="16">
        <f>'Visit&amp;Assessment Form'!$B$6</f>
        <v>0</v>
      </c>
      <c r="AB462" s="16">
        <f>'Visit&amp;Assessment Form'!$B$7</f>
        <v>0</v>
      </c>
      <c r="AC462">
        <f>SiteForm!$C$6</f>
        <v>0</v>
      </c>
      <c r="AD462" s="17">
        <f>CountsForm!A463</f>
        <v>0</v>
      </c>
    </row>
    <row r="463" spans="1:30">
      <c r="A463" t="e">
        <f>SiteForm!$A$7&amp;SiteForm!$C$7</f>
        <v>#N/A</v>
      </c>
      <c r="B463">
        <f>IF(SiteForm!C$4="",SiteForm!A$4,SiteForm!C$4)</f>
        <v>0</v>
      </c>
      <c r="C463">
        <f>'Visit&amp;Assessment Form'!$B$3</f>
        <v>0</v>
      </c>
      <c r="D463">
        <f>'Visit&amp;Assessment Form'!$B$4</f>
        <v>0</v>
      </c>
      <c r="E463">
        <f>'Visit&amp;Assessment Form'!$B$5</f>
        <v>0</v>
      </c>
      <c r="F463" t="e">
        <f>VLOOKUP(CountsForm!A464,LookupCount!$A:$D,4,FALSE)</f>
        <v>#N/A</v>
      </c>
      <c r="G463" t="e">
        <f>CountsForm!B464</f>
        <v>#N/A</v>
      </c>
      <c r="H463">
        <f>CountsForm!D464</f>
        <v>0</v>
      </c>
      <c r="I463" t="str">
        <f>VLOOKUP('Visit&amp;Assessment Form'!B$10,LookupVisit!AJ$2:AK$10,2,FALSE)</f>
        <v>W</v>
      </c>
      <c r="J463" t="e">
        <f>VLOOKUP('Visit&amp;Assessment Form'!B$9,LookupVisit!A$2:B$7,2,FALSE)</f>
        <v>#N/A</v>
      </c>
      <c r="K463" t="e">
        <f>VLOOKUP(CountsForm!E464,LookupCount!$F$2:$G$5,2,FALSE)</f>
        <v>#N/A</v>
      </c>
      <c r="L463" t="e">
        <f>VLOOKUP('Visit&amp;Assessment Form'!$B$8,LookupVisit!$C$2:$D$16,2,FALSE)</f>
        <v>#N/A</v>
      </c>
      <c r="M463" t="e">
        <f>VLOOKUP('Visit&amp;Assessment Form'!$B$13,LookupVisit!$E$3:$F$5,2,FALSE)</f>
        <v>#N/A</v>
      </c>
      <c r="N463" t="e">
        <f>VLOOKUP('Visit&amp;Assessment Form'!$B$14,LookupVisit!$G$3:$H$6,2,FALSE)</f>
        <v>#N/A</v>
      </c>
      <c r="O463" t="e">
        <f>VLOOKUP('Visit&amp;Assessment Form'!$B$15,LookupVisit!$I$3:$J$7,2,FALSE)</f>
        <v>#N/A</v>
      </c>
      <c r="P463" t="e">
        <f>VLOOKUP('Visit&amp;Assessment Form'!$B$16,LookupVisit!$K$3:$L$6,2,FALSE)</f>
        <v>#N/A</v>
      </c>
      <c r="Q463" t="e">
        <f>VLOOKUP('Visit&amp;Assessment Form'!$B$11,LookupVisit!$M$3:$N$7,2,FALSE)</f>
        <v>#N/A</v>
      </c>
      <c r="R463">
        <f>'Visit&amp;Assessment Form'!$B$27</f>
        <v>0</v>
      </c>
      <c r="S463">
        <f>'Visit&amp;Assessment Form'!$B$29</f>
        <v>0</v>
      </c>
      <c r="T463">
        <f>SiteForm!A$3</f>
        <v>0</v>
      </c>
      <c r="U463">
        <f>SiteForm!$A$4</f>
        <v>0</v>
      </c>
      <c r="V463">
        <f>SiteForm!$C$3</f>
        <v>0</v>
      </c>
      <c r="W463">
        <f>SiteForm!$C$5</f>
        <v>0</v>
      </c>
      <c r="X463">
        <f>SiteForm!$C$10</f>
        <v>0</v>
      </c>
      <c r="Y463">
        <f>SiteForm!$C$11</f>
        <v>0</v>
      </c>
      <c r="Z463" t="e">
        <f>CountsForm!C464</f>
        <v>#N/A</v>
      </c>
      <c r="AA463" s="16">
        <f>'Visit&amp;Assessment Form'!$B$6</f>
        <v>0</v>
      </c>
      <c r="AB463" s="16">
        <f>'Visit&amp;Assessment Form'!$B$7</f>
        <v>0</v>
      </c>
      <c r="AC463">
        <f>SiteForm!$C$6</f>
        <v>0</v>
      </c>
      <c r="AD463" s="17">
        <f>CountsForm!A464</f>
        <v>0</v>
      </c>
    </row>
    <row r="464" spans="1:30">
      <c r="A464" t="e">
        <f>SiteForm!$A$7&amp;SiteForm!$C$7</f>
        <v>#N/A</v>
      </c>
      <c r="B464">
        <f>IF(SiteForm!C$4="",SiteForm!A$4,SiteForm!C$4)</f>
        <v>0</v>
      </c>
      <c r="C464">
        <f>'Visit&amp;Assessment Form'!$B$3</f>
        <v>0</v>
      </c>
      <c r="D464">
        <f>'Visit&amp;Assessment Form'!$B$4</f>
        <v>0</v>
      </c>
      <c r="E464">
        <f>'Visit&amp;Assessment Form'!$B$5</f>
        <v>0</v>
      </c>
      <c r="F464" t="e">
        <f>VLOOKUP(CountsForm!A465,LookupCount!$A:$D,4,FALSE)</f>
        <v>#N/A</v>
      </c>
      <c r="G464" t="e">
        <f>CountsForm!B465</f>
        <v>#N/A</v>
      </c>
      <c r="H464">
        <f>CountsForm!D465</f>
        <v>0</v>
      </c>
      <c r="I464" t="str">
        <f>VLOOKUP('Visit&amp;Assessment Form'!B$10,LookupVisit!AJ$2:AK$10,2,FALSE)</f>
        <v>W</v>
      </c>
      <c r="J464" t="e">
        <f>VLOOKUP('Visit&amp;Assessment Form'!B$9,LookupVisit!A$2:B$7,2,FALSE)</f>
        <v>#N/A</v>
      </c>
      <c r="K464" t="e">
        <f>VLOOKUP(CountsForm!E465,LookupCount!$F$2:$G$5,2,FALSE)</f>
        <v>#N/A</v>
      </c>
      <c r="L464" t="e">
        <f>VLOOKUP('Visit&amp;Assessment Form'!$B$8,LookupVisit!$C$2:$D$16,2,FALSE)</f>
        <v>#N/A</v>
      </c>
      <c r="M464" t="e">
        <f>VLOOKUP('Visit&amp;Assessment Form'!$B$13,LookupVisit!$E$3:$F$5,2,FALSE)</f>
        <v>#N/A</v>
      </c>
      <c r="N464" t="e">
        <f>VLOOKUP('Visit&amp;Assessment Form'!$B$14,LookupVisit!$G$3:$H$6,2,FALSE)</f>
        <v>#N/A</v>
      </c>
      <c r="O464" t="e">
        <f>VLOOKUP('Visit&amp;Assessment Form'!$B$15,LookupVisit!$I$3:$J$7,2,FALSE)</f>
        <v>#N/A</v>
      </c>
      <c r="P464" t="e">
        <f>VLOOKUP('Visit&amp;Assessment Form'!$B$16,LookupVisit!$K$3:$L$6,2,FALSE)</f>
        <v>#N/A</v>
      </c>
      <c r="Q464" t="e">
        <f>VLOOKUP('Visit&amp;Assessment Form'!$B$11,LookupVisit!$M$3:$N$7,2,FALSE)</f>
        <v>#N/A</v>
      </c>
      <c r="R464">
        <f>'Visit&amp;Assessment Form'!$B$27</f>
        <v>0</v>
      </c>
      <c r="S464">
        <f>'Visit&amp;Assessment Form'!$B$29</f>
        <v>0</v>
      </c>
      <c r="T464">
        <f>SiteForm!A$3</f>
        <v>0</v>
      </c>
      <c r="U464">
        <f>SiteForm!$A$4</f>
        <v>0</v>
      </c>
      <c r="V464">
        <f>SiteForm!$C$3</f>
        <v>0</v>
      </c>
      <c r="W464">
        <f>SiteForm!$C$5</f>
        <v>0</v>
      </c>
      <c r="X464">
        <f>SiteForm!$C$10</f>
        <v>0</v>
      </c>
      <c r="Y464">
        <f>SiteForm!$C$11</f>
        <v>0</v>
      </c>
      <c r="Z464" t="e">
        <f>CountsForm!C465</f>
        <v>#N/A</v>
      </c>
      <c r="AA464" s="16">
        <f>'Visit&amp;Assessment Form'!$B$6</f>
        <v>0</v>
      </c>
      <c r="AB464" s="16">
        <f>'Visit&amp;Assessment Form'!$B$7</f>
        <v>0</v>
      </c>
      <c r="AC464">
        <f>SiteForm!$C$6</f>
        <v>0</v>
      </c>
      <c r="AD464" s="17">
        <f>CountsForm!A465</f>
        <v>0</v>
      </c>
    </row>
    <row r="465" spans="1:30">
      <c r="A465" t="e">
        <f>SiteForm!$A$7&amp;SiteForm!$C$7</f>
        <v>#N/A</v>
      </c>
      <c r="B465">
        <f>IF(SiteForm!C$4="",SiteForm!A$4,SiteForm!C$4)</f>
        <v>0</v>
      </c>
      <c r="C465">
        <f>'Visit&amp;Assessment Form'!$B$3</f>
        <v>0</v>
      </c>
      <c r="D465">
        <f>'Visit&amp;Assessment Form'!$B$4</f>
        <v>0</v>
      </c>
      <c r="E465">
        <f>'Visit&amp;Assessment Form'!$B$5</f>
        <v>0</v>
      </c>
      <c r="F465" t="e">
        <f>VLOOKUP(CountsForm!A466,LookupCount!$A:$D,4,FALSE)</f>
        <v>#N/A</v>
      </c>
      <c r="G465" t="e">
        <f>CountsForm!B466</f>
        <v>#N/A</v>
      </c>
      <c r="H465">
        <f>CountsForm!D466</f>
        <v>0</v>
      </c>
      <c r="I465" t="str">
        <f>VLOOKUP('Visit&amp;Assessment Form'!B$10,LookupVisit!AJ$2:AK$10,2,FALSE)</f>
        <v>W</v>
      </c>
      <c r="J465" t="e">
        <f>VLOOKUP('Visit&amp;Assessment Form'!B$9,LookupVisit!A$2:B$7,2,FALSE)</f>
        <v>#N/A</v>
      </c>
      <c r="K465" t="e">
        <f>VLOOKUP(CountsForm!E466,LookupCount!$F$2:$G$5,2,FALSE)</f>
        <v>#N/A</v>
      </c>
      <c r="L465" t="e">
        <f>VLOOKUP('Visit&amp;Assessment Form'!$B$8,LookupVisit!$C$2:$D$16,2,FALSE)</f>
        <v>#N/A</v>
      </c>
      <c r="M465" t="e">
        <f>VLOOKUP('Visit&amp;Assessment Form'!$B$13,LookupVisit!$E$3:$F$5,2,FALSE)</f>
        <v>#N/A</v>
      </c>
      <c r="N465" t="e">
        <f>VLOOKUP('Visit&amp;Assessment Form'!$B$14,LookupVisit!$G$3:$H$6,2,FALSE)</f>
        <v>#N/A</v>
      </c>
      <c r="O465" t="e">
        <f>VLOOKUP('Visit&amp;Assessment Form'!$B$15,LookupVisit!$I$3:$J$7,2,FALSE)</f>
        <v>#N/A</v>
      </c>
      <c r="P465" t="e">
        <f>VLOOKUP('Visit&amp;Assessment Form'!$B$16,LookupVisit!$K$3:$L$6,2,FALSE)</f>
        <v>#N/A</v>
      </c>
      <c r="Q465" t="e">
        <f>VLOOKUP('Visit&amp;Assessment Form'!$B$11,LookupVisit!$M$3:$N$7,2,FALSE)</f>
        <v>#N/A</v>
      </c>
      <c r="R465">
        <f>'Visit&amp;Assessment Form'!$B$27</f>
        <v>0</v>
      </c>
      <c r="S465">
        <f>'Visit&amp;Assessment Form'!$B$29</f>
        <v>0</v>
      </c>
      <c r="T465">
        <f>SiteForm!A$3</f>
        <v>0</v>
      </c>
      <c r="U465">
        <f>SiteForm!$A$4</f>
        <v>0</v>
      </c>
      <c r="V465">
        <f>SiteForm!$C$3</f>
        <v>0</v>
      </c>
      <c r="W465">
        <f>SiteForm!$C$5</f>
        <v>0</v>
      </c>
      <c r="X465">
        <f>SiteForm!$C$10</f>
        <v>0</v>
      </c>
      <c r="Y465">
        <f>SiteForm!$C$11</f>
        <v>0</v>
      </c>
      <c r="Z465" t="e">
        <f>CountsForm!C466</f>
        <v>#N/A</v>
      </c>
      <c r="AA465" s="16">
        <f>'Visit&amp;Assessment Form'!$B$6</f>
        <v>0</v>
      </c>
      <c r="AB465" s="16">
        <f>'Visit&amp;Assessment Form'!$B$7</f>
        <v>0</v>
      </c>
      <c r="AC465">
        <f>SiteForm!$C$6</f>
        <v>0</v>
      </c>
      <c r="AD465" s="17">
        <f>CountsForm!A466</f>
        <v>0</v>
      </c>
    </row>
    <row r="466" spans="1:30">
      <c r="A466" t="e">
        <f>SiteForm!$A$7&amp;SiteForm!$C$7</f>
        <v>#N/A</v>
      </c>
      <c r="B466">
        <f>IF(SiteForm!C$4="",SiteForm!A$4,SiteForm!C$4)</f>
        <v>0</v>
      </c>
      <c r="C466">
        <f>'Visit&amp;Assessment Form'!$B$3</f>
        <v>0</v>
      </c>
      <c r="D466">
        <f>'Visit&amp;Assessment Form'!$B$4</f>
        <v>0</v>
      </c>
      <c r="E466">
        <f>'Visit&amp;Assessment Form'!$B$5</f>
        <v>0</v>
      </c>
      <c r="F466" t="e">
        <f>VLOOKUP(CountsForm!A467,LookupCount!$A:$D,4,FALSE)</f>
        <v>#N/A</v>
      </c>
      <c r="G466" t="e">
        <f>CountsForm!B467</f>
        <v>#N/A</v>
      </c>
      <c r="H466">
        <f>CountsForm!D467</f>
        <v>0</v>
      </c>
      <c r="I466" t="str">
        <f>VLOOKUP('Visit&amp;Assessment Form'!B$10,LookupVisit!AJ$2:AK$10,2,FALSE)</f>
        <v>W</v>
      </c>
      <c r="J466" t="e">
        <f>VLOOKUP('Visit&amp;Assessment Form'!B$9,LookupVisit!A$2:B$7,2,FALSE)</f>
        <v>#N/A</v>
      </c>
      <c r="K466" t="e">
        <f>VLOOKUP(CountsForm!E467,LookupCount!$F$2:$G$5,2,FALSE)</f>
        <v>#N/A</v>
      </c>
      <c r="L466" t="e">
        <f>VLOOKUP('Visit&amp;Assessment Form'!$B$8,LookupVisit!$C$2:$D$16,2,FALSE)</f>
        <v>#N/A</v>
      </c>
      <c r="M466" t="e">
        <f>VLOOKUP('Visit&amp;Assessment Form'!$B$13,LookupVisit!$E$3:$F$5,2,FALSE)</f>
        <v>#N/A</v>
      </c>
      <c r="N466" t="e">
        <f>VLOOKUP('Visit&amp;Assessment Form'!$B$14,LookupVisit!$G$3:$H$6,2,FALSE)</f>
        <v>#N/A</v>
      </c>
      <c r="O466" t="e">
        <f>VLOOKUP('Visit&amp;Assessment Form'!$B$15,LookupVisit!$I$3:$J$7,2,FALSE)</f>
        <v>#N/A</v>
      </c>
      <c r="P466" t="e">
        <f>VLOOKUP('Visit&amp;Assessment Form'!$B$16,LookupVisit!$K$3:$L$6,2,FALSE)</f>
        <v>#N/A</v>
      </c>
      <c r="Q466" t="e">
        <f>VLOOKUP('Visit&amp;Assessment Form'!$B$11,LookupVisit!$M$3:$N$7,2,FALSE)</f>
        <v>#N/A</v>
      </c>
      <c r="R466">
        <f>'Visit&amp;Assessment Form'!$B$27</f>
        <v>0</v>
      </c>
      <c r="S466">
        <f>'Visit&amp;Assessment Form'!$B$29</f>
        <v>0</v>
      </c>
      <c r="T466">
        <f>SiteForm!A$3</f>
        <v>0</v>
      </c>
      <c r="U466">
        <f>SiteForm!$A$4</f>
        <v>0</v>
      </c>
      <c r="V466">
        <f>SiteForm!$C$3</f>
        <v>0</v>
      </c>
      <c r="W466">
        <f>SiteForm!$C$5</f>
        <v>0</v>
      </c>
      <c r="X466">
        <f>SiteForm!$C$10</f>
        <v>0</v>
      </c>
      <c r="Y466">
        <f>SiteForm!$C$11</f>
        <v>0</v>
      </c>
      <c r="Z466" t="e">
        <f>CountsForm!C467</f>
        <v>#N/A</v>
      </c>
      <c r="AA466" s="16">
        <f>'Visit&amp;Assessment Form'!$B$6</f>
        <v>0</v>
      </c>
      <c r="AB466" s="16">
        <f>'Visit&amp;Assessment Form'!$B$7</f>
        <v>0</v>
      </c>
      <c r="AC466">
        <f>SiteForm!$C$6</f>
        <v>0</v>
      </c>
      <c r="AD466" s="17">
        <f>CountsForm!A467</f>
        <v>0</v>
      </c>
    </row>
    <row r="467" spans="1:30">
      <c r="A467" t="e">
        <f>SiteForm!$A$7&amp;SiteForm!$C$7</f>
        <v>#N/A</v>
      </c>
      <c r="B467">
        <f>IF(SiteForm!C$4="",SiteForm!A$4,SiteForm!C$4)</f>
        <v>0</v>
      </c>
      <c r="C467">
        <f>'Visit&amp;Assessment Form'!$B$3</f>
        <v>0</v>
      </c>
      <c r="D467">
        <f>'Visit&amp;Assessment Form'!$B$4</f>
        <v>0</v>
      </c>
      <c r="E467">
        <f>'Visit&amp;Assessment Form'!$B$5</f>
        <v>0</v>
      </c>
      <c r="F467" t="e">
        <f>VLOOKUP(CountsForm!A468,LookupCount!$A:$D,4,FALSE)</f>
        <v>#N/A</v>
      </c>
      <c r="G467" t="e">
        <f>CountsForm!B468</f>
        <v>#N/A</v>
      </c>
      <c r="H467">
        <f>CountsForm!D468</f>
        <v>0</v>
      </c>
      <c r="I467" t="str">
        <f>VLOOKUP('Visit&amp;Assessment Form'!B$10,LookupVisit!AJ$2:AK$10,2,FALSE)</f>
        <v>W</v>
      </c>
      <c r="J467" t="e">
        <f>VLOOKUP('Visit&amp;Assessment Form'!B$9,LookupVisit!A$2:B$7,2,FALSE)</f>
        <v>#N/A</v>
      </c>
      <c r="K467" t="e">
        <f>VLOOKUP(CountsForm!E468,LookupCount!$F$2:$G$5,2,FALSE)</f>
        <v>#N/A</v>
      </c>
      <c r="L467" t="e">
        <f>VLOOKUP('Visit&amp;Assessment Form'!$B$8,LookupVisit!$C$2:$D$16,2,FALSE)</f>
        <v>#N/A</v>
      </c>
      <c r="M467" t="e">
        <f>VLOOKUP('Visit&amp;Assessment Form'!$B$13,LookupVisit!$E$3:$F$5,2,FALSE)</f>
        <v>#N/A</v>
      </c>
      <c r="N467" t="e">
        <f>VLOOKUP('Visit&amp;Assessment Form'!$B$14,LookupVisit!$G$3:$H$6,2,FALSE)</f>
        <v>#N/A</v>
      </c>
      <c r="O467" t="e">
        <f>VLOOKUP('Visit&amp;Assessment Form'!$B$15,LookupVisit!$I$3:$J$7,2,FALSE)</f>
        <v>#N/A</v>
      </c>
      <c r="P467" t="e">
        <f>VLOOKUP('Visit&amp;Assessment Form'!$B$16,LookupVisit!$K$3:$L$6,2,FALSE)</f>
        <v>#N/A</v>
      </c>
      <c r="Q467" t="e">
        <f>VLOOKUP('Visit&amp;Assessment Form'!$B$11,LookupVisit!$M$3:$N$7,2,FALSE)</f>
        <v>#N/A</v>
      </c>
      <c r="R467">
        <f>'Visit&amp;Assessment Form'!$B$27</f>
        <v>0</v>
      </c>
      <c r="S467">
        <f>'Visit&amp;Assessment Form'!$B$29</f>
        <v>0</v>
      </c>
      <c r="T467">
        <f>SiteForm!A$3</f>
        <v>0</v>
      </c>
      <c r="U467">
        <f>SiteForm!$A$4</f>
        <v>0</v>
      </c>
      <c r="V467">
        <f>SiteForm!$C$3</f>
        <v>0</v>
      </c>
      <c r="W467">
        <f>SiteForm!$C$5</f>
        <v>0</v>
      </c>
      <c r="X467">
        <f>SiteForm!$C$10</f>
        <v>0</v>
      </c>
      <c r="Y467">
        <f>SiteForm!$C$11</f>
        <v>0</v>
      </c>
      <c r="Z467" t="e">
        <f>CountsForm!C468</f>
        <v>#N/A</v>
      </c>
      <c r="AA467" s="16">
        <f>'Visit&amp;Assessment Form'!$B$6</f>
        <v>0</v>
      </c>
      <c r="AB467" s="16">
        <f>'Visit&amp;Assessment Form'!$B$7</f>
        <v>0</v>
      </c>
      <c r="AC467">
        <f>SiteForm!$C$6</f>
        <v>0</v>
      </c>
      <c r="AD467" s="17">
        <f>CountsForm!A468</f>
        <v>0</v>
      </c>
    </row>
    <row r="468" spans="1:30">
      <c r="A468" t="e">
        <f>SiteForm!$A$7&amp;SiteForm!$C$7</f>
        <v>#N/A</v>
      </c>
      <c r="B468">
        <f>IF(SiteForm!C$4="",SiteForm!A$4,SiteForm!C$4)</f>
        <v>0</v>
      </c>
      <c r="C468">
        <f>'Visit&amp;Assessment Form'!$B$3</f>
        <v>0</v>
      </c>
      <c r="D468">
        <f>'Visit&amp;Assessment Form'!$B$4</f>
        <v>0</v>
      </c>
      <c r="E468">
        <f>'Visit&amp;Assessment Form'!$B$5</f>
        <v>0</v>
      </c>
      <c r="F468" t="e">
        <f>VLOOKUP(CountsForm!A469,LookupCount!$A:$D,4,FALSE)</f>
        <v>#N/A</v>
      </c>
      <c r="G468" t="e">
        <f>CountsForm!B469</f>
        <v>#N/A</v>
      </c>
      <c r="H468">
        <f>CountsForm!D469</f>
        <v>0</v>
      </c>
      <c r="I468" t="str">
        <f>VLOOKUP('Visit&amp;Assessment Form'!B$10,LookupVisit!AJ$2:AK$10,2,FALSE)</f>
        <v>W</v>
      </c>
      <c r="J468" t="e">
        <f>VLOOKUP('Visit&amp;Assessment Form'!B$9,LookupVisit!A$2:B$7,2,FALSE)</f>
        <v>#N/A</v>
      </c>
      <c r="K468" t="e">
        <f>VLOOKUP(CountsForm!E469,LookupCount!$F$2:$G$5,2,FALSE)</f>
        <v>#N/A</v>
      </c>
      <c r="L468" t="e">
        <f>VLOOKUP('Visit&amp;Assessment Form'!$B$8,LookupVisit!$C$2:$D$16,2,FALSE)</f>
        <v>#N/A</v>
      </c>
      <c r="M468" t="e">
        <f>VLOOKUP('Visit&amp;Assessment Form'!$B$13,LookupVisit!$E$3:$F$5,2,FALSE)</f>
        <v>#N/A</v>
      </c>
      <c r="N468" t="e">
        <f>VLOOKUP('Visit&amp;Assessment Form'!$B$14,LookupVisit!$G$3:$H$6,2,FALSE)</f>
        <v>#N/A</v>
      </c>
      <c r="O468" t="e">
        <f>VLOOKUP('Visit&amp;Assessment Form'!$B$15,LookupVisit!$I$3:$J$7,2,FALSE)</f>
        <v>#N/A</v>
      </c>
      <c r="P468" t="e">
        <f>VLOOKUP('Visit&amp;Assessment Form'!$B$16,LookupVisit!$K$3:$L$6,2,FALSE)</f>
        <v>#N/A</v>
      </c>
      <c r="Q468" t="e">
        <f>VLOOKUP('Visit&amp;Assessment Form'!$B$11,LookupVisit!$M$3:$N$7,2,FALSE)</f>
        <v>#N/A</v>
      </c>
      <c r="R468">
        <f>'Visit&amp;Assessment Form'!$B$27</f>
        <v>0</v>
      </c>
      <c r="S468">
        <f>'Visit&amp;Assessment Form'!$B$29</f>
        <v>0</v>
      </c>
      <c r="T468">
        <f>SiteForm!A$3</f>
        <v>0</v>
      </c>
      <c r="U468">
        <f>SiteForm!$A$4</f>
        <v>0</v>
      </c>
      <c r="V468">
        <f>SiteForm!$C$3</f>
        <v>0</v>
      </c>
      <c r="W468">
        <f>SiteForm!$C$5</f>
        <v>0</v>
      </c>
      <c r="X468">
        <f>SiteForm!$C$10</f>
        <v>0</v>
      </c>
      <c r="Y468">
        <f>SiteForm!$C$11</f>
        <v>0</v>
      </c>
      <c r="Z468" t="e">
        <f>CountsForm!C469</f>
        <v>#N/A</v>
      </c>
      <c r="AA468" s="16">
        <f>'Visit&amp;Assessment Form'!$B$6</f>
        <v>0</v>
      </c>
      <c r="AB468" s="16">
        <f>'Visit&amp;Assessment Form'!$B$7</f>
        <v>0</v>
      </c>
      <c r="AC468">
        <f>SiteForm!$C$6</f>
        <v>0</v>
      </c>
      <c r="AD468" s="17">
        <f>CountsForm!A469</f>
        <v>0</v>
      </c>
    </row>
    <row r="469" spans="1:30">
      <c r="A469" t="e">
        <f>SiteForm!$A$7&amp;SiteForm!$C$7</f>
        <v>#N/A</v>
      </c>
      <c r="B469">
        <f>IF(SiteForm!C$4="",SiteForm!A$4,SiteForm!C$4)</f>
        <v>0</v>
      </c>
      <c r="C469">
        <f>'Visit&amp;Assessment Form'!$B$3</f>
        <v>0</v>
      </c>
      <c r="D469">
        <f>'Visit&amp;Assessment Form'!$B$4</f>
        <v>0</v>
      </c>
      <c r="E469">
        <f>'Visit&amp;Assessment Form'!$B$5</f>
        <v>0</v>
      </c>
      <c r="F469" t="e">
        <f>VLOOKUP(CountsForm!A470,LookupCount!$A:$D,4,FALSE)</f>
        <v>#N/A</v>
      </c>
      <c r="G469" t="e">
        <f>CountsForm!B470</f>
        <v>#N/A</v>
      </c>
      <c r="H469">
        <f>CountsForm!D470</f>
        <v>0</v>
      </c>
      <c r="I469" t="str">
        <f>VLOOKUP('Visit&amp;Assessment Form'!B$10,LookupVisit!AJ$2:AK$10,2,FALSE)</f>
        <v>W</v>
      </c>
      <c r="J469" t="e">
        <f>VLOOKUP('Visit&amp;Assessment Form'!B$9,LookupVisit!A$2:B$7,2,FALSE)</f>
        <v>#N/A</v>
      </c>
      <c r="K469" t="e">
        <f>VLOOKUP(CountsForm!E470,LookupCount!$F$2:$G$5,2,FALSE)</f>
        <v>#N/A</v>
      </c>
      <c r="L469" t="e">
        <f>VLOOKUP('Visit&amp;Assessment Form'!$B$8,LookupVisit!$C$2:$D$16,2,FALSE)</f>
        <v>#N/A</v>
      </c>
      <c r="M469" t="e">
        <f>VLOOKUP('Visit&amp;Assessment Form'!$B$13,LookupVisit!$E$3:$F$5,2,FALSE)</f>
        <v>#N/A</v>
      </c>
      <c r="N469" t="e">
        <f>VLOOKUP('Visit&amp;Assessment Form'!$B$14,LookupVisit!$G$3:$H$6,2,FALSE)</f>
        <v>#N/A</v>
      </c>
      <c r="O469" t="e">
        <f>VLOOKUP('Visit&amp;Assessment Form'!$B$15,LookupVisit!$I$3:$J$7,2,FALSE)</f>
        <v>#N/A</v>
      </c>
      <c r="P469" t="e">
        <f>VLOOKUP('Visit&amp;Assessment Form'!$B$16,LookupVisit!$K$3:$L$6,2,FALSE)</f>
        <v>#N/A</v>
      </c>
      <c r="Q469" t="e">
        <f>VLOOKUP('Visit&amp;Assessment Form'!$B$11,LookupVisit!$M$3:$N$7,2,FALSE)</f>
        <v>#N/A</v>
      </c>
      <c r="R469">
        <f>'Visit&amp;Assessment Form'!$B$27</f>
        <v>0</v>
      </c>
      <c r="S469">
        <f>'Visit&amp;Assessment Form'!$B$29</f>
        <v>0</v>
      </c>
      <c r="T469">
        <f>SiteForm!A$3</f>
        <v>0</v>
      </c>
      <c r="U469">
        <f>SiteForm!$A$4</f>
        <v>0</v>
      </c>
      <c r="V469">
        <f>SiteForm!$C$3</f>
        <v>0</v>
      </c>
      <c r="W469">
        <f>SiteForm!$C$5</f>
        <v>0</v>
      </c>
      <c r="X469">
        <f>SiteForm!$C$10</f>
        <v>0</v>
      </c>
      <c r="Y469">
        <f>SiteForm!$C$11</f>
        <v>0</v>
      </c>
      <c r="Z469" t="e">
        <f>CountsForm!C470</f>
        <v>#N/A</v>
      </c>
      <c r="AA469" s="16">
        <f>'Visit&amp;Assessment Form'!$B$6</f>
        <v>0</v>
      </c>
      <c r="AB469" s="16">
        <f>'Visit&amp;Assessment Form'!$B$7</f>
        <v>0</v>
      </c>
      <c r="AC469">
        <f>SiteForm!$C$6</f>
        <v>0</v>
      </c>
      <c r="AD469" s="17">
        <f>CountsForm!A470</f>
        <v>0</v>
      </c>
    </row>
    <row r="470" spans="1:30">
      <c r="A470" t="e">
        <f>SiteForm!$A$7&amp;SiteForm!$C$7</f>
        <v>#N/A</v>
      </c>
      <c r="B470">
        <f>IF(SiteForm!C$4="",SiteForm!A$4,SiteForm!C$4)</f>
        <v>0</v>
      </c>
      <c r="C470">
        <f>'Visit&amp;Assessment Form'!$B$3</f>
        <v>0</v>
      </c>
      <c r="D470">
        <f>'Visit&amp;Assessment Form'!$B$4</f>
        <v>0</v>
      </c>
      <c r="E470">
        <f>'Visit&amp;Assessment Form'!$B$5</f>
        <v>0</v>
      </c>
      <c r="F470" t="e">
        <f>VLOOKUP(CountsForm!A471,LookupCount!$A:$D,4,FALSE)</f>
        <v>#N/A</v>
      </c>
      <c r="G470" t="e">
        <f>CountsForm!B471</f>
        <v>#N/A</v>
      </c>
      <c r="H470">
        <f>CountsForm!D471</f>
        <v>0</v>
      </c>
      <c r="I470" t="str">
        <f>VLOOKUP('Visit&amp;Assessment Form'!B$10,LookupVisit!AJ$2:AK$10,2,FALSE)</f>
        <v>W</v>
      </c>
      <c r="J470" t="e">
        <f>VLOOKUP('Visit&amp;Assessment Form'!B$9,LookupVisit!A$2:B$7,2,FALSE)</f>
        <v>#N/A</v>
      </c>
      <c r="K470" t="e">
        <f>VLOOKUP(CountsForm!E471,LookupCount!$F$2:$G$5,2,FALSE)</f>
        <v>#N/A</v>
      </c>
      <c r="L470" t="e">
        <f>VLOOKUP('Visit&amp;Assessment Form'!$B$8,LookupVisit!$C$2:$D$16,2,FALSE)</f>
        <v>#N/A</v>
      </c>
      <c r="M470" t="e">
        <f>VLOOKUP('Visit&amp;Assessment Form'!$B$13,LookupVisit!$E$3:$F$5,2,FALSE)</f>
        <v>#N/A</v>
      </c>
      <c r="N470" t="e">
        <f>VLOOKUP('Visit&amp;Assessment Form'!$B$14,LookupVisit!$G$3:$H$6,2,FALSE)</f>
        <v>#N/A</v>
      </c>
      <c r="O470" t="e">
        <f>VLOOKUP('Visit&amp;Assessment Form'!$B$15,LookupVisit!$I$3:$J$7,2,FALSE)</f>
        <v>#N/A</v>
      </c>
      <c r="P470" t="e">
        <f>VLOOKUP('Visit&amp;Assessment Form'!$B$16,LookupVisit!$K$3:$L$6,2,FALSE)</f>
        <v>#N/A</v>
      </c>
      <c r="Q470" t="e">
        <f>VLOOKUP('Visit&amp;Assessment Form'!$B$11,LookupVisit!$M$3:$N$7,2,FALSE)</f>
        <v>#N/A</v>
      </c>
      <c r="R470">
        <f>'Visit&amp;Assessment Form'!$B$27</f>
        <v>0</v>
      </c>
      <c r="S470">
        <f>'Visit&amp;Assessment Form'!$B$29</f>
        <v>0</v>
      </c>
      <c r="T470">
        <f>SiteForm!A$3</f>
        <v>0</v>
      </c>
      <c r="U470">
        <f>SiteForm!$A$4</f>
        <v>0</v>
      </c>
      <c r="V470">
        <f>SiteForm!$C$3</f>
        <v>0</v>
      </c>
      <c r="W470">
        <f>SiteForm!$C$5</f>
        <v>0</v>
      </c>
      <c r="X470">
        <f>SiteForm!$C$10</f>
        <v>0</v>
      </c>
      <c r="Y470">
        <f>SiteForm!$C$11</f>
        <v>0</v>
      </c>
      <c r="Z470" t="e">
        <f>CountsForm!C471</f>
        <v>#N/A</v>
      </c>
      <c r="AA470" s="16">
        <f>'Visit&amp;Assessment Form'!$B$6</f>
        <v>0</v>
      </c>
      <c r="AB470" s="16">
        <f>'Visit&amp;Assessment Form'!$B$7</f>
        <v>0</v>
      </c>
      <c r="AC470">
        <f>SiteForm!$C$6</f>
        <v>0</v>
      </c>
      <c r="AD470" s="17">
        <f>CountsForm!A471</f>
        <v>0</v>
      </c>
    </row>
    <row r="471" spans="1:30">
      <c r="A471" t="e">
        <f>SiteForm!$A$7&amp;SiteForm!$C$7</f>
        <v>#N/A</v>
      </c>
      <c r="B471">
        <f>IF(SiteForm!C$4="",SiteForm!A$4,SiteForm!C$4)</f>
        <v>0</v>
      </c>
      <c r="C471">
        <f>'Visit&amp;Assessment Form'!$B$3</f>
        <v>0</v>
      </c>
      <c r="D471">
        <f>'Visit&amp;Assessment Form'!$B$4</f>
        <v>0</v>
      </c>
      <c r="E471">
        <f>'Visit&amp;Assessment Form'!$B$5</f>
        <v>0</v>
      </c>
      <c r="F471" t="e">
        <f>VLOOKUP(CountsForm!A472,LookupCount!$A:$D,4,FALSE)</f>
        <v>#N/A</v>
      </c>
      <c r="G471" t="e">
        <f>CountsForm!B472</f>
        <v>#N/A</v>
      </c>
      <c r="H471">
        <f>CountsForm!D472</f>
        <v>0</v>
      </c>
      <c r="I471" t="str">
        <f>VLOOKUP('Visit&amp;Assessment Form'!B$10,LookupVisit!AJ$2:AK$10,2,FALSE)</f>
        <v>W</v>
      </c>
      <c r="J471" t="e">
        <f>VLOOKUP('Visit&amp;Assessment Form'!B$9,LookupVisit!A$2:B$7,2,FALSE)</f>
        <v>#N/A</v>
      </c>
      <c r="K471" t="e">
        <f>VLOOKUP(CountsForm!E472,LookupCount!$F$2:$G$5,2,FALSE)</f>
        <v>#N/A</v>
      </c>
      <c r="L471" t="e">
        <f>VLOOKUP('Visit&amp;Assessment Form'!$B$8,LookupVisit!$C$2:$D$16,2,FALSE)</f>
        <v>#N/A</v>
      </c>
      <c r="M471" t="e">
        <f>VLOOKUP('Visit&amp;Assessment Form'!$B$13,LookupVisit!$E$3:$F$5,2,FALSE)</f>
        <v>#N/A</v>
      </c>
      <c r="N471" t="e">
        <f>VLOOKUP('Visit&amp;Assessment Form'!$B$14,LookupVisit!$G$3:$H$6,2,FALSE)</f>
        <v>#N/A</v>
      </c>
      <c r="O471" t="e">
        <f>VLOOKUP('Visit&amp;Assessment Form'!$B$15,LookupVisit!$I$3:$J$7,2,FALSE)</f>
        <v>#N/A</v>
      </c>
      <c r="P471" t="e">
        <f>VLOOKUP('Visit&amp;Assessment Form'!$B$16,LookupVisit!$K$3:$L$6,2,FALSE)</f>
        <v>#N/A</v>
      </c>
      <c r="Q471" t="e">
        <f>VLOOKUP('Visit&amp;Assessment Form'!$B$11,LookupVisit!$M$3:$N$7,2,FALSE)</f>
        <v>#N/A</v>
      </c>
      <c r="R471">
        <f>'Visit&amp;Assessment Form'!$B$27</f>
        <v>0</v>
      </c>
      <c r="S471">
        <f>'Visit&amp;Assessment Form'!$B$29</f>
        <v>0</v>
      </c>
      <c r="T471">
        <f>SiteForm!A$3</f>
        <v>0</v>
      </c>
      <c r="U471">
        <f>SiteForm!$A$4</f>
        <v>0</v>
      </c>
      <c r="V471">
        <f>SiteForm!$C$3</f>
        <v>0</v>
      </c>
      <c r="W471">
        <f>SiteForm!$C$5</f>
        <v>0</v>
      </c>
      <c r="X471">
        <f>SiteForm!$C$10</f>
        <v>0</v>
      </c>
      <c r="Y471">
        <f>SiteForm!$C$11</f>
        <v>0</v>
      </c>
      <c r="Z471" t="e">
        <f>CountsForm!C472</f>
        <v>#N/A</v>
      </c>
      <c r="AA471" s="16">
        <f>'Visit&amp;Assessment Form'!$B$6</f>
        <v>0</v>
      </c>
      <c r="AB471" s="16">
        <f>'Visit&amp;Assessment Form'!$B$7</f>
        <v>0</v>
      </c>
      <c r="AC471">
        <f>SiteForm!$C$6</f>
        <v>0</v>
      </c>
      <c r="AD471" s="17">
        <f>CountsForm!A472</f>
        <v>0</v>
      </c>
    </row>
    <row r="472" spans="1:30">
      <c r="A472" t="e">
        <f>SiteForm!$A$7&amp;SiteForm!$C$7</f>
        <v>#N/A</v>
      </c>
      <c r="B472">
        <f>IF(SiteForm!C$4="",SiteForm!A$4,SiteForm!C$4)</f>
        <v>0</v>
      </c>
      <c r="C472">
        <f>'Visit&amp;Assessment Form'!$B$3</f>
        <v>0</v>
      </c>
      <c r="D472">
        <f>'Visit&amp;Assessment Form'!$B$4</f>
        <v>0</v>
      </c>
      <c r="E472">
        <f>'Visit&amp;Assessment Form'!$B$5</f>
        <v>0</v>
      </c>
      <c r="F472" t="e">
        <f>VLOOKUP(CountsForm!A473,LookupCount!$A:$D,4,FALSE)</f>
        <v>#N/A</v>
      </c>
      <c r="G472" t="e">
        <f>CountsForm!B473</f>
        <v>#N/A</v>
      </c>
      <c r="H472">
        <f>CountsForm!D473</f>
        <v>0</v>
      </c>
      <c r="I472" t="str">
        <f>VLOOKUP('Visit&amp;Assessment Form'!B$10,LookupVisit!AJ$2:AK$10,2,FALSE)</f>
        <v>W</v>
      </c>
      <c r="J472" t="e">
        <f>VLOOKUP('Visit&amp;Assessment Form'!B$9,LookupVisit!A$2:B$7,2,FALSE)</f>
        <v>#N/A</v>
      </c>
      <c r="K472" t="e">
        <f>VLOOKUP(CountsForm!E473,LookupCount!$F$2:$G$5,2,FALSE)</f>
        <v>#N/A</v>
      </c>
      <c r="L472" t="e">
        <f>VLOOKUP('Visit&amp;Assessment Form'!$B$8,LookupVisit!$C$2:$D$16,2,FALSE)</f>
        <v>#N/A</v>
      </c>
      <c r="M472" t="e">
        <f>VLOOKUP('Visit&amp;Assessment Form'!$B$13,LookupVisit!$E$3:$F$5,2,FALSE)</f>
        <v>#N/A</v>
      </c>
      <c r="N472" t="e">
        <f>VLOOKUP('Visit&amp;Assessment Form'!$B$14,LookupVisit!$G$3:$H$6,2,FALSE)</f>
        <v>#N/A</v>
      </c>
      <c r="O472" t="e">
        <f>VLOOKUP('Visit&amp;Assessment Form'!$B$15,LookupVisit!$I$3:$J$7,2,FALSE)</f>
        <v>#N/A</v>
      </c>
      <c r="P472" t="e">
        <f>VLOOKUP('Visit&amp;Assessment Form'!$B$16,LookupVisit!$K$3:$L$6,2,FALSE)</f>
        <v>#N/A</v>
      </c>
      <c r="Q472" t="e">
        <f>VLOOKUP('Visit&amp;Assessment Form'!$B$11,LookupVisit!$M$3:$N$7,2,FALSE)</f>
        <v>#N/A</v>
      </c>
      <c r="R472">
        <f>'Visit&amp;Assessment Form'!$B$27</f>
        <v>0</v>
      </c>
      <c r="S472">
        <f>'Visit&amp;Assessment Form'!$B$29</f>
        <v>0</v>
      </c>
      <c r="T472">
        <f>SiteForm!A$3</f>
        <v>0</v>
      </c>
      <c r="U472">
        <f>SiteForm!$A$4</f>
        <v>0</v>
      </c>
      <c r="V472">
        <f>SiteForm!$C$3</f>
        <v>0</v>
      </c>
      <c r="W472">
        <f>SiteForm!$C$5</f>
        <v>0</v>
      </c>
      <c r="X472">
        <f>SiteForm!$C$10</f>
        <v>0</v>
      </c>
      <c r="Y472">
        <f>SiteForm!$C$11</f>
        <v>0</v>
      </c>
      <c r="Z472" t="e">
        <f>CountsForm!C473</f>
        <v>#N/A</v>
      </c>
      <c r="AA472" s="16">
        <f>'Visit&amp;Assessment Form'!$B$6</f>
        <v>0</v>
      </c>
      <c r="AB472" s="16">
        <f>'Visit&amp;Assessment Form'!$B$7</f>
        <v>0</v>
      </c>
      <c r="AC472">
        <f>SiteForm!$C$6</f>
        <v>0</v>
      </c>
      <c r="AD472" s="17">
        <f>CountsForm!A473</f>
        <v>0</v>
      </c>
    </row>
    <row r="473" spans="1:30">
      <c r="A473" t="e">
        <f>SiteForm!$A$7&amp;SiteForm!$C$7</f>
        <v>#N/A</v>
      </c>
      <c r="B473">
        <f>IF(SiteForm!C$4="",SiteForm!A$4,SiteForm!C$4)</f>
        <v>0</v>
      </c>
      <c r="C473">
        <f>'Visit&amp;Assessment Form'!$B$3</f>
        <v>0</v>
      </c>
      <c r="D473">
        <f>'Visit&amp;Assessment Form'!$B$4</f>
        <v>0</v>
      </c>
      <c r="E473">
        <f>'Visit&amp;Assessment Form'!$B$5</f>
        <v>0</v>
      </c>
      <c r="F473" t="e">
        <f>VLOOKUP(CountsForm!A474,LookupCount!$A:$D,4,FALSE)</f>
        <v>#N/A</v>
      </c>
      <c r="G473" t="e">
        <f>CountsForm!B474</f>
        <v>#N/A</v>
      </c>
      <c r="H473">
        <f>CountsForm!D474</f>
        <v>0</v>
      </c>
      <c r="I473" t="str">
        <f>VLOOKUP('Visit&amp;Assessment Form'!B$10,LookupVisit!AJ$2:AK$10,2,FALSE)</f>
        <v>W</v>
      </c>
      <c r="J473" t="e">
        <f>VLOOKUP('Visit&amp;Assessment Form'!B$9,LookupVisit!A$2:B$7,2,FALSE)</f>
        <v>#N/A</v>
      </c>
      <c r="K473" t="e">
        <f>VLOOKUP(CountsForm!E474,LookupCount!$F$2:$G$5,2,FALSE)</f>
        <v>#N/A</v>
      </c>
      <c r="L473" t="e">
        <f>VLOOKUP('Visit&amp;Assessment Form'!$B$8,LookupVisit!$C$2:$D$16,2,FALSE)</f>
        <v>#N/A</v>
      </c>
      <c r="M473" t="e">
        <f>VLOOKUP('Visit&amp;Assessment Form'!$B$13,LookupVisit!$E$3:$F$5,2,FALSE)</f>
        <v>#N/A</v>
      </c>
      <c r="N473" t="e">
        <f>VLOOKUP('Visit&amp;Assessment Form'!$B$14,LookupVisit!$G$3:$H$6,2,FALSE)</f>
        <v>#N/A</v>
      </c>
      <c r="O473" t="e">
        <f>VLOOKUP('Visit&amp;Assessment Form'!$B$15,LookupVisit!$I$3:$J$7,2,FALSE)</f>
        <v>#N/A</v>
      </c>
      <c r="P473" t="e">
        <f>VLOOKUP('Visit&amp;Assessment Form'!$B$16,LookupVisit!$K$3:$L$6,2,FALSE)</f>
        <v>#N/A</v>
      </c>
      <c r="Q473" t="e">
        <f>VLOOKUP('Visit&amp;Assessment Form'!$B$11,LookupVisit!$M$3:$N$7,2,FALSE)</f>
        <v>#N/A</v>
      </c>
      <c r="R473">
        <f>'Visit&amp;Assessment Form'!$B$27</f>
        <v>0</v>
      </c>
      <c r="S473">
        <f>'Visit&amp;Assessment Form'!$B$29</f>
        <v>0</v>
      </c>
      <c r="T473">
        <f>SiteForm!A$3</f>
        <v>0</v>
      </c>
      <c r="U473">
        <f>SiteForm!$A$4</f>
        <v>0</v>
      </c>
      <c r="V473">
        <f>SiteForm!$C$3</f>
        <v>0</v>
      </c>
      <c r="W473">
        <f>SiteForm!$C$5</f>
        <v>0</v>
      </c>
      <c r="X473">
        <f>SiteForm!$C$10</f>
        <v>0</v>
      </c>
      <c r="Y473">
        <f>SiteForm!$C$11</f>
        <v>0</v>
      </c>
      <c r="Z473" t="e">
        <f>CountsForm!C474</f>
        <v>#N/A</v>
      </c>
      <c r="AA473" s="16">
        <f>'Visit&amp;Assessment Form'!$B$6</f>
        <v>0</v>
      </c>
      <c r="AB473" s="16">
        <f>'Visit&amp;Assessment Form'!$B$7</f>
        <v>0</v>
      </c>
      <c r="AC473">
        <f>SiteForm!$C$6</f>
        <v>0</v>
      </c>
      <c r="AD473" s="17">
        <f>CountsForm!A474</f>
        <v>0</v>
      </c>
    </row>
    <row r="474" spans="1:30">
      <c r="A474" t="e">
        <f>SiteForm!$A$7&amp;SiteForm!$C$7</f>
        <v>#N/A</v>
      </c>
      <c r="B474">
        <f>IF(SiteForm!C$4="",SiteForm!A$4,SiteForm!C$4)</f>
        <v>0</v>
      </c>
      <c r="C474">
        <f>'Visit&amp;Assessment Form'!$B$3</f>
        <v>0</v>
      </c>
      <c r="D474">
        <f>'Visit&amp;Assessment Form'!$B$4</f>
        <v>0</v>
      </c>
      <c r="E474">
        <f>'Visit&amp;Assessment Form'!$B$5</f>
        <v>0</v>
      </c>
      <c r="F474" t="e">
        <f>VLOOKUP(CountsForm!A475,LookupCount!$A:$D,4,FALSE)</f>
        <v>#N/A</v>
      </c>
      <c r="G474" t="e">
        <f>CountsForm!B475</f>
        <v>#N/A</v>
      </c>
      <c r="H474">
        <f>CountsForm!D475</f>
        <v>0</v>
      </c>
      <c r="I474" t="str">
        <f>VLOOKUP('Visit&amp;Assessment Form'!B$10,LookupVisit!AJ$2:AK$10,2,FALSE)</f>
        <v>W</v>
      </c>
      <c r="J474" t="e">
        <f>VLOOKUP('Visit&amp;Assessment Form'!B$9,LookupVisit!A$2:B$7,2,FALSE)</f>
        <v>#N/A</v>
      </c>
      <c r="K474" t="e">
        <f>VLOOKUP(CountsForm!E475,LookupCount!$F$2:$G$5,2,FALSE)</f>
        <v>#N/A</v>
      </c>
      <c r="L474" t="e">
        <f>VLOOKUP('Visit&amp;Assessment Form'!$B$8,LookupVisit!$C$2:$D$16,2,FALSE)</f>
        <v>#N/A</v>
      </c>
      <c r="M474" t="e">
        <f>VLOOKUP('Visit&amp;Assessment Form'!$B$13,LookupVisit!$E$3:$F$5,2,FALSE)</f>
        <v>#N/A</v>
      </c>
      <c r="N474" t="e">
        <f>VLOOKUP('Visit&amp;Assessment Form'!$B$14,LookupVisit!$G$3:$H$6,2,FALSE)</f>
        <v>#N/A</v>
      </c>
      <c r="O474" t="e">
        <f>VLOOKUP('Visit&amp;Assessment Form'!$B$15,LookupVisit!$I$3:$J$7,2,FALSE)</f>
        <v>#N/A</v>
      </c>
      <c r="P474" t="e">
        <f>VLOOKUP('Visit&amp;Assessment Form'!$B$16,LookupVisit!$K$3:$L$6,2,FALSE)</f>
        <v>#N/A</v>
      </c>
      <c r="Q474" t="e">
        <f>VLOOKUP('Visit&amp;Assessment Form'!$B$11,LookupVisit!$M$3:$N$7,2,FALSE)</f>
        <v>#N/A</v>
      </c>
      <c r="R474">
        <f>'Visit&amp;Assessment Form'!$B$27</f>
        <v>0</v>
      </c>
      <c r="S474">
        <f>'Visit&amp;Assessment Form'!$B$29</f>
        <v>0</v>
      </c>
      <c r="T474">
        <f>SiteForm!A$3</f>
        <v>0</v>
      </c>
      <c r="U474">
        <f>SiteForm!$A$4</f>
        <v>0</v>
      </c>
      <c r="V474">
        <f>SiteForm!$C$3</f>
        <v>0</v>
      </c>
      <c r="W474">
        <f>SiteForm!$C$5</f>
        <v>0</v>
      </c>
      <c r="X474">
        <f>SiteForm!$C$10</f>
        <v>0</v>
      </c>
      <c r="Y474">
        <f>SiteForm!$C$11</f>
        <v>0</v>
      </c>
      <c r="Z474" t="e">
        <f>CountsForm!C475</f>
        <v>#N/A</v>
      </c>
      <c r="AA474" s="16">
        <f>'Visit&amp;Assessment Form'!$B$6</f>
        <v>0</v>
      </c>
      <c r="AB474" s="16">
        <f>'Visit&amp;Assessment Form'!$B$7</f>
        <v>0</v>
      </c>
      <c r="AC474">
        <f>SiteForm!$C$6</f>
        <v>0</v>
      </c>
      <c r="AD474" s="17">
        <f>CountsForm!A475</f>
        <v>0</v>
      </c>
    </row>
    <row r="475" spans="1:30">
      <c r="A475" t="e">
        <f>SiteForm!$A$7&amp;SiteForm!$C$7</f>
        <v>#N/A</v>
      </c>
      <c r="B475">
        <f>IF(SiteForm!C$4="",SiteForm!A$4,SiteForm!C$4)</f>
        <v>0</v>
      </c>
      <c r="C475">
        <f>'Visit&amp;Assessment Form'!$B$3</f>
        <v>0</v>
      </c>
      <c r="D475">
        <f>'Visit&amp;Assessment Form'!$B$4</f>
        <v>0</v>
      </c>
      <c r="E475">
        <f>'Visit&amp;Assessment Form'!$B$5</f>
        <v>0</v>
      </c>
      <c r="F475" t="e">
        <f>VLOOKUP(CountsForm!A476,LookupCount!$A:$D,4,FALSE)</f>
        <v>#N/A</v>
      </c>
      <c r="G475" t="e">
        <f>CountsForm!B476</f>
        <v>#N/A</v>
      </c>
      <c r="H475">
        <f>CountsForm!D476</f>
        <v>0</v>
      </c>
      <c r="I475" t="str">
        <f>VLOOKUP('Visit&amp;Assessment Form'!B$10,LookupVisit!AJ$2:AK$10,2,FALSE)</f>
        <v>W</v>
      </c>
      <c r="J475" t="e">
        <f>VLOOKUP('Visit&amp;Assessment Form'!B$9,LookupVisit!A$2:B$7,2,FALSE)</f>
        <v>#N/A</v>
      </c>
      <c r="K475" t="e">
        <f>VLOOKUP(CountsForm!E476,LookupCount!$F$2:$G$5,2,FALSE)</f>
        <v>#N/A</v>
      </c>
      <c r="L475" t="e">
        <f>VLOOKUP('Visit&amp;Assessment Form'!$B$8,LookupVisit!$C$2:$D$16,2,FALSE)</f>
        <v>#N/A</v>
      </c>
      <c r="M475" t="e">
        <f>VLOOKUP('Visit&amp;Assessment Form'!$B$13,LookupVisit!$E$3:$F$5,2,FALSE)</f>
        <v>#N/A</v>
      </c>
      <c r="N475" t="e">
        <f>VLOOKUP('Visit&amp;Assessment Form'!$B$14,LookupVisit!$G$3:$H$6,2,FALSE)</f>
        <v>#N/A</v>
      </c>
      <c r="O475" t="e">
        <f>VLOOKUP('Visit&amp;Assessment Form'!$B$15,LookupVisit!$I$3:$J$7,2,FALSE)</f>
        <v>#N/A</v>
      </c>
      <c r="P475" t="e">
        <f>VLOOKUP('Visit&amp;Assessment Form'!$B$16,LookupVisit!$K$3:$L$6,2,FALSE)</f>
        <v>#N/A</v>
      </c>
      <c r="Q475" t="e">
        <f>VLOOKUP('Visit&amp;Assessment Form'!$B$11,LookupVisit!$M$3:$N$7,2,FALSE)</f>
        <v>#N/A</v>
      </c>
      <c r="R475">
        <f>'Visit&amp;Assessment Form'!$B$27</f>
        <v>0</v>
      </c>
      <c r="S475">
        <f>'Visit&amp;Assessment Form'!$B$29</f>
        <v>0</v>
      </c>
      <c r="T475">
        <f>SiteForm!A$3</f>
        <v>0</v>
      </c>
      <c r="U475">
        <f>SiteForm!$A$4</f>
        <v>0</v>
      </c>
      <c r="V475">
        <f>SiteForm!$C$3</f>
        <v>0</v>
      </c>
      <c r="W475">
        <f>SiteForm!$C$5</f>
        <v>0</v>
      </c>
      <c r="X475">
        <f>SiteForm!$C$10</f>
        <v>0</v>
      </c>
      <c r="Y475">
        <f>SiteForm!$C$11</f>
        <v>0</v>
      </c>
      <c r="Z475" t="e">
        <f>CountsForm!C476</f>
        <v>#N/A</v>
      </c>
      <c r="AA475" s="16">
        <f>'Visit&amp;Assessment Form'!$B$6</f>
        <v>0</v>
      </c>
      <c r="AB475" s="16">
        <f>'Visit&amp;Assessment Form'!$B$7</f>
        <v>0</v>
      </c>
      <c r="AC475">
        <f>SiteForm!$C$6</f>
        <v>0</v>
      </c>
      <c r="AD475" s="17">
        <f>CountsForm!A476</f>
        <v>0</v>
      </c>
    </row>
    <row r="476" spans="1:30">
      <c r="A476" t="e">
        <f>SiteForm!$A$7&amp;SiteForm!$C$7</f>
        <v>#N/A</v>
      </c>
      <c r="B476">
        <f>IF(SiteForm!C$4="",SiteForm!A$4,SiteForm!C$4)</f>
        <v>0</v>
      </c>
      <c r="C476">
        <f>'Visit&amp;Assessment Form'!$B$3</f>
        <v>0</v>
      </c>
      <c r="D476">
        <f>'Visit&amp;Assessment Form'!$B$4</f>
        <v>0</v>
      </c>
      <c r="E476">
        <f>'Visit&amp;Assessment Form'!$B$5</f>
        <v>0</v>
      </c>
      <c r="F476" t="e">
        <f>VLOOKUP(CountsForm!A477,LookupCount!$A:$D,4,FALSE)</f>
        <v>#N/A</v>
      </c>
      <c r="G476" t="e">
        <f>CountsForm!B477</f>
        <v>#N/A</v>
      </c>
      <c r="H476">
        <f>CountsForm!D477</f>
        <v>0</v>
      </c>
      <c r="I476" t="str">
        <f>VLOOKUP('Visit&amp;Assessment Form'!B$10,LookupVisit!AJ$2:AK$10,2,FALSE)</f>
        <v>W</v>
      </c>
      <c r="J476" t="e">
        <f>VLOOKUP('Visit&amp;Assessment Form'!B$9,LookupVisit!A$2:B$7,2,FALSE)</f>
        <v>#N/A</v>
      </c>
      <c r="K476" t="e">
        <f>VLOOKUP(CountsForm!E477,LookupCount!$F$2:$G$5,2,FALSE)</f>
        <v>#N/A</v>
      </c>
      <c r="L476" t="e">
        <f>VLOOKUP('Visit&amp;Assessment Form'!$B$8,LookupVisit!$C$2:$D$16,2,FALSE)</f>
        <v>#N/A</v>
      </c>
      <c r="M476" t="e">
        <f>VLOOKUP('Visit&amp;Assessment Form'!$B$13,LookupVisit!$E$3:$F$5,2,FALSE)</f>
        <v>#N/A</v>
      </c>
      <c r="N476" t="e">
        <f>VLOOKUP('Visit&amp;Assessment Form'!$B$14,LookupVisit!$G$3:$H$6,2,FALSE)</f>
        <v>#N/A</v>
      </c>
      <c r="O476" t="e">
        <f>VLOOKUP('Visit&amp;Assessment Form'!$B$15,LookupVisit!$I$3:$J$7,2,FALSE)</f>
        <v>#N/A</v>
      </c>
      <c r="P476" t="e">
        <f>VLOOKUP('Visit&amp;Assessment Form'!$B$16,LookupVisit!$K$3:$L$6,2,FALSE)</f>
        <v>#N/A</v>
      </c>
      <c r="Q476" t="e">
        <f>VLOOKUP('Visit&amp;Assessment Form'!$B$11,LookupVisit!$M$3:$N$7,2,FALSE)</f>
        <v>#N/A</v>
      </c>
      <c r="R476">
        <f>'Visit&amp;Assessment Form'!$B$27</f>
        <v>0</v>
      </c>
      <c r="S476">
        <f>'Visit&amp;Assessment Form'!$B$29</f>
        <v>0</v>
      </c>
      <c r="T476">
        <f>SiteForm!A$3</f>
        <v>0</v>
      </c>
      <c r="U476">
        <f>SiteForm!$A$4</f>
        <v>0</v>
      </c>
      <c r="V476">
        <f>SiteForm!$C$3</f>
        <v>0</v>
      </c>
      <c r="W476">
        <f>SiteForm!$C$5</f>
        <v>0</v>
      </c>
      <c r="X476">
        <f>SiteForm!$C$10</f>
        <v>0</v>
      </c>
      <c r="Y476">
        <f>SiteForm!$C$11</f>
        <v>0</v>
      </c>
      <c r="Z476" t="e">
        <f>CountsForm!C477</f>
        <v>#N/A</v>
      </c>
      <c r="AA476" s="16">
        <f>'Visit&amp;Assessment Form'!$B$6</f>
        <v>0</v>
      </c>
      <c r="AB476" s="16">
        <f>'Visit&amp;Assessment Form'!$B$7</f>
        <v>0</v>
      </c>
      <c r="AC476">
        <f>SiteForm!$C$6</f>
        <v>0</v>
      </c>
      <c r="AD476" s="17">
        <f>CountsForm!A477</f>
        <v>0</v>
      </c>
    </row>
    <row r="477" spans="1:30">
      <c r="A477" t="e">
        <f>SiteForm!$A$7&amp;SiteForm!$C$7</f>
        <v>#N/A</v>
      </c>
      <c r="B477">
        <f>IF(SiteForm!C$4="",SiteForm!A$4,SiteForm!C$4)</f>
        <v>0</v>
      </c>
      <c r="C477">
        <f>'Visit&amp;Assessment Form'!$B$3</f>
        <v>0</v>
      </c>
      <c r="D477">
        <f>'Visit&amp;Assessment Form'!$B$4</f>
        <v>0</v>
      </c>
      <c r="E477">
        <f>'Visit&amp;Assessment Form'!$B$5</f>
        <v>0</v>
      </c>
      <c r="F477" t="e">
        <f>VLOOKUP(CountsForm!A478,LookupCount!$A:$D,4,FALSE)</f>
        <v>#N/A</v>
      </c>
      <c r="G477" t="e">
        <f>CountsForm!B478</f>
        <v>#N/A</v>
      </c>
      <c r="H477">
        <f>CountsForm!D478</f>
        <v>0</v>
      </c>
      <c r="I477" t="str">
        <f>VLOOKUP('Visit&amp;Assessment Form'!B$10,LookupVisit!AJ$2:AK$10,2,FALSE)</f>
        <v>W</v>
      </c>
      <c r="J477" t="e">
        <f>VLOOKUP('Visit&amp;Assessment Form'!B$9,LookupVisit!A$2:B$7,2,FALSE)</f>
        <v>#N/A</v>
      </c>
      <c r="K477" t="e">
        <f>VLOOKUP(CountsForm!E478,LookupCount!$F$2:$G$5,2,FALSE)</f>
        <v>#N/A</v>
      </c>
      <c r="L477" t="e">
        <f>VLOOKUP('Visit&amp;Assessment Form'!$B$8,LookupVisit!$C$2:$D$16,2,FALSE)</f>
        <v>#N/A</v>
      </c>
      <c r="M477" t="e">
        <f>VLOOKUP('Visit&amp;Assessment Form'!$B$13,LookupVisit!$E$3:$F$5,2,FALSE)</f>
        <v>#N/A</v>
      </c>
      <c r="N477" t="e">
        <f>VLOOKUP('Visit&amp;Assessment Form'!$B$14,LookupVisit!$G$3:$H$6,2,FALSE)</f>
        <v>#N/A</v>
      </c>
      <c r="O477" t="e">
        <f>VLOOKUP('Visit&amp;Assessment Form'!$B$15,LookupVisit!$I$3:$J$7,2,FALSE)</f>
        <v>#N/A</v>
      </c>
      <c r="P477" t="e">
        <f>VLOOKUP('Visit&amp;Assessment Form'!$B$16,LookupVisit!$K$3:$L$6,2,FALSE)</f>
        <v>#N/A</v>
      </c>
      <c r="Q477" t="e">
        <f>VLOOKUP('Visit&amp;Assessment Form'!$B$11,LookupVisit!$M$3:$N$7,2,FALSE)</f>
        <v>#N/A</v>
      </c>
      <c r="R477">
        <f>'Visit&amp;Assessment Form'!$B$27</f>
        <v>0</v>
      </c>
      <c r="S477">
        <f>'Visit&amp;Assessment Form'!$B$29</f>
        <v>0</v>
      </c>
      <c r="T477">
        <f>SiteForm!A$3</f>
        <v>0</v>
      </c>
      <c r="U477">
        <f>SiteForm!$A$4</f>
        <v>0</v>
      </c>
      <c r="V477">
        <f>SiteForm!$C$3</f>
        <v>0</v>
      </c>
      <c r="W477">
        <f>SiteForm!$C$5</f>
        <v>0</v>
      </c>
      <c r="X477">
        <f>SiteForm!$C$10</f>
        <v>0</v>
      </c>
      <c r="Y477">
        <f>SiteForm!$C$11</f>
        <v>0</v>
      </c>
      <c r="Z477" t="e">
        <f>CountsForm!C478</f>
        <v>#N/A</v>
      </c>
      <c r="AA477" s="16">
        <f>'Visit&amp;Assessment Form'!$B$6</f>
        <v>0</v>
      </c>
      <c r="AB477" s="16">
        <f>'Visit&amp;Assessment Form'!$B$7</f>
        <v>0</v>
      </c>
      <c r="AC477">
        <f>SiteForm!$C$6</f>
        <v>0</v>
      </c>
      <c r="AD477" s="17">
        <f>CountsForm!A478</f>
        <v>0</v>
      </c>
    </row>
    <row r="478" spans="1:30">
      <c r="A478" t="e">
        <f>SiteForm!$A$7&amp;SiteForm!$C$7</f>
        <v>#N/A</v>
      </c>
      <c r="B478">
        <f>IF(SiteForm!C$4="",SiteForm!A$4,SiteForm!C$4)</f>
        <v>0</v>
      </c>
      <c r="C478">
        <f>'Visit&amp;Assessment Form'!$B$3</f>
        <v>0</v>
      </c>
      <c r="D478">
        <f>'Visit&amp;Assessment Form'!$B$4</f>
        <v>0</v>
      </c>
      <c r="E478">
        <f>'Visit&amp;Assessment Form'!$B$5</f>
        <v>0</v>
      </c>
      <c r="F478" t="e">
        <f>VLOOKUP(CountsForm!A479,LookupCount!$A:$D,4,FALSE)</f>
        <v>#N/A</v>
      </c>
      <c r="G478" t="e">
        <f>CountsForm!B479</f>
        <v>#N/A</v>
      </c>
      <c r="H478">
        <f>CountsForm!D479</f>
        <v>0</v>
      </c>
      <c r="I478" t="str">
        <f>VLOOKUP('Visit&amp;Assessment Form'!B$10,LookupVisit!AJ$2:AK$10,2,FALSE)</f>
        <v>W</v>
      </c>
      <c r="J478" t="e">
        <f>VLOOKUP('Visit&amp;Assessment Form'!B$9,LookupVisit!A$2:B$7,2,FALSE)</f>
        <v>#N/A</v>
      </c>
      <c r="K478" t="e">
        <f>VLOOKUP(CountsForm!E479,LookupCount!$F$2:$G$5,2,FALSE)</f>
        <v>#N/A</v>
      </c>
      <c r="L478" t="e">
        <f>VLOOKUP('Visit&amp;Assessment Form'!$B$8,LookupVisit!$C$2:$D$16,2,FALSE)</f>
        <v>#N/A</v>
      </c>
      <c r="M478" t="e">
        <f>VLOOKUP('Visit&amp;Assessment Form'!$B$13,LookupVisit!$E$3:$F$5,2,FALSE)</f>
        <v>#N/A</v>
      </c>
      <c r="N478" t="e">
        <f>VLOOKUP('Visit&amp;Assessment Form'!$B$14,LookupVisit!$G$3:$H$6,2,FALSE)</f>
        <v>#N/A</v>
      </c>
      <c r="O478" t="e">
        <f>VLOOKUP('Visit&amp;Assessment Form'!$B$15,LookupVisit!$I$3:$J$7,2,FALSE)</f>
        <v>#N/A</v>
      </c>
      <c r="P478" t="e">
        <f>VLOOKUP('Visit&amp;Assessment Form'!$B$16,LookupVisit!$K$3:$L$6,2,FALSE)</f>
        <v>#N/A</v>
      </c>
      <c r="Q478" t="e">
        <f>VLOOKUP('Visit&amp;Assessment Form'!$B$11,LookupVisit!$M$3:$N$7,2,FALSE)</f>
        <v>#N/A</v>
      </c>
      <c r="R478">
        <f>'Visit&amp;Assessment Form'!$B$27</f>
        <v>0</v>
      </c>
      <c r="S478">
        <f>'Visit&amp;Assessment Form'!$B$29</f>
        <v>0</v>
      </c>
      <c r="T478">
        <f>SiteForm!A$3</f>
        <v>0</v>
      </c>
      <c r="U478">
        <f>SiteForm!$A$4</f>
        <v>0</v>
      </c>
      <c r="V478">
        <f>SiteForm!$C$3</f>
        <v>0</v>
      </c>
      <c r="W478">
        <f>SiteForm!$C$5</f>
        <v>0</v>
      </c>
      <c r="X478">
        <f>SiteForm!$C$10</f>
        <v>0</v>
      </c>
      <c r="Y478">
        <f>SiteForm!$C$11</f>
        <v>0</v>
      </c>
      <c r="Z478" t="e">
        <f>CountsForm!C479</f>
        <v>#N/A</v>
      </c>
      <c r="AA478" s="16">
        <f>'Visit&amp;Assessment Form'!$B$6</f>
        <v>0</v>
      </c>
      <c r="AB478" s="16">
        <f>'Visit&amp;Assessment Form'!$B$7</f>
        <v>0</v>
      </c>
      <c r="AC478">
        <f>SiteForm!$C$6</f>
        <v>0</v>
      </c>
      <c r="AD478" s="17">
        <f>CountsForm!A479</f>
        <v>0</v>
      </c>
    </row>
    <row r="479" spans="1:30">
      <c r="A479" t="e">
        <f>SiteForm!$A$7&amp;SiteForm!$C$7</f>
        <v>#N/A</v>
      </c>
      <c r="B479">
        <f>IF(SiteForm!C$4="",SiteForm!A$4,SiteForm!C$4)</f>
        <v>0</v>
      </c>
      <c r="C479">
        <f>'Visit&amp;Assessment Form'!$B$3</f>
        <v>0</v>
      </c>
      <c r="D479">
        <f>'Visit&amp;Assessment Form'!$B$4</f>
        <v>0</v>
      </c>
      <c r="E479">
        <f>'Visit&amp;Assessment Form'!$B$5</f>
        <v>0</v>
      </c>
      <c r="F479" t="e">
        <f>VLOOKUP(CountsForm!A480,LookupCount!$A:$D,4,FALSE)</f>
        <v>#N/A</v>
      </c>
      <c r="G479" t="e">
        <f>CountsForm!B480</f>
        <v>#N/A</v>
      </c>
      <c r="H479">
        <f>CountsForm!D480</f>
        <v>0</v>
      </c>
      <c r="I479" t="str">
        <f>VLOOKUP('Visit&amp;Assessment Form'!B$10,LookupVisit!AJ$2:AK$10,2,FALSE)</f>
        <v>W</v>
      </c>
      <c r="J479" t="e">
        <f>VLOOKUP('Visit&amp;Assessment Form'!B$9,LookupVisit!A$2:B$7,2,FALSE)</f>
        <v>#N/A</v>
      </c>
      <c r="K479" t="e">
        <f>VLOOKUP(CountsForm!E480,LookupCount!$F$2:$G$5,2,FALSE)</f>
        <v>#N/A</v>
      </c>
      <c r="L479" t="e">
        <f>VLOOKUP('Visit&amp;Assessment Form'!$B$8,LookupVisit!$C$2:$D$16,2,FALSE)</f>
        <v>#N/A</v>
      </c>
      <c r="M479" t="e">
        <f>VLOOKUP('Visit&amp;Assessment Form'!$B$13,LookupVisit!$E$3:$F$5,2,FALSE)</f>
        <v>#N/A</v>
      </c>
      <c r="N479" t="e">
        <f>VLOOKUP('Visit&amp;Assessment Form'!$B$14,LookupVisit!$G$3:$H$6,2,FALSE)</f>
        <v>#N/A</v>
      </c>
      <c r="O479" t="e">
        <f>VLOOKUP('Visit&amp;Assessment Form'!$B$15,LookupVisit!$I$3:$J$7,2,FALSE)</f>
        <v>#N/A</v>
      </c>
      <c r="P479" t="e">
        <f>VLOOKUP('Visit&amp;Assessment Form'!$B$16,LookupVisit!$K$3:$L$6,2,FALSE)</f>
        <v>#N/A</v>
      </c>
      <c r="Q479" t="e">
        <f>VLOOKUP('Visit&amp;Assessment Form'!$B$11,LookupVisit!$M$3:$N$7,2,FALSE)</f>
        <v>#N/A</v>
      </c>
      <c r="R479">
        <f>'Visit&amp;Assessment Form'!$B$27</f>
        <v>0</v>
      </c>
      <c r="S479">
        <f>'Visit&amp;Assessment Form'!$B$29</f>
        <v>0</v>
      </c>
      <c r="T479">
        <f>SiteForm!A$3</f>
        <v>0</v>
      </c>
      <c r="U479">
        <f>SiteForm!$A$4</f>
        <v>0</v>
      </c>
      <c r="V479">
        <f>SiteForm!$C$3</f>
        <v>0</v>
      </c>
      <c r="W479">
        <f>SiteForm!$C$5</f>
        <v>0</v>
      </c>
      <c r="X479">
        <f>SiteForm!$C$10</f>
        <v>0</v>
      </c>
      <c r="Y479">
        <f>SiteForm!$C$11</f>
        <v>0</v>
      </c>
      <c r="Z479" t="e">
        <f>CountsForm!C480</f>
        <v>#N/A</v>
      </c>
      <c r="AA479" s="16">
        <f>'Visit&amp;Assessment Form'!$B$6</f>
        <v>0</v>
      </c>
      <c r="AB479" s="16">
        <f>'Visit&amp;Assessment Form'!$B$7</f>
        <v>0</v>
      </c>
      <c r="AC479">
        <f>SiteForm!$C$6</f>
        <v>0</v>
      </c>
      <c r="AD479" s="17">
        <f>CountsForm!A480</f>
        <v>0</v>
      </c>
    </row>
    <row r="480" spans="1:30">
      <c r="A480" t="e">
        <f>SiteForm!$A$7&amp;SiteForm!$C$7</f>
        <v>#N/A</v>
      </c>
      <c r="B480">
        <f>IF(SiteForm!C$4="",SiteForm!A$4,SiteForm!C$4)</f>
        <v>0</v>
      </c>
      <c r="C480">
        <f>'Visit&amp;Assessment Form'!$B$3</f>
        <v>0</v>
      </c>
      <c r="D480">
        <f>'Visit&amp;Assessment Form'!$B$4</f>
        <v>0</v>
      </c>
      <c r="E480">
        <f>'Visit&amp;Assessment Form'!$B$5</f>
        <v>0</v>
      </c>
      <c r="F480" t="e">
        <f>VLOOKUP(CountsForm!A481,LookupCount!$A:$D,4,FALSE)</f>
        <v>#N/A</v>
      </c>
      <c r="G480" t="e">
        <f>CountsForm!B481</f>
        <v>#N/A</v>
      </c>
      <c r="H480">
        <f>CountsForm!D481</f>
        <v>0</v>
      </c>
      <c r="I480" t="str">
        <f>VLOOKUP('Visit&amp;Assessment Form'!B$10,LookupVisit!AJ$2:AK$10,2,FALSE)</f>
        <v>W</v>
      </c>
      <c r="J480" t="e">
        <f>VLOOKUP('Visit&amp;Assessment Form'!B$9,LookupVisit!A$2:B$7,2,FALSE)</f>
        <v>#N/A</v>
      </c>
      <c r="K480" t="e">
        <f>VLOOKUP(CountsForm!E481,LookupCount!$F$2:$G$5,2,FALSE)</f>
        <v>#N/A</v>
      </c>
      <c r="L480" t="e">
        <f>VLOOKUP('Visit&amp;Assessment Form'!$B$8,LookupVisit!$C$2:$D$16,2,FALSE)</f>
        <v>#N/A</v>
      </c>
      <c r="M480" t="e">
        <f>VLOOKUP('Visit&amp;Assessment Form'!$B$13,LookupVisit!$E$3:$F$5,2,FALSE)</f>
        <v>#N/A</v>
      </c>
      <c r="N480" t="e">
        <f>VLOOKUP('Visit&amp;Assessment Form'!$B$14,LookupVisit!$G$3:$H$6,2,FALSE)</f>
        <v>#N/A</v>
      </c>
      <c r="O480" t="e">
        <f>VLOOKUP('Visit&amp;Assessment Form'!$B$15,LookupVisit!$I$3:$J$7,2,FALSE)</f>
        <v>#N/A</v>
      </c>
      <c r="P480" t="e">
        <f>VLOOKUP('Visit&amp;Assessment Form'!$B$16,LookupVisit!$K$3:$L$6,2,FALSE)</f>
        <v>#N/A</v>
      </c>
      <c r="Q480" t="e">
        <f>VLOOKUP('Visit&amp;Assessment Form'!$B$11,LookupVisit!$M$3:$N$7,2,FALSE)</f>
        <v>#N/A</v>
      </c>
      <c r="R480">
        <f>'Visit&amp;Assessment Form'!$B$27</f>
        <v>0</v>
      </c>
      <c r="S480">
        <f>'Visit&amp;Assessment Form'!$B$29</f>
        <v>0</v>
      </c>
      <c r="T480">
        <f>SiteForm!A$3</f>
        <v>0</v>
      </c>
      <c r="U480">
        <f>SiteForm!$A$4</f>
        <v>0</v>
      </c>
      <c r="V480">
        <f>SiteForm!$C$3</f>
        <v>0</v>
      </c>
      <c r="W480">
        <f>SiteForm!$C$5</f>
        <v>0</v>
      </c>
      <c r="X480">
        <f>SiteForm!$C$10</f>
        <v>0</v>
      </c>
      <c r="Y480">
        <f>SiteForm!$C$11</f>
        <v>0</v>
      </c>
      <c r="Z480" t="e">
        <f>CountsForm!C481</f>
        <v>#N/A</v>
      </c>
      <c r="AA480" s="16">
        <f>'Visit&amp;Assessment Form'!$B$6</f>
        <v>0</v>
      </c>
      <c r="AB480" s="16">
        <f>'Visit&amp;Assessment Form'!$B$7</f>
        <v>0</v>
      </c>
      <c r="AC480">
        <f>SiteForm!$C$6</f>
        <v>0</v>
      </c>
      <c r="AD480" s="17">
        <f>CountsForm!A481</f>
        <v>0</v>
      </c>
    </row>
    <row r="481" spans="1:30">
      <c r="A481" t="e">
        <f>SiteForm!$A$7&amp;SiteForm!$C$7</f>
        <v>#N/A</v>
      </c>
      <c r="B481">
        <f>IF(SiteForm!C$4="",SiteForm!A$4,SiteForm!C$4)</f>
        <v>0</v>
      </c>
      <c r="C481">
        <f>'Visit&amp;Assessment Form'!$B$3</f>
        <v>0</v>
      </c>
      <c r="D481">
        <f>'Visit&amp;Assessment Form'!$B$4</f>
        <v>0</v>
      </c>
      <c r="E481">
        <f>'Visit&amp;Assessment Form'!$B$5</f>
        <v>0</v>
      </c>
      <c r="F481" t="e">
        <f>VLOOKUP(CountsForm!A482,LookupCount!$A:$D,4,FALSE)</f>
        <v>#N/A</v>
      </c>
      <c r="G481" t="e">
        <f>CountsForm!B482</f>
        <v>#N/A</v>
      </c>
      <c r="H481">
        <f>CountsForm!D482</f>
        <v>0</v>
      </c>
      <c r="I481" t="str">
        <f>VLOOKUP('Visit&amp;Assessment Form'!B$10,LookupVisit!AJ$2:AK$10,2,FALSE)</f>
        <v>W</v>
      </c>
      <c r="J481" t="e">
        <f>VLOOKUP('Visit&amp;Assessment Form'!B$9,LookupVisit!A$2:B$7,2,FALSE)</f>
        <v>#N/A</v>
      </c>
      <c r="K481" t="e">
        <f>VLOOKUP(CountsForm!E482,LookupCount!$F$2:$G$5,2,FALSE)</f>
        <v>#N/A</v>
      </c>
      <c r="L481" t="e">
        <f>VLOOKUP('Visit&amp;Assessment Form'!$B$8,LookupVisit!$C$2:$D$16,2,FALSE)</f>
        <v>#N/A</v>
      </c>
      <c r="M481" t="e">
        <f>VLOOKUP('Visit&amp;Assessment Form'!$B$13,LookupVisit!$E$3:$F$5,2,FALSE)</f>
        <v>#N/A</v>
      </c>
      <c r="N481" t="e">
        <f>VLOOKUP('Visit&amp;Assessment Form'!$B$14,LookupVisit!$G$3:$H$6,2,FALSE)</f>
        <v>#N/A</v>
      </c>
      <c r="O481" t="e">
        <f>VLOOKUP('Visit&amp;Assessment Form'!$B$15,LookupVisit!$I$3:$J$7,2,FALSE)</f>
        <v>#N/A</v>
      </c>
      <c r="P481" t="e">
        <f>VLOOKUP('Visit&amp;Assessment Form'!$B$16,LookupVisit!$K$3:$L$6,2,FALSE)</f>
        <v>#N/A</v>
      </c>
      <c r="Q481" t="e">
        <f>VLOOKUP('Visit&amp;Assessment Form'!$B$11,LookupVisit!$M$3:$N$7,2,FALSE)</f>
        <v>#N/A</v>
      </c>
      <c r="R481">
        <f>'Visit&amp;Assessment Form'!$B$27</f>
        <v>0</v>
      </c>
      <c r="S481">
        <f>'Visit&amp;Assessment Form'!$B$29</f>
        <v>0</v>
      </c>
      <c r="T481">
        <f>SiteForm!A$3</f>
        <v>0</v>
      </c>
      <c r="U481">
        <f>SiteForm!$A$4</f>
        <v>0</v>
      </c>
      <c r="V481">
        <f>SiteForm!$C$3</f>
        <v>0</v>
      </c>
      <c r="W481">
        <f>SiteForm!$C$5</f>
        <v>0</v>
      </c>
      <c r="X481">
        <f>SiteForm!$C$10</f>
        <v>0</v>
      </c>
      <c r="Y481">
        <f>SiteForm!$C$11</f>
        <v>0</v>
      </c>
      <c r="Z481" t="e">
        <f>CountsForm!C482</f>
        <v>#N/A</v>
      </c>
      <c r="AA481" s="16">
        <f>'Visit&amp;Assessment Form'!$B$6</f>
        <v>0</v>
      </c>
      <c r="AB481" s="16">
        <f>'Visit&amp;Assessment Form'!$B$7</f>
        <v>0</v>
      </c>
      <c r="AC481">
        <f>SiteForm!$C$6</f>
        <v>0</v>
      </c>
      <c r="AD481" s="17">
        <f>CountsForm!A482</f>
        <v>0</v>
      </c>
    </row>
    <row r="482" spans="1:30">
      <c r="A482" t="e">
        <f>SiteForm!$A$7&amp;SiteForm!$C$7</f>
        <v>#N/A</v>
      </c>
      <c r="B482">
        <f>IF(SiteForm!C$4="",SiteForm!A$4,SiteForm!C$4)</f>
        <v>0</v>
      </c>
      <c r="C482">
        <f>'Visit&amp;Assessment Form'!$B$3</f>
        <v>0</v>
      </c>
      <c r="D482">
        <f>'Visit&amp;Assessment Form'!$B$4</f>
        <v>0</v>
      </c>
      <c r="E482">
        <f>'Visit&amp;Assessment Form'!$B$5</f>
        <v>0</v>
      </c>
      <c r="F482" t="e">
        <f>VLOOKUP(CountsForm!A483,LookupCount!$A:$D,4,FALSE)</f>
        <v>#N/A</v>
      </c>
      <c r="G482" t="e">
        <f>CountsForm!B483</f>
        <v>#N/A</v>
      </c>
      <c r="H482">
        <f>CountsForm!D483</f>
        <v>0</v>
      </c>
      <c r="I482" t="str">
        <f>VLOOKUP('Visit&amp;Assessment Form'!B$10,LookupVisit!AJ$2:AK$10,2,FALSE)</f>
        <v>W</v>
      </c>
      <c r="J482" t="e">
        <f>VLOOKUP('Visit&amp;Assessment Form'!B$9,LookupVisit!A$2:B$7,2,FALSE)</f>
        <v>#N/A</v>
      </c>
      <c r="K482" t="e">
        <f>VLOOKUP(CountsForm!E483,LookupCount!$F$2:$G$5,2,FALSE)</f>
        <v>#N/A</v>
      </c>
      <c r="L482" t="e">
        <f>VLOOKUP('Visit&amp;Assessment Form'!$B$8,LookupVisit!$C$2:$D$16,2,FALSE)</f>
        <v>#N/A</v>
      </c>
      <c r="M482" t="e">
        <f>VLOOKUP('Visit&amp;Assessment Form'!$B$13,LookupVisit!$E$3:$F$5,2,FALSE)</f>
        <v>#N/A</v>
      </c>
      <c r="N482" t="e">
        <f>VLOOKUP('Visit&amp;Assessment Form'!$B$14,LookupVisit!$G$3:$H$6,2,FALSE)</f>
        <v>#N/A</v>
      </c>
      <c r="O482" t="e">
        <f>VLOOKUP('Visit&amp;Assessment Form'!$B$15,LookupVisit!$I$3:$J$7,2,FALSE)</f>
        <v>#N/A</v>
      </c>
      <c r="P482" t="e">
        <f>VLOOKUP('Visit&amp;Assessment Form'!$B$16,LookupVisit!$K$3:$L$6,2,FALSE)</f>
        <v>#N/A</v>
      </c>
      <c r="Q482" t="e">
        <f>VLOOKUP('Visit&amp;Assessment Form'!$B$11,LookupVisit!$M$3:$N$7,2,FALSE)</f>
        <v>#N/A</v>
      </c>
      <c r="R482">
        <f>'Visit&amp;Assessment Form'!$B$27</f>
        <v>0</v>
      </c>
      <c r="S482">
        <f>'Visit&amp;Assessment Form'!$B$29</f>
        <v>0</v>
      </c>
      <c r="T482">
        <f>SiteForm!A$3</f>
        <v>0</v>
      </c>
      <c r="U482">
        <f>SiteForm!$A$4</f>
        <v>0</v>
      </c>
      <c r="V482">
        <f>SiteForm!$C$3</f>
        <v>0</v>
      </c>
      <c r="W482">
        <f>SiteForm!$C$5</f>
        <v>0</v>
      </c>
      <c r="X482">
        <f>SiteForm!$C$10</f>
        <v>0</v>
      </c>
      <c r="Y482">
        <f>SiteForm!$C$11</f>
        <v>0</v>
      </c>
      <c r="Z482" t="e">
        <f>CountsForm!C483</f>
        <v>#N/A</v>
      </c>
      <c r="AA482" s="16">
        <f>'Visit&amp;Assessment Form'!$B$6</f>
        <v>0</v>
      </c>
      <c r="AB482" s="16">
        <f>'Visit&amp;Assessment Form'!$B$7</f>
        <v>0</v>
      </c>
      <c r="AC482">
        <f>SiteForm!$C$6</f>
        <v>0</v>
      </c>
      <c r="AD482" s="17">
        <f>CountsForm!A483</f>
        <v>0</v>
      </c>
    </row>
    <row r="483" spans="1:30">
      <c r="A483" t="e">
        <f>SiteForm!$A$7&amp;SiteForm!$C$7</f>
        <v>#N/A</v>
      </c>
      <c r="B483">
        <f>IF(SiteForm!C$4="",SiteForm!A$4,SiteForm!C$4)</f>
        <v>0</v>
      </c>
      <c r="C483">
        <f>'Visit&amp;Assessment Form'!$B$3</f>
        <v>0</v>
      </c>
      <c r="D483">
        <f>'Visit&amp;Assessment Form'!$B$4</f>
        <v>0</v>
      </c>
      <c r="E483">
        <f>'Visit&amp;Assessment Form'!$B$5</f>
        <v>0</v>
      </c>
      <c r="F483" t="e">
        <f>VLOOKUP(CountsForm!A484,LookupCount!$A:$D,4,FALSE)</f>
        <v>#N/A</v>
      </c>
      <c r="G483" t="e">
        <f>CountsForm!B484</f>
        <v>#N/A</v>
      </c>
      <c r="H483">
        <f>CountsForm!D484</f>
        <v>0</v>
      </c>
      <c r="I483" t="str">
        <f>VLOOKUP('Visit&amp;Assessment Form'!B$10,LookupVisit!AJ$2:AK$10,2,FALSE)</f>
        <v>W</v>
      </c>
      <c r="J483" t="e">
        <f>VLOOKUP('Visit&amp;Assessment Form'!B$9,LookupVisit!A$2:B$7,2,FALSE)</f>
        <v>#N/A</v>
      </c>
      <c r="K483" t="e">
        <f>VLOOKUP(CountsForm!E484,LookupCount!$F$2:$G$5,2,FALSE)</f>
        <v>#N/A</v>
      </c>
      <c r="L483" t="e">
        <f>VLOOKUP('Visit&amp;Assessment Form'!$B$8,LookupVisit!$C$2:$D$16,2,FALSE)</f>
        <v>#N/A</v>
      </c>
      <c r="M483" t="e">
        <f>VLOOKUP('Visit&amp;Assessment Form'!$B$13,LookupVisit!$E$3:$F$5,2,FALSE)</f>
        <v>#N/A</v>
      </c>
      <c r="N483" t="e">
        <f>VLOOKUP('Visit&amp;Assessment Form'!$B$14,LookupVisit!$G$3:$H$6,2,FALSE)</f>
        <v>#N/A</v>
      </c>
      <c r="O483" t="e">
        <f>VLOOKUP('Visit&amp;Assessment Form'!$B$15,LookupVisit!$I$3:$J$7,2,FALSE)</f>
        <v>#N/A</v>
      </c>
      <c r="P483" t="e">
        <f>VLOOKUP('Visit&amp;Assessment Form'!$B$16,LookupVisit!$K$3:$L$6,2,FALSE)</f>
        <v>#N/A</v>
      </c>
      <c r="Q483" t="e">
        <f>VLOOKUP('Visit&amp;Assessment Form'!$B$11,LookupVisit!$M$3:$N$7,2,FALSE)</f>
        <v>#N/A</v>
      </c>
      <c r="R483">
        <f>'Visit&amp;Assessment Form'!$B$27</f>
        <v>0</v>
      </c>
      <c r="S483">
        <f>'Visit&amp;Assessment Form'!$B$29</f>
        <v>0</v>
      </c>
      <c r="T483">
        <f>SiteForm!A$3</f>
        <v>0</v>
      </c>
      <c r="U483">
        <f>SiteForm!$A$4</f>
        <v>0</v>
      </c>
      <c r="V483">
        <f>SiteForm!$C$3</f>
        <v>0</v>
      </c>
      <c r="W483">
        <f>SiteForm!$C$5</f>
        <v>0</v>
      </c>
      <c r="X483">
        <f>SiteForm!$C$10</f>
        <v>0</v>
      </c>
      <c r="Y483">
        <f>SiteForm!$C$11</f>
        <v>0</v>
      </c>
      <c r="Z483" t="e">
        <f>CountsForm!C484</f>
        <v>#N/A</v>
      </c>
      <c r="AA483" s="16">
        <f>'Visit&amp;Assessment Form'!$B$6</f>
        <v>0</v>
      </c>
      <c r="AB483" s="16">
        <f>'Visit&amp;Assessment Form'!$B$7</f>
        <v>0</v>
      </c>
      <c r="AC483">
        <f>SiteForm!$C$6</f>
        <v>0</v>
      </c>
      <c r="AD483" s="17">
        <f>CountsForm!A484</f>
        <v>0</v>
      </c>
    </row>
    <row r="484" spans="1:30">
      <c r="A484" t="e">
        <f>SiteForm!$A$7&amp;SiteForm!$C$7</f>
        <v>#N/A</v>
      </c>
      <c r="B484">
        <f>IF(SiteForm!C$4="",SiteForm!A$4,SiteForm!C$4)</f>
        <v>0</v>
      </c>
      <c r="C484">
        <f>'Visit&amp;Assessment Form'!$B$3</f>
        <v>0</v>
      </c>
      <c r="D484">
        <f>'Visit&amp;Assessment Form'!$B$4</f>
        <v>0</v>
      </c>
      <c r="E484">
        <f>'Visit&amp;Assessment Form'!$B$5</f>
        <v>0</v>
      </c>
      <c r="F484" t="e">
        <f>VLOOKUP(CountsForm!A485,LookupCount!$A:$D,4,FALSE)</f>
        <v>#N/A</v>
      </c>
      <c r="G484" t="e">
        <f>CountsForm!B485</f>
        <v>#N/A</v>
      </c>
      <c r="H484">
        <f>CountsForm!D485</f>
        <v>0</v>
      </c>
      <c r="I484" t="str">
        <f>VLOOKUP('Visit&amp;Assessment Form'!B$10,LookupVisit!AJ$2:AK$10,2,FALSE)</f>
        <v>W</v>
      </c>
      <c r="J484" t="e">
        <f>VLOOKUP('Visit&amp;Assessment Form'!B$9,LookupVisit!A$2:B$7,2,FALSE)</f>
        <v>#N/A</v>
      </c>
      <c r="K484" t="e">
        <f>VLOOKUP(CountsForm!E485,LookupCount!$F$2:$G$5,2,FALSE)</f>
        <v>#N/A</v>
      </c>
      <c r="L484" t="e">
        <f>VLOOKUP('Visit&amp;Assessment Form'!$B$8,LookupVisit!$C$2:$D$16,2,FALSE)</f>
        <v>#N/A</v>
      </c>
      <c r="M484" t="e">
        <f>VLOOKUP('Visit&amp;Assessment Form'!$B$13,LookupVisit!$E$3:$F$5,2,FALSE)</f>
        <v>#N/A</v>
      </c>
      <c r="N484" t="e">
        <f>VLOOKUP('Visit&amp;Assessment Form'!$B$14,LookupVisit!$G$3:$H$6,2,FALSE)</f>
        <v>#N/A</v>
      </c>
      <c r="O484" t="e">
        <f>VLOOKUP('Visit&amp;Assessment Form'!$B$15,LookupVisit!$I$3:$J$7,2,FALSE)</f>
        <v>#N/A</v>
      </c>
      <c r="P484" t="e">
        <f>VLOOKUP('Visit&amp;Assessment Form'!$B$16,LookupVisit!$K$3:$L$6,2,FALSE)</f>
        <v>#N/A</v>
      </c>
      <c r="Q484" t="e">
        <f>VLOOKUP('Visit&amp;Assessment Form'!$B$11,LookupVisit!$M$3:$N$7,2,FALSE)</f>
        <v>#N/A</v>
      </c>
      <c r="R484">
        <f>'Visit&amp;Assessment Form'!$B$27</f>
        <v>0</v>
      </c>
      <c r="S484">
        <f>'Visit&amp;Assessment Form'!$B$29</f>
        <v>0</v>
      </c>
      <c r="T484">
        <f>SiteForm!A$3</f>
        <v>0</v>
      </c>
      <c r="U484">
        <f>SiteForm!$A$4</f>
        <v>0</v>
      </c>
      <c r="V484">
        <f>SiteForm!$C$3</f>
        <v>0</v>
      </c>
      <c r="W484">
        <f>SiteForm!$C$5</f>
        <v>0</v>
      </c>
      <c r="X484">
        <f>SiteForm!$C$10</f>
        <v>0</v>
      </c>
      <c r="Y484">
        <f>SiteForm!$C$11</f>
        <v>0</v>
      </c>
      <c r="Z484" t="e">
        <f>CountsForm!C485</f>
        <v>#N/A</v>
      </c>
      <c r="AA484" s="16">
        <f>'Visit&amp;Assessment Form'!$B$6</f>
        <v>0</v>
      </c>
      <c r="AB484" s="16">
        <f>'Visit&amp;Assessment Form'!$B$7</f>
        <v>0</v>
      </c>
      <c r="AC484">
        <f>SiteForm!$C$6</f>
        <v>0</v>
      </c>
      <c r="AD484" s="17">
        <f>CountsForm!A485</f>
        <v>0</v>
      </c>
    </row>
    <row r="485" spans="1:30">
      <c r="A485" t="e">
        <f>SiteForm!$A$7&amp;SiteForm!$C$7</f>
        <v>#N/A</v>
      </c>
      <c r="B485">
        <f>IF(SiteForm!C$4="",SiteForm!A$4,SiteForm!C$4)</f>
        <v>0</v>
      </c>
      <c r="C485">
        <f>'Visit&amp;Assessment Form'!$B$3</f>
        <v>0</v>
      </c>
      <c r="D485">
        <f>'Visit&amp;Assessment Form'!$B$4</f>
        <v>0</v>
      </c>
      <c r="E485">
        <f>'Visit&amp;Assessment Form'!$B$5</f>
        <v>0</v>
      </c>
      <c r="F485" t="e">
        <f>VLOOKUP(CountsForm!A486,LookupCount!$A:$D,4,FALSE)</f>
        <v>#N/A</v>
      </c>
      <c r="G485" t="e">
        <f>CountsForm!B486</f>
        <v>#N/A</v>
      </c>
      <c r="H485">
        <f>CountsForm!D486</f>
        <v>0</v>
      </c>
      <c r="I485" t="str">
        <f>VLOOKUP('Visit&amp;Assessment Form'!B$10,LookupVisit!AJ$2:AK$10,2,FALSE)</f>
        <v>W</v>
      </c>
      <c r="J485" t="e">
        <f>VLOOKUP('Visit&amp;Assessment Form'!B$9,LookupVisit!A$2:B$7,2,FALSE)</f>
        <v>#N/A</v>
      </c>
      <c r="K485" t="e">
        <f>VLOOKUP(CountsForm!E486,LookupCount!$F$2:$G$5,2,FALSE)</f>
        <v>#N/A</v>
      </c>
      <c r="L485" t="e">
        <f>VLOOKUP('Visit&amp;Assessment Form'!$B$8,LookupVisit!$C$2:$D$16,2,FALSE)</f>
        <v>#N/A</v>
      </c>
      <c r="M485" t="e">
        <f>VLOOKUP('Visit&amp;Assessment Form'!$B$13,LookupVisit!$E$3:$F$5,2,FALSE)</f>
        <v>#N/A</v>
      </c>
      <c r="N485" t="e">
        <f>VLOOKUP('Visit&amp;Assessment Form'!$B$14,LookupVisit!$G$3:$H$6,2,FALSE)</f>
        <v>#N/A</v>
      </c>
      <c r="O485" t="e">
        <f>VLOOKUP('Visit&amp;Assessment Form'!$B$15,LookupVisit!$I$3:$J$7,2,FALSE)</f>
        <v>#N/A</v>
      </c>
      <c r="P485" t="e">
        <f>VLOOKUP('Visit&amp;Assessment Form'!$B$16,LookupVisit!$K$3:$L$6,2,FALSE)</f>
        <v>#N/A</v>
      </c>
      <c r="Q485" t="e">
        <f>VLOOKUP('Visit&amp;Assessment Form'!$B$11,LookupVisit!$M$3:$N$7,2,FALSE)</f>
        <v>#N/A</v>
      </c>
      <c r="R485">
        <f>'Visit&amp;Assessment Form'!$B$27</f>
        <v>0</v>
      </c>
      <c r="S485">
        <f>'Visit&amp;Assessment Form'!$B$29</f>
        <v>0</v>
      </c>
      <c r="T485">
        <f>SiteForm!A$3</f>
        <v>0</v>
      </c>
      <c r="U485">
        <f>SiteForm!$A$4</f>
        <v>0</v>
      </c>
      <c r="V485">
        <f>SiteForm!$C$3</f>
        <v>0</v>
      </c>
      <c r="W485">
        <f>SiteForm!$C$5</f>
        <v>0</v>
      </c>
      <c r="X485">
        <f>SiteForm!$C$10</f>
        <v>0</v>
      </c>
      <c r="Y485">
        <f>SiteForm!$C$11</f>
        <v>0</v>
      </c>
      <c r="Z485" t="e">
        <f>CountsForm!C486</f>
        <v>#N/A</v>
      </c>
      <c r="AA485" s="16">
        <f>'Visit&amp;Assessment Form'!$B$6</f>
        <v>0</v>
      </c>
      <c r="AB485" s="16">
        <f>'Visit&amp;Assessment Form'!$B$7</f>
        <v>0</v>
      </c>
      <c r="AC485">
        <f>SiteForm!$C$6</f>
        <v>0</v>
      </c>
      <c r="AD485" s="17">
        <f>CountsForm!A486</f>
        <v>0</v>
      </c>
    </row>
    <row r="486" spans="1:30">
      <c r="A486" t="e">
        <f>SiteForm!$A$7&amp;SiteForm!$C$7</f>
        <v>#N/A</v>
      </c>
      <c r="B486">
        <f>IF(SiteForm!C$4="",SiteForm!A$4,SiteForm!C$4)</f>
        <v>0</v>
      </c>
      <c r="C486">
        <f>'Visit&amp;Assessment Form'!$B$3</f>
        <v>0</v>
      </c>
      <c r="D486">
        <f>'Visit&amp;Assessment Form'!$B$4</f>
        <v>0</v>
      </c>
      <c r="E486">
        <f>'Visit&amp;Assessment Form'!$B$5</f>
        <v>0</v>
      </c>
      <c r="F486" t="e">
        <f>VLOOKUP(CountsForm!A487,LookupCount!$A:$D,4,FALSE)</f>
        <v>#N/A</v>
      </c>
      <c r="G486" t="e">
        <f>CountsForm!B487</f>
        <v>#N/A</v>
      </c>
      <c r="H486">
        <f>CountsForm!D487</f>
        <v>0</v>
      </c>
      <c r="I486" t="str">
        <f>VLOOKUP('Visit&amp;Assessment Form'!B$10,LookupVisit!AJ$2:AK$10,2,FALSE)</f>
        <v>W</v>
      </c>
      <c r="J486" t="e">
        <f>VLOOKUP('Visit&amp;Assessment Form'!B$9,LookupVisit!A$2:B$7,2,FALSE)</f>
        <v>#N/A</v>
      </c>
      <c r="K486" t="e">
        <f>VLOOKUP(CountsForm!E487,LookupCount!$F$2:$G$5,2,FALSE)</f>
        <v>#N/A</v>
      </c>
      <c r="L486" t="e">
        <f>VLOOKUP('Visit&amp;Assessment Form'!$B$8,LookupVisit!$C$2:$D$16,2,FALSE)</f>
        <v>#N/A</v>
      </c>
      <c r="M486" t="e">
        <f>VLOOKUP('Visit&amp;Assessment Form'!$B$13,LookupVisit!$E$3:$F$5,2,FALSE)</f>
        <v>#N/A</v>
      </c>
      <c r="N486" t="e">
        <f>VLOOKUP('Visit&amp;Assessment Form'!$B$14,LookupVisit!$G$3:$H$6,2,FALSE)</f>
        <v>#N/A</v>
      </c>
      <c r="O486" t="e">
        <f>VLOOKUP('Visit&amp;Assessment Form'!$B$15,LookupVisit!$I$3:$J$7,2,FALSE)</f>
        <v>#N/A</v>
      </c>
      <c r="P486" t="e">
        <f>VLOOKUP('Visit&amp;Assessment Form'!$B$16,LookupVisit!$K$3:$L$6,2,FALSE)</f>
        <v>#N/A</v>
      </c>
      <c r="Q486" t="e">
        <f>VLOOKUP('Visit&amp;Assessment Form'!$B$11,LookupVisit!$M$3:$N$7,2,FALSE)</f>
        <v>#N/A</v>
      </c>
      <c r="R486">
        <f>'Visit&amp;Assessment Form'!$B$27</f>
        <v>0</v>
      </c>
      <c r="S486">
        <f>'Visit&amp;Assessment Form'!$B$29</f>
        <v>0</v>
      </c>
      <c r="T486">
        <f>SiteForm!A$3</f>
        <v>0</v>
      </c>
      <c r="U486">
        <f>SiteForm!$A$4</f>
        <v>0</v>
      </c>
      <c r="V486">
        <f>SiteForm!$C$3</f>
        <v>0</v>
      </c>
      <c r="W486">
        <f>SiteForm!$C$5</f>
        <v>0</v>
      </c>
      <c r="X486">
        <f>SiteForm!$C$10</f>
        <v>0</v>
      </c>
      <c r="Y486">
        <f>SiteForm!$C$11</f>
        <v>0</v>
      </c>
      <c r="Z486" t="e">
        <f>CountsForm!C487</f>
        <v>#N/A</v>
      </c>
      <c r="AA486" s="16">
        <f>'Visit&amp;Assessment Form'!$B$6</f>
        <v>0</v>
      </c>
      <c r="AB486" s="16">
        <f>'Visit&amp;Assessment Form'!$B$7</f>
        <v>0</v>
      </c>
      <c r="AC486">
        <f>SiteForm!$C$6</f>
        <v>0</v>
      </c>
      <c r="AD486" s="17">
        <f>CountsForm!A487</f>
        <v>0</v>
      </c>
    </row>
    <row r="487" spans="1:30">
      <c r="A487" t="e">
        <f>SiteForm!$A$7&amp;SiteForm!$C$7</f>
        <v>#N/A</v>
      </c>
      <c r="B487">
        <f>IF(SiteForm!C$4="",SiteForm!A$4,SiteForm!C$4)</f>
        <v>0</v>
      </c>
      <c r="C487">
        <f>'Visit&amp;Assessment Form'!$B$3</f>
        <v>0</v>
      </c>
      <c r="D487">
        <f>'Visit&amp;Assessment Form'!$B$4</f>
        <v>0</v>
      </c>
      <c r="E487">
        <f>'Visit&amp;Assessment Form'!$B$5</f>
        <v>0</v>
      </c>
      <c r="F487" t="e">
        <f>VLOOKUP(CountsForm!A488,LookupCount!$A:$D,4,FALSE)</f>
        <v>#N/A</v>
      </c>
      <c r="G487" t="e">
        <f>CountsForm!B488</f>
        <v>#N/A</v>
      </c>
      <c r="H487">
        <f>CountsForm!D488</f>
        <v>0</v>
      </c>
      <c r="I487" t="str">
        <f>VLOOKUP('Visit&amp;Assessment Form'!B$10,LookupVisit!AJ$2:AK$10,2,FALSE)</f>
        <v>W</v>
      </c>
      <c r="J487" t="e">
        <f>VLOOKUP('Visit&amp;Assessment Form'!B$9,LookupVisit!A$2:B$7,2,FALSE)</f>
        <v>#N/A</v>
      </c>
      <c r="K487" t="e">
        <f>VLOOKUP(CountsForm!E488,LookupCount!$F$2:$G$5,2,FALSE)</f>
        <v>#N/A</v>
      </c>
      <c r="L487" t="e">
        <f>VLOOKUP('Visit&amp;Assessment Form'!$B$8,LookupVisit!$C$2:$D$16,2,FALSE)</f>
        <v>#N/A</v>
      </c>
      <c r="M487" t="e">
        <f>VLOOKUP('Visit&amp;Assessment Form'!$B$13,LookupVisit!$E$3:$F$5,2,FALSE)</f>
        <v>#N/A</v>
      </c>
      <c r="N487" t="e">
        <f>VLOOKUP('Visit&amp;Assessment Form'!$B$14,LookupVisit!$G$3:$H$6,2,FALSE)</f>
        <v>#N/A</v>
      </c>
      <c r="O487" t="e">
        <f>VLOOKUP('Visit&amp;Assessment Form'!$B$15,LookupVisit!$I$3:$J$7,2,FALSE)</f>
        <v>#N/A</v>
      </c>
      <c r="P487" t="e">
        <f>VLOOKUP('Visit&amp;Assessment Form'!$B$16,LookupVisit!$K$3:$L$6,2,FALSE)</f>
        <v>#N/A</v>
      </c>
      <c r="Q487" t="e">
        <f>VLOOKUP('Visit&amp;Assessment Form'!$B$11,LookupVisit!$M$3:$N$7,2,FALSE)</f>
        <v>#N/A</v>
      </c>
      <c r="R487">
        <f>'Visit&amp;Assessment Form'!$B$27</f>
        <v>0</v>
      </c>
      <c r="S487">
        <f>'Visit&amp;Assessment Form'!$B$29</f>
        <v>0</v>
      </c>
      <c r="T487">
        <f>SiteForm!A$3</f>
        <v>0</v>
      </c>
      <c r="U487">
        <f>SiteForm!$A$4</f>
        <v>0</v>
      </c>
      <c r="V487">
        <f>SiteForm!$C$3</f>
        <v>0</v>
      </c>
      <c r="W487">
        <f>SiteForm!$C$5</f>
        <v>0</v>
      </c>
      <c r="X487">
        <f>SiteForm!$C$10</f>
        <v>0</v>
      </c>
      <c r="Y487">
        <f>SiteForm!$C$11</f>
        <v>0</v>
      </c>
      <c r="Z487" t="e">
        <f>CountsForm!C488</f>
        <v>#N/A</v>
      </c>
      <c r="AA487" s="16">
        <f>'Visit&amp;Assessment Form'!$B$6</f>
        <v>0</v>
      </c>
      <c r="AB487" s="16">
        <f>'Visit&amp;Assessment Form'!$B$7</f>
        <v>0</v>
      </c>
      <c r="AC487">
        <f>SiteForm!$C$6</f>
        <v>0</v>
      </c>
      <c r="AD487" s="17">
        <f>CountsForm!A488</f>
        <v>0</v>
      </c>
    </row>
    <row r="488" spans="1:30">
      <c r="A488" t="e">
        <f>SiteForm!$A$7&amp;SiteForm!$C$7</f>
        <v>#N/A</v>
      </c>
      <c r="B488">
        <f>IF(SiteForm!C$4="",SiteForm!A$4,SiteForm!C$4)</f>
        <v>0</v>
      </c>
      <c r="C488">
        <f>'Visit&amp;Assessment Form'!$B$3</f>
        <v>0</v>
      </c>
      <c r="D488">
        <f>'Visit&amp;Assessment Form'!$B$4</f>
        <v>0</v>
      </c>
      <c r="E488">
        <f>'Visit&amp;Assessment Form'!$B$5</f>
        <v>0</v>
      </c>
      <c r="F488" t="e">
        <f>VLOOKUP(CountsForm!A489,LookupCount!$A:$D,4,FALSE)</f>
        <v>#N/A</v>
      </c>
      <c r="G488" t="e">
        <f>CountsForm!B489</f>
        <v>#N/A</v>
      </c>
      <c r="H488">
        <f>CountsForm!D489</f>
        <v>0</v>
      </c>
      <c r="I488" t="str">
        <f>VLOOKUP('Visit&amp;Assessment Form'!B$10,LookupVisit!AJ$2:AK$10,2,FALSE)</f>
        <v>W</v>
      </c>
      <c r="J488" t="e">
        <f>VLOOKUP('Visit&amp;Assessment Form'!B$9,LookupVisit!A$2:B$7,2,FALSE)</f>
        <v>#N/A</v>
      </c>
      <c r="K488" t="e">
        <f>VLOOKUP(CountsForm!E489,LookupCount!$F$2:$G$5,2,FALSE)</f>
        <v>#N/A</v>
      </c>
      <c r="L488" t="e">
        <f>VLOOKUP('Visit&amp;Assessment Form'!$B$8,LookupVisit!$C$2:$D$16,2,FALSE)</f>
        <v>#N/A</v>
      </c>
      <c r="M488" t="e">
        <f>VLOOKUP('Visit&amp;Assessment Form'!$B$13,LookupVisit!$E$3:$F$5,2,FALSE)</f>
        <v>#N/A</v>
      </c>
      <c r="N488" t="e">
        <f>VLOOKUP('Visit&amp;Assessment Form'!$B$14,LookupVisit!$G$3:$H$6,2,FALSE)</f>
        <v>#N/A</v>
      </c>
      <c r="O488" t="e">
        <f>VLOOKUP('Visit&amp;Assessment Form'!$B$15,LookupVisit!$I$3:$J$7,2,FALSE)</f>
        <v>#N/A</v>
      </c>
      <c r="P488" t="e">
        <f>VLOOKUP('Visit&amp;Assessment Form'!$B$16,LookupVisit!$K$3:$L$6,2,FALSE)</f>
        <v>#N/A</v>
      </c>
      <c r="Q488" t="e">
        <f>VLOOKUP('Visit&amp;Assessment Form'!$B$11,LookupVisit!$M$3:$N$7,2,FALSE)</f>
        <v>#N/A</v>
      </c>
      <c r="R488">
        <f>'Visit&amp;Assessment Form'!$B$27</f>
        <v>0</v>
      </c>
      <c r="S488">
        <f>'Visit&amp;Assessment Form'!$B$29</f>
        <v>0</v>
      </c>
      <c r="T488">
        <f>SiteForm!A$3</f>
        <v>0</v>
      </c>
      <c r="U488">
        <f>SiteForm!$A$4</f>
        <v>0</v>
      </c>
      <c r="V488">
        <f>SiteForm!$C$3</f>
        <v>0</v>
      </c>
      <c r="W488">
        <f>SiteForm!$C$5</f>
        <v>0</v>
      </c>
      <c r="X488">
        <f>SiteForm!$C$10</f>
        <v>0</v>
      </c>
      <c r="Y488">
        <f>SiteForm!$C$11</f>
        <v>0</v>
      </c>
      <c r="Z488" t="e">
        <f>CountsForm!C489</f>
        <v>#N/A</v>
      </c>
      <c r="AA488" s="16">
        <f>'Visit&amp;Assessment Form'!$B$6</f>
        <v>0</v>
      </c>
      <c r="AB488" s="16">
        <f>'Visit&amp;Assessment Form'!$B$7</f>
        <v>0</v>
      </c>
      <c r="AC488">
        <f>SiteForm!$C$6</f>
        <v>0</v>
      </c>
      <c r="AD488" s="17">
        <f>CountsForm!A489</f>
        <v>0</v>
      </c>
    </row>
    <row r="489" spans="1:30">
      <c r="A489" t="e">
        <f>SiteForm!$A$7&amp;SiteForm!$C$7</f>
        <v>#N/A</v>
      </c>
      <c r="B489">
        <f>IF(SiteForm!C$4="",SiteForm!A$4,SiteForm!C$4)</f>
        <v>0</v>
      </c>
      <c r="C489">
        <f>'Visit&amp;Assessment Form'!$B$3</f>
        <v>0</v>
      </c>
      <c r="D489">
        <f>'Visit&amp;Assessment Form'!$B$4</f>
        <v>0</v>
      </c>
      <c r="E489">
        <f>'Visit&amp;Assessment Form'!$B$5</f>
        <v>0</v>
      </c>
      <c r="F489" t="e">
        <f>VLOOKUP(CountsForm!A490,LookupCount!$A:$D,4,FALSE)</f>
        <v>#N/A</v>
      </c>
      <c r="G489" t="e">
        <f>CountsForm!B490</f>
        <v>#N/A</v>
      </c>
      <c r="H489">
        <f>CountsForm!D490</f>
        <v>0</v>
      </c>
      <c r="I489" t="str">
        <f>VLOOKUP('Visit&amp;Assessment Form'!B$10,LookupVisit!AJ$2:AK$10,2,FALSE)</f>
        <v>W</v>
      </c>
      <c r="J489" t="e">
        <f>VLOOKUP('Visit&amp;Assessment Form'!B$9,LookupVisit!A$2:B$7,2,FALSE)</f>
        <v>#N/A</v>
      </c>
      <c r="K489" t="e">
        <f>VLOOKUP(CountsForm!E490,LookupCount!$F$2:$G$5,2,FALSE)</f>
        <v>#N/A</v>
      </c>
      <c r="L489" t="e">
        <f>VLOOKUP('Visit&amp;Assessment Form'!$B$8,LookupVisit!$C$2:$D$16,2,FALSE)</f>
        <v>#N/A</v>
      </c>
      <c r="M489" t="e">
        <f>VLOOKUP('Visit&amp;Assessment Form'!$B$13,LookupVisit!$E$3:$F$5,2,FALSE)</f>
        <v>#N/A</v>
      </c>
      <c r="N489" t="e">
        <f>VLOOKUP('Visit&amp;Assessment Form'!$B$14,LookupVisit!$G$3:$H$6,2,FALSE)</f>
        <v>#N/A</v>
      </c>
      <c r="O489" t="e">
        <f>VLOOKUP('Visit&amp;Assessment Form'!$B$15,LookupVisit!$I$3:$J$7,2,FALSE)</f>
        <v>#N/A</v>
      </c>
      <c r="P489" t="e">
        <f>VLOOKUP('Visit&amp;Assessment Form'!$B$16,LookupVisit!$K$3:$L$6,2,FALSE)</f>
        <v>#N/A</v>
      </c>
      <c r="Q489" t="e">
        <f>VLOOKUP('Visit&amp;Assessment Form'!$B$11,LookupVisit!$M$3:$N$7,2,FALSE)</f>
        <v>#N/A</v>
      </c>
      <c r="R489">
        <f>'Visit&amp;Assessment Form'!$B$27</f>
        <v>0</v>
      </c>
      <c r="S489">
        <f>'Visit&amp;Assessment Form'!$B$29</f>
        <v>0</v>
      </c>
      <c r="T489">
        <f>SiteForm!A$3</f>
        <v>0</v>
      </c>
      <c r="U489">
        <f>SiteForm!$A$4</f>
        <v>0</v>
      </c>
      <c r="V489">
        <f>SiteForm!$C$3</f>
        <v>0</v>
      </c>
      <c r="W489">
        <f>SiteForm!$C$5</f>
        <v>0</v>
      </c>
      <c r="X489">
        <f>SiteForm!$C$10</f>
        <v>0</v>
      </c>
      <c r="Y489">
        <f>SiteForm!$C$11</f>
        <v>0</v>
      </c>
      <c r="Z489" t="e">
        <f>CountsForm!C490</f>
        <v>#N/A</v>
      </c>
      <c r="AA489" s="16">
        <f>'Visit&amp;Assessment Form'!$B$6</f>
        <v>0</v>
      </c>
      <c r="AB489" s="16">
        <f>'Visit&amp;Assessment Form'!$B$7</f>
        <v>0</v>
      </c>
      <c r="AC489">
        <f>SiteForm!$C$6</f>
        <v>0</v>
      </c>
      <c r="AD489" s="17">
        <f>CountsForm!A490</f>
        <v>0</v>
      </c>
    </row>
    <row r="490" spans="1:30">
      <c r="A490" t="e">
        <f>SiteForm!$A$7&amp;SiteForm!$C$7</f>
        <v>#N/A</v>
      </c>
      <c r="B490">
        <f>IF(SiteForm!C$4="",SiteForm!A$4,SiteForm!C$4)</f>
        <v>0</v>
      </c>
      <c r="C490">
        <f>'Visit&amp;Assessment Form'!$B$3</f>
        <v>0</v>
      </c>
      <c r="D490">
        <f>'Visit&amp;Assessment Form'!$B$4</f>
        <v>0</v>
      </c>
      <c r="E490">
        <f>'Visit&amp;Assessment Form'!$B$5</f>
        <v>0</v>
      </c>
      <c r="F490" t="e">
        <f>VLOOKUP(CountsForm!A491,LookupCount!$A:$D,4,FALSE)</f>
        <v>#N/A</v>
      </c>
      <c r="G490" t="e">
        <f>CountsForm!B491</f>
        <v>#N/A</v>
      </c>
      <c r="H490">
        <f>CountsForm!D491</f>
        <v>0</v>
      </c>
      <c r="I490" t="str">
        <f>VLOOKUP('Visit&amp;Assessment Form'!B$10,LookupVisit!AJ$2:AK$10,2,FALSE)</f>
        <v>W</v>
      </c>
      <c r="J490" t="e">
        <f>VLOOKUP('Visit&amp;Assessment Form'!B$9,LookupVisit!A$2:B$7,2,FALSE)</f>
        <v>#N/A</v>
      </c>
      <c r="K490" t="e">
        <f>VLOOKUP(CountsForm!E491,LookupCount!$F$2:$G$5,2,FALSE)</f>
        <v>#N/A</v>
      </c>
      <c r="L490" t="e">
        <f>VLOOKUP('Visit&amp;Assessment Form'!$B$8,LookupVisit!$C$2:$D$16,2,FALSE)</f>
        <v>#N/A</v>
      </c>
      <c r="M490" t="e">
        <f>VLOOKUP('Visit&amp;Assessment Form'!$B$13,LookupVisit!$E$3:$F$5,2,FALSE)</f>
        <v>#N/A</v>
      </c>
      <c r="N490" t="e">
        <f>VLOOKUP('Visit&amp;Assessment Form'!$B$14,LookupVisit!$G$3:$H$6,2,FALSE)</f>
        <v>#N/A</v>
      </c>
      <c r="O490" t="e">
        <f>VLOOKUP('Visit&amp;Assessment Form'!$B$15,LookupVisit!$I$3:$J$7,2,FALSE)</f>
        <v>#N/A</v>
      </c>
      <c r="P490" t="e">
        <f>VLOOKUP('Visit&amp;Assessment Form'!$B$16,LookupVisit!$K$3:$L$6,2,FALSE)</f>
        <v>#N/A</v>
      </c>
      <c r="Q490" t="e">
        <f>VLOOKUP('Visit&amp;Assessment Form'!$B$11,LookupVisit!$M$3:$N$7,2,FALSE)</f>
        <v>#N/A</v>
      </c>
      <c r="R490">
        <f>'Visit&amp;Assessment Form'!$B$27</f>
        <v>0</v>
      </c>
      <c r="S490">
        <f>'Visit&amp;Assessment Form'!$B$29</f>
        <v>0</v>
      </c>
      <c r="T490">
        <f>SiteForm!A$3</f>
        <v>0</v>
      </c>
      <c r="U490">
        <f>SiteForm!$A$4</f>
        <v>0</v>
      </c>
      <c r="V490">
        <f>SiteForm!$C$3</f>
        <v>0</v>
      </c>
      <c r="W490">
        <f>SiteForm!$C$5</f>
        <v>0</v>
      </c>
      <c r="X490">
        <f>SiteForm!$C$10</f>
        <v>0</v>
      </c>
      <c r="Y490">
        <f>SiteForm!$C$11</f>
        <v>0</v>
      </c>
      <c r="Z490" t="e">
        <f>CountsForm!C491</f>
        <v>#N/A</v>
      </c>
      <c r="AA490" s="16">
        <f>'Visit&amp;Assessment Form'!$B$6</f>
        <v>0</v>
      </c>
      <c r="AB490" s="16">
        <f>'Visit&amp;Assessment Form'!$B$7</f>
        <v>0</v>
      </c>
      <c r="AC490">
        <f>SiteForm!$C$6</f>
        <v>0</v>
      </c>
      <c r="AD490" s="17">
        <f>CountsForm!A491</f>
        <v>0</v>
      </c>
    </row>
    <row r="491" spans="1:30">
      <c r="A491" t="e">
        <f>SiteForm!$A$7&amp;SiteForm!$C$7</f>
        <v>#N/A</v>
      </c>
      <c r="B491">
        <f>IF(SiteForm!C$4="",SiteForm!A$4,SiteForm!C$4)</f>
        <v>0</v>
      </c>
      <c r="C491">
        <f>'Visit&amp;Assessment Form'!$B$3</f>
        <v>0</v>
      </c>
      <c r="D491">
        <f>'Visit&amp;Assessment Form'!$B$4</f>
        <v>0</v>
      </c>
      <c r="E491">
        <f>'Visit&amp;Assessment Form'!$B$5</f>
        <v>0</v>
      </c>
      <c r="F491" t="e">
        <f>VLOOKUP(CountsForm!A492,LookupCount!$A:$D,4,FALSE)</f>
        <v>#N/A</v>
      </c>
      <c r="G491" t="e">
        <f>CountsForm!B492</f>
        <v>#N/A</v>
      </c>
      <c r="H491">
        <f>CountsForm!D492</f>
        <v>0</v>
      </c>
      <c r="I491" t="str">
        <f>VLOOKUP('Visit&amp;Assessment Form'!B$10,LookupVisit!AJ$2:AK$10,2,FALSE)</f>
        <v>W</v>
      </c>
      <c r="J491" t="e">
        <f>VLOOKUP('Visit&amp;Assessment Form'!B$9,LookupVisit!A$2:B$7,2,FALSE)</f>
        <v>#N/A</v>
      </c>
      <c r="K491" t="e">
        <f>VLOOKUP(CountsForm!E492,LookupCount!$F$2:$G$5,2,FALSE)</f>
        <v>#N/A</v>
      </c>
      <c r="L491" t="e">
        <f>VLOOKUP('Visit&amp;Assessment Form'!$B$8,LookupVisit!$C$2:$D$16,2,FALSE)</f>
        <v>#N/A</v>
      </c>
      <c r="M491" t="e">
        <f>VLOOKUP('Visit&amp;Assessment Form'!$B$13,LookupVisit!$E$3:$F$5,2,FALSE)</f>
        <v>#N/A</v>
      </c>
      <c r="N491" t="e">
        <f>VLOOKUP('Visit&amp;Assessment Form'!$B$14,LookupVisit!$G$3:$H$6,2,FALSE)</f>
        <v>#N/A</v>
      </c>
      <c r="O491" t="e">
        <f>VLOOKUP('Visit&amp;Assessment Form'!$B$15,LookupVisit!$I$3:$J$7,2,FALSE)</f>
        <v>#N/A</v>
      </c>
      <c r="P491" t="e">
        <f>VLOOKUP('Visit&amp;Assessment Form'!$B$16,LookupVisit!$K$3:$L$6,2,FALSE)</f>
        <v>#N/A</v>
      </c>
      <c r="Q491" t="e">
        <f>VLOOKUP('Visit&amp;Assessment Form'!$B$11,LookupVisit!$M$3:$N$7,2,FALSE)</f>
        <v>#N/A</v>
      </c>
      <c r="R491">
        <f>'Visit&amp;Assessment Form'!$B$27</f>
        <v>0</v>
      </c>
      <c r="S491">
        <f>'Visit&amp;Assessment Form'!$B$29</f>
        <v>0</v>
      </c>
      <c r="T491">
        <f>SiteForm!A$3</f>
        <v>0</v>
      </c>
      <c r="U491">
        <f>SiteForm!$A$4</f>
        <v>0</v>
      </c>
      <c r="V491">
        <f>SiteForm!$C$3</f>
        <v>0</v>
      </c>
      <c r="W491">
        <f>SiteForm!$C$5</f>
        <v>0</v>
      </c>
      <c r="X491">
        <f>SiteForm!$C$10</f>
        <v>0</v>
      </c>
      <c r="Y491">
        <f>SiteForm!$C$11</f>
        <v>0</v>
      </c>
      <c r="Z491" t="e">
        <f>CountsForm!C492</f>
        <v>#N/A</v>
      </c>
      <c r="AA491" s="16">
        <f>'Visit&amp;Assessment Form'!$B$6</f>
        <v>0</v>
      </c>
      <c r="AB491" s="16">
        <f>'Visit&amp;Assessment Form'!$B$7</f>
        <v>0</v>
      </c>
      <c r="AC491">
        <f>SiteForm!$C$6</f>
        <v>0</v>
      </c>
      <c r="AD491" s="17">
        <f>CountsForm!A492</f>
        <v>0</v>
      </c>
    </row>
    <row r="492" spans="1:30">
      <c r="A492" t="e">
        <f>SiteForm!$A$7&amp;SiteForm!$C$7</f>
        <v>#N/A</v>
      </c>
      <c r="B492">
        <f>IF(SiteForm!C$4="",SiteForm!A$4,SiteForm!C$4)</f>
        <v>0</v>
      </c>
      <c r="C492">
        <f>'Visit&amp;Assessment Form'!$B$3</f>
        <v>0</v>
      </c>
      <c r="D492">
        <f>'Visit&amp;Assessment Form'!$B$4</f>
        <v>0</v>
      </c>
      <c r="E492">
        <f>'Visit&amp;Assessment Form'!$B$5</f>
        <v>0</v>
      </c>
      <c r="F492" t="e">
        <f>VLOOKUP(CountsForm!A493,LookupCount!$A:$D,4,FALSE)</f>
        <v>#N/A</v>
      </c>
      <c r="G492" t="e">
        <f>CountsForm!B493</f>
        <v>#N/A</v>
      </c>
      <c r="H492">
        <f>CountsForm!D493</f>
        <v>0</v>
      </c>
      <c r="I492" t="str">
        <f>VLOOKUP('Visit&amp;Assessment Form'!B$10,LookupVisit!AJ$2:AK$10,2,FALSE)</f>
        <v>W</v>
      </c>
      <c r="J492" t="e">
        <f>VLOOKUP('Visit&amp;Assessment Form'!B$9,LookupVisit!A$2:B$7,2,FALSE)</f>
        <v>#N/A</v>
      </c>
      <c r="K492" t="e">
        <f>VLOOKUP(CountsForm!E493,LookupCount!$F$2:$G$5,2,FALSE)</f>
        <v>#N/A</v>
      </c>
      <c r="L492" t="e">
        <f>VLOOKUP('Visit&amp;Assessment Form'!$B$8,LookupVisit!$C$2:$D$16,2,FALSE)</f>
        <v>#N/A</v>
      </c>
      <c r="M492" t="e">
        <f>VLOOKUP('Visit&amp;Assessment Form'!$B$13,LookupVisit!$E$3:$F$5,2,FALSE)</f>
        <v>#N/A</v>
      </c>
      <c r="N492" t="e">
        <f>VLOOKUP('Visit&amp;Assessment Form'!$B$14,LookupVisit!$G$3:$H$6,2,FALSE)</f>
        <v>#N/A</v>
      </c>
      <c r="O492" t="e">
        <f>VLOOKUP('Visit&amp;Assessment Form'!$B$15,LookupVisit!$I$3:$J$7,2,FALSE)</f>
        <v>#N/A</v>
      </c>
      <c r="P492" t="e">
        <f>VLOOKUP('Visit&amp;Assessment Form'!$B$16,LookupVisit!$K$3:$L$6,2,FALSE)</f>
        <v>#N/A</v>
      </c>
      <c r="Q492" t="e">
        <f>VLOOKUP('Visit&amp;Assessment Form'!$B$11,LookupVisit!$M$3:$N$7,2,FALSE)</f>
        <v>#N/A</v>
      </c>
      <c r="R492">
        <f>'Visit&amp;Assessment Form'!$B$27</f>
        <v>0</v>
      </c>
      <c r="S492">
        <f>'Visit&amp;Assessment Form'!$B$29</f>
        <v>0</v>
      </c>
      <c r="T492">
        <f>SiteForm!A$3</f>
        <v>0</v>
      </c>
      <c r="U492">
        <f>SiteForm!$A$4</f>
        <v>0</v>
      </c>
      <c r="V492">
        <f>SiteForm!$C$3</f>
        <v>0</v>
      </c>
      <c r="W492">
        <f>SiteForm!$C$5</f>
        <v>0</v>
      </c>
      <c r="X492">
        <f>SiteForm!$C$10</f>
        <v>0</v>
      </c>
      <c r="Y492">
        <f>SiteForm!$C$11</f>
        <v>0</v>
      </c>
      <c r="Z492" t="e">
        <f>CountsForm!C493</f>
        <v>#N/A</v>
      </c>
      <c r="AA492" s="16">
        <f>'Visit&amp;Assessment Form'!$B$6</f>
        <v>0</v>
      </c>
      <c r="AB492" s="16">
        <f>'Visit&amp;Assessment Form'!$B$7</f>
        <v>0</v>
      </c>
      <c r="AC492">
        <f>SiteForm!$C$6</f>
        <v>0</v>
      </c>
      <c r="AD492" s="17">
        <f>CountsForm!A493</f>
        <v>0</v>
      </c>
    </row>
    <row r="493" spans="1:30">
      <c r="A493" t="e">
        <f>SiteForm!$A$7&amp;SiteForm!$C$7</f>
        <v>#N/A</v>
      </c>
      <c r="B493">
        <f>IF(SiteForm!C$4="",SiteForm!A$4,SiteForm!C$4)</f>
        <v>0</v>
      </c>
      <c r="C493">
        <f>'Visit&amp;Assessment Form'!$B$3</f>
        <v>0</v>
      </c>
      <c r="D493">
        <f>'Visit&amp;Assessment Form'!$B$4</f>
        <v>0</v>
      </c>
      <c r="E493">
        <f>'Visit&amp;Assessment Form'!$B$5</f>
        <v>0</v>
      </c>
      <c r="F493" t="e">
        <f>VLOOKUP(CountsForm!A494,LookupCount!$A:$D,4,FALSE)</f>
        <v>#N/A</v>
      </c>
      <c r="G493" t="e">
        <f>CountsForm!B494</f>
        <v>#N/A</v>
      </c>
      <c r="H493">
        <f>CountsForm!D494</f>
        <v>0</v>
      </c>
      <c r="I493" t="str">
        <f>VLOOKUP('Visit&amp;Assessment Form'!B$10,LookupVisit!AJ$2:AK$10,2,FALSE)</f>
        <v>W</v>
      </c>
      <c r="J493" t="e">
        <f>VLOOKUP('Visit&amp;Assessment Form'!B$9,LookupVisit!A$2:B$7,2,FALSE)</f>
        <v>#N/A</v>
      </c>
      <c r="K493" t="e">
        <f>VLOOKUP(CountsForm!E494,LookupCount!$F$2:$G$5,2,FALSE)</f>
        <v>#N/A</v>
      </c>
      <c r="L493" t="e">
        <f>VLOOKUP('Visit&amp;Assessment Form'!$B$8,LookupVisit!$C$2:$D$16,2,FALSE)</f>
        <v>#N/A</v>
      </c>
      <c r="M493" t="e">
        <f>VLOOKUP('Visit&amp;Assessment Form'!$B$13,LookupVisit!$E$3:$F$5,2,FALSE)</f>
        <v>#N/A</v>
      </c>
      <c r="N493" t="e">
        <f>VLOOKUP('Visit&amp;Assessment Form'!$B$14,LookupVisit!$G$3:$H$6,2,FALSE)</f>
        <v>#N/A</v>
      </c>
      <c r="O493" t="e">
        <f>VLOOKUP('Visit&amp;Assessment Form'!$B$15,LookupVisit!$I$3:$J$7,2,FALSE)</f>
        <v>#N/A</v>
      </c>
      <c r="P493" t="e">
        <f>VLOOKUP('Visit&amp;Assessment Form'!$B$16,LookupVisit!$K$3:$L$6,2,FALSE)</f>
        <v>#N/A</v>
      </c>
      <c r="Q493" t="e">
        <f>VLOOKUP('Visit&amp;Assessment Form'!$B$11,LookupVisit!$M$3:$N$7,2,FALSE)</f>
        <v>#N/A</v>
      </c>
      <c r="R493">
        <f>'Visit&amp;Assessment Form'!$B$27</f>
        <v>0</v>
      </c>
      <c r="S493">
        <f>'Visit&amp;Assessment Form'!$B$29</f>
        <v>0</v>
      </c>
      <c r="T493">
        <f>SiteForm!A$3</f>
        <v>0</v>
      </c>
      <c r="U493">
        <f>SiteForm!$A$4</f>
        <v>0</v>
      </c>
      <c r="V493">
        <f>SiteForm!$C$3</f>
        <v>0</v>
      </c>
      <c r="W493">
        <f>SiteForm!$C$5</f>
        <v>0</v>
      </c>
      <c r="X493">
        <f>SiteForm!$C$10</f>
        <v>0</v>
      </c>
      <c r="Y493">
        <f>SiteForm!$C$11</f>
        <v>0</v>
      </c>
      <c r="Z493" t="e">
        <f>CountsForm!C494</f>
        <v>#N/A</v>
      </c>
      <c r="AA493" s="16">
        <f>'Visit&amp;Assessment Form'!$B$6</f>
        <v>0</v>
      </c>
      <c r="AB493" s="16">
        <f>'Visit&amp;Assessment Form'!$B$7</f>
        <v>0</v>
      </c>
      <c r="AC493">
        <f>SiteForm!$C$6</f>
        <v>0</v>
      </c>
      <c r="AD493" s="17">
        <f>CountsForm!A494</f>
        <v>0</v>
      </c>
    </row>
    <row r="494" spans="1:30">
      <c r="A494" t="e">
        <f>SiteForm!$A$7&amp;SiteForm!$C$7</f>
        <v>#N/A</v>
      </c>
      <c r="B494">
        <f>IF(SiteForm!C$4="",SiteForm!A$4,SiteForm!C$4)</f>
        <v>0</v>
      </c>
      <c r="C494">
        <f>'Visit&amp;Assessment Form'!$B$3</f>
        <v>0</v>
      </c>
      <c r="D494">
        <f>'Visit&amp;Assessment Form'!$B$4</f>
        <v>0</v>
      </c>
      <c r="E494">
        <f>'Visit&amp;Assessment Form'!$B$5</f>
        <v>0</v>
      </c>
      <c r="F494" t="e">
        <f>VLOOKUP(CountsForm!A495,LookupCount!$A:$D,4,FALSE)</f>
        <v>#N/A</v>
      </c>
      <c r="G494" t="e">
        <f>CountsForm!B495</f>
        <v>#N/A</v>
      </c>
      <c r="H494">
        <f>CountsForm!D495</f>
        <v>0</v>
      </c>
      <c r="I494" t="str">
        <f>VLOOKUP('Visit&amp;Assessment Form'!B$10,LookupVisit!AJ$2:AK$10,2,FALSE)</f>
        <v>W</v>
      </c>
      <c r="J494" t="e">
        <f>VLOOKUP('Visit&amp;Assessment Form'!B$9,LookupVisit!A$2:B$7,2,FALSE)</f>
        <v>#N/A</v>
      </c>
      <c r="K494" t="e">
        <f>VLOOKUP(CountsForm!E495,LookupCount!$F$2:$G$5,2,FALSE)</f>
        <v>#N/A</v>
      </c>
      <c r="L494" t="e">
        <f>VLOOKUP('Visit&amp;Assessment Form'!$B$8,LookupVisit!$C$2:$D$16,2,FALSE)</f>
        <v>#N/A</v>
      </c>
      <c r="M494" t="e">
        <f>VLOOKUP('Visit&amp;Assessment Form'!$B$13,LookupVisit!$E$3:$F$5,2,FALSE)</f>
        <v>#N/A</v>
      </c>
      <c r="N494" t="e">
        <f>VLOOKUP('Visit&amp;Assessment Form'!$B$14,LookupVisit!$G$3:$H$6,2,FALSE)</f>
        <v>#N/A</v>
      </c>
      <c r="O494" t="e">
        <f>VLOOKUP('Visit&amp;Assessment Form'!$B$15,LookupVisit!$I$3:$J$7,2,FALSE)</f>
        <v>#N/A</v>
      </c>
      <c r="P494" t="e">
        <f>VLOOKUP('Visit&amp;Assessment Form'!$B$16,LookupVisit!$K$3:$L$6,2,FALSE)</f>
        <v>#N/A</v>
      </c>
      <c r="Q494" t="e">
        <f>VLOOKUP('Visit&amp;Assessment Form'!$B$11,LookupVisit!$M$3:$N$7,2,FALSE)</f>
        <v>#N/A</v>
      </c>
      <c r="R494">
        <f>'Visit&amp;Assessment Form'!$B$27</f>
        <v>0</v>
      </c>
      <c r="S494">
        <f>'Visit&amp;Assessment Form'!$B$29</f>
        <v>0</v>
      </c>
      <c r="T494">
        <f>SiteForm!A$3</f>
        <v>0</v>
      </c>
      <c r="U494">
        <f>SiteForm!$A$4</f>
        <v>0</v>
      </c>
      <c r="V494">
        <f>SiteForm!$C$3</f>
        <v>0</v>
      </c>
      <c r="W494">
        <f>SiteForm!$C$5</f>
        <v>0</v>
      </c>
      <c r="X494">
        <f>SiteForm!$C$10</f>
        <v>0</v>
      </c>
      <c r="Y494">
        <f>SiteForm!$C$11</f>
        <v>0</v>
      </c>
      <c r="Z494" t="e">
        <f>CountsForm!C495</f>
        <v>#N/A</v>
      </c>
      <c r="AA494" s="16">
        <f>'Visit&amp;Assessment Form'!$B$6</f>
        <v>0</v>
      </c>
      <c r="AB494" s="16">
        <f>'Visit&amp;Assessment Form'!$B$7</f>
        <v>0</v>
      </c>
      <c r="AC494">
        <f>SiteForm!$C$6</f>
        <v>0</v>
      </c>
      <c r="AD494" s="17">
        <f>CountsForm!A495</f>
        <v>0</v>
      </c>
    </row>
    <row r="495" spans="1:30">
      <c r="A495" t="e">
        <f>SiteForm!$A$7&amp;SiteForm!$C$7</f>
        <v>#N/A</v>
      </c>
      <c r="B495">
        <f>IF(SiteForm!C$4="",SiteForm!A$4,SiteForm!C$4)</f>
        <v>0</v>
      </c>
      <c r="C495">
        <f>'Visit&amp;Assessment Form'!$B$3</f>
        <v>0</v>
      </c>
      <c r="D495">
        <f>'Visit&amp;Assessment Form'!$B$4</f>
        <v>0</v>
      </c>
      <c r="E495">
        <f>'Visit&amp;Assessment Form'!$B$5</f>
        <v>0</v>
      </c>
      <c r="F495" t="e">
        <f>VLOOKUP(CountsForm!A496,LookupCount!$A:$D,4,FALSE)</f>
        <v>#N/A</v>
      </c>
      <c r="G495" t="e">
        <f>CountsForm!B496</f>
        <v>#N/A</v>
      </c>
      <c r="H495">
        <f>CountsForm!D496</f>
        <v>0</v>
      </c>
      <c r="I495" t="str">
        <f>VLOOKUP('Visit&amp;Assessment Form'!B$10,LookupVisit!AJ$2:AK$10,2,FALSE)</f>
        <v>W</v>
      </c>
      <c r="J495" t="e">
        <f>VLOOKUP('Visit&amp;Assessment Form'!B$9,LookupVisit!A$2:B$7,2,FALSE)</f>
        <v>#N/A</v>
      </c>
      <c r="K495" t="e">
        <f>VLOOKUP(CountsForm!E496,LookupCount!$F$2:$G$5,2,FALSE)</f>
        <v>#N/A</v>
      </c>
      <c r="L495" t="e">
        <f>VLOOKUP('Visit&amp;Assessment Form'!$B$8,LookupVisit!$C$2:$D$16,2,FALSE)</f>
        <v>#N/A</v>
      </c>
      <c r="M495" t="e">
        <f>VLOOKUP('Visit&amp;Assessment Form'!$B$13,LookupVisit!$E$3:$F$5,2,FALSE)</f>
        <v>#N/A</v>
      </c>
      <c r="N495" t="e">
        <f>VLOOKUP('Visit&amp;Assessment Form'!$B$14,LookupVisit!$G$3:$H$6,2,FALSE)</f>
        <v>#N/A</v>
      </c>
      <c r="O495" t="e">
        <f>VLOOKUP('Visit&amp;Assessment Form'!$B$15,LookupVisit!$I$3:$J$7,2,FALSE)</f>
        <v>#N/A</v>
      </c>
      <c r="P495" t="e">
        <f>VLOOKUP('Visit&amp;Assessment Form'!$B$16,LookupVisit!$K$3:$L$6,2,FALSE)</f>
        <v>#N/A</v>
      </c>
      <c r="Q495" t="e">
        <f>VLOOKUP('Visit&amp;Assessment Form'!$B$11,LookupVisit!$M$3:$N$7,2,FALSE)</f>
        <v>#N/A</v>
      </c>
      <c r="R495">
        <f>'Visit&amp;Assessment Form'!$B$27</f>
        <v>0</v>
      </c>
      <c r="S495">
        <f>'Visit&amp;Assessment Form'!$B$29</f>
        <v>0</v>
      </c>
      <c r="T495">
        <f>SiteForm!A$3</f>
        <v>0</v>
      </c>
      <c r="U495">
        <f>SiteForm!$A$4</f>
        <v>0</v>
      </c>
      <c r="V495">
        <f>SiteForm!$C$3</f>
        <v>0</v>
      </c>
      <c r="W495">
        <f>SiteForm!$C$5</f>
        <v>0</v>
      </c>
      <c r="X495">
        <f>SiteForm!$C$10</f>
        <v>0</v>
      </c>
      <c r="Y495">
        <f>SiteForm!$C$11</f>
        <v>0</v>
      </c>
      <c r="Z495" t="e">
        <f>CountsForm!C496</f>
        <v>#N/A</v>
      </c>
      <c r="AA495" s="16">
        <f>'Visit&amp;Assessment Form'!$B$6</f>
        <v>0</v>
      </c>
      <c r="AB495" s="16">
        <f>'Visit&amp;Assessment Form'!$B$7</f>
        <v>0</v>
      </c>
      <c r="AC495">
        <f>SiteForm!$C$6</f>
        <v>0</v>
      </c>
      <c r="AD495" s="17">
        <f>CountsForm!A496</f>
        <v>0</v>
      </c>
    </row>
    <row r="496" spans="1:30">
      <c r="A496" t="e">
        <f>SiteForm!$A$7&amp;SiteForm!$C$7</f>
        <v>#N/A</v>
      </c>
      <c r="B496">
        <f>IF(SiteForm!C$4="",SiteForm!A$4,SiteForm!C$4)</f>
        <v>0</v>
      </c>
      <c r="C496">
        <f>'Visit&amp;Assessment Form'!$B$3</f>
        <v>0</v>
      </c>
      <c r="D496">
        <f>'Visit&amp;Assessment Form'!$B$4</f>
        <v>0</v>
      </c>
      <c r="E496">
        <f>'Visit&amp;Assessment Form'!$B$5</f>
        <v>0</v>
      </c>
      <c r="F496" t="e">
        <f>VLOOKUP(CountsForm!A497,LookupCount!$A:$D,4,FALSE)</f>
        <v>#N/A</v>
      </c>
      <c r="G496" t="e">
        <f>CountsForm!B497</f>
        <v>#N/A</v>
      </c>
      <c r="H496">
        <f>CountsForm!D497</f>
        <v>0</v>
      </c>
      <c r="I496" t="str">
        <f>VLOOKUP('Visit&amp;Assessment Form'!B$10,LookupVisit!AJ$2:AK$10,2,FALSE)</f>
        <v>W</v>
      </c>
      <c r="J496" t="e">
        <f>VLOOKUP('Visit&amp;Assessment Form'!B$9,LookupVisit!A$2:B$7,2,FALSE)</f>
        <v>#N/A</v>
      </c>
      <c r="K496" t="e">
        <f>VLOOKUP(CountsForm!E497,LookupCount!$F$2:$G$5,2,FALSE)</f>
        <v>#N/A</v>
      </c>
      <c r="L496" t="e">
        <f>VLOOKUP('Visit&amp;Assessment Form'!$B$8,LookupVisit!$C$2:$D$16,2,FALSE)</f>
        <v>#N/A</v>
      </c>
      <c r="M496" t="e">
        <f>VLOOKUP('Visit&amp;Assessment Form'!$B$13,LookupVisit!$E$3:$F$5,2,FALSE)</f>
        <v>#N/A</v>
      </c>
      <c r="N496" t="e">
        <f>VLOOKUP('Visit&amp;Assessment Form'!$B$14,LookupVisit!$G$3:$H$6,2,FALSE)</f>
        <v>#N/A</v>
      </c>
      <c r="O496" t="e">
        <f>VLOOKUP('Visit&amp;Assessment Form'!$B$15,LookupVisit!$I$3:$J$7,2,FALSE)</f>
        <v>#N/A</v>
      </c>
      <c r="P496" t="e">
        <f>VLOOKUP('Visit&amp;Assessment Form'!$B$16,LookupVisit!$K$3:$L$6,2,FALSE)</f>
        <v>#N/A</v>
      </c>
      <c r="Q496" t="e">
        <f>VLOOKUP('Visit&amp;Assessment Form'!$B$11,LookupVisit!$M$3:$N$7,2,FALSE)</f>
        <v>#N/A</v>
      </c>
      <c r="R496">
        <f>'Visit&amp;Assessment Form'!$B$27</f>
        <v>0</v>
      </c>
      <c r="S496">
        <f>'Visit&amp;Assessment Form'!$B$29</f>
        <v>0</v>
      </c>
      <c r="T496">
        <f>SiteForm!A$3</f>
        <v>0</v>
      </c>
      <c r="U496">
        <f>SiteForm!$A$4</f>
        <v>0</v>
      </c>
      <c r="V496">
        <f>SiteForm!$C$3</f>
        <v>0</v>
      </c>
      <c r="W496">
        <f>SiteForm!$C$5</f>
        <v>0</v>
      </c>
      <c r="X496">
        <f>SiteForm!$C$10</f>
        <v>0</v>
      </c>
      <c r="Y496">
        <f>SiteForm!$C$11</f>
        <v>0</v>
      </c>
      <c r="Z496" t="e">
        <f>CountsForm!C497</f>
        <v>#N/A</v>
      </c>
      <c r="AA496" s="16">
        <f>'Visit&amp;Assessment Form'!$B$6</f>
        <v>0</v>
      </c>
      <c r="AB496" s="16">
        <f>'Visit&amp;Assessment Form'!$B$7</f>
        <v>0</v>
      </c>
      <c r="AC496">
        <f>SiteForm!$C$6</f>
        <v>0</v>
      </c>
      <c r="AD496" s="17">
        <f>CountsForm!A497</f>
        <v>0</v>
      </c>
    </row>
    <row r="497" spans="1:30">
      <c r="A497" t="e">
        <f>SiteForm!$A$7&amp;SiteForm!$C$7</f>
        <v>#N/A</v>
      </c>
      <c r="B497">
        <f>IF(SiteForm!C$4="",SiteForm!A$4,SiteForm!C$4)</f>
        <v>0</v>
      </c>
      <c r="C497">
        <f>'Visit&amp;Assessment Form'!$B$3</f>
        <v>0</v>
      </c>
      <c r="D497">
        <f>'Visit&amp;Assessment Form'!$B$4</f>
        <v>0</v>
      </c>
      <c r="E497">
        <f>'Visit&amp;Assessment Form'!$B$5</f>
        <v>0</v>
      </c>
      <c r="F497" t="e">
        <f>VLOOKUP(CountsForm!A498,LookupCount!$A:$D,4,FALSE)</f>
        <v>#N/A</v>
      </c>
      <c r="G497" t="e">
        <f>CountsForm!B498</f>
        <v>#N/A</v>
      </c>
      <c r="H497">
        <f>CountsForm!D498</f>
        <v>0</v>
      </c>
      <c r="I497" t="str">
        <f>VLOOKUP('Visit&amp;Assessment Form'!B$10,LookupVisit!AJ$2:AK$10,2,FALSE)</f>
        <v>W</v>
      </c>
      <c r="J497" t="e">
        <f>VLOOKUP('Visit&amp;Assessment Form'!B$9,LookupVisit!A$2:B$7,2,FALSE)</f>
        <v>#N/A</v>
      </c>
      <c r="K497" t="e">
        <f>VLOOKUP(CountsForm!E498,LookupCount!$F$2:$G$5,2,FALSE)</f>
        <v>#N/A</v>
      </c>
      <c r="L497" t="e">
        <f>VLOOKUP('Visit&amp;Assessment Form'!$B$8,LookupVisit!$C$2:$D$16,2,FALSE)</f>
        <v>#N/A</v>
      </c>
      <c r="M497" t="e">
        <f>VLOOKUP('Visit&amp;Assessment Form'!$B$13,LookupVisit!$E$3:$F$5,2,FALSE)</f>
        <v>#N/A</v>
      </c>
      <c r="N497" t="e">
        <f>VLOOKUP('Visit&amp;Assessment Form'!$B$14,LookupVisit!$G$3:$H$6,2,FALSE)</f>
        <v>#N/A</v>
      </c>
      <c r="O497" t="e">
        <f>VLOOKUP('Visit&amp;Assessment Form'!$B$15,LookupVisit!$I$3:$J$7,2,FALSE)</f>
        <v>#N/A</v>
      </c>
      <c r="P497" t="e">
        <f>VLOOKUP('Visit&amp;Assessment Form'!$B$16,LookupVisit!$K$3:$L$6,2,FALSE)</f>
        <v>#N/A</v>
      </c>
      <c r="Q497" t="e">
        <f>VLOOKUP('Visit&amp;Assessment Form'!$B$11,LookupVisit!$M$3:$N$7,2,FALSE)</f>
        <v>#N/A</v>
      </c>
      <c r="R497">
        <f>'Visit&amp;Assessment Form'!$B$27</f>
        <v>0</v>
      </c>
      <c r="S497">
        <f>'Visit&amp;Assessment Form'!$B$29</f>
        <v>0</v>
      </c>
      <c r="T497">
        <f>SiteForm!A$3</f>
        <v>0</v>
      </c>
      <c r="U497">
        <f>SiteForm!$A$4</f>
        <v>0</v>
      </c>
      <c r="V497">
        <f>SiteForm!$C$3</f>
        <v>0</v>
      </c>
      <c r="W497">
        <f>SiteForm!$C$5</f>
        <v>0</v>
      </c>
      <c r="X497">
        <f>SiteForm!$C$10</f>
        <v>0</v>
      </c>
      <c r="Y497">
        <f>SiteForm!$C$11</f>
        <v>0</v>
      </c>
      <c r="Z497" t="e">
        <f>CountsForm!C498</f>
        <v>#N/A</v>
      </c>
      <c r="AA497" s="16">
        <f>'Visit&amp;Assessment Form'!$B$6</f>
        <v>0</v>
      </c>
      <c r="AB497" s="16">
        <f>'Visit&amp;Assessment Form'!$B$7</f>
        <v>0</v>
      </c>
      <c r="AC497">
        <f>SiteForm!$C$6</f>
        <v>0</v>
      </c>
      <c r="AD497" s="17">
        <f>CountsForm!A498</f>
        <v>0</v>
      </c>
    </row>
    <row r="498" spans="1:30">
      <c r="A498" t="e">
        <f>SiteForm!$A$7&amp;SiteForm!$C$7</f>
        <v>#N/A</v>
      </c>
      <c r="B498">
        <f>IF(SiteForm!C$4="",SiteForm!A$4,SiteForm!C$4)</f>
        <v>0</v>
      </c>
      <c r="C498">
        <f>'Visit&amp;Assessment Form'!$B$3</f>
        <v>0</v>
      </c>
      <c r="D498">
        <f>'Visit&amp;Assessment Form'!$B$4</f>
        <v>0</v>
      </c>
      <c r="E498">
        <f>'Visit&amp;Assessment Form'!$B$5</f>
        <v>0</v>
      </c>
      <c r="F498" t="e">
        <f>VLOOKUP(CountsForm!A499,LookupCount!$A:$D,4,FALSE)</f>
        <v>#N/A</v>
      </c>
      <c r="G498" t="e">
        <f>CountsForm!B499</f>
        <v>#N/A</v>
      </c>
      <c r="H498">
        <f>CountsForm!D499</f>
        <v>0</v>
      </c>
      <c r="I498" t="str">
        <f>VLOOKUP('Visit&amp;Assessment Form'!B$10,LookupVisit!AJ$2:AK$10,2,FALSE)</f>
        <v>W</v>
      </c>
      <c r="J498" t="e">
        <f>VLOOKUP('Visit&amp;Assessment Form'!B$9,LookupVisit!A$2:B$7,2,FALSE)</f>
        <v>#N/A</v>
      </c>
      <c r="K498" t="e">
        <f>VLOOKUP(CountsForm!E499,LookupCount!$F$2:$G$5,2,FALSE)</f>
        <v>#N/A</v>
      </c>
      <c r="L498" t="e">
        <f>VLOOKUP('Visit&amp;Assessment Form'!$B$8,LookupVisit!$C$2:$D$16,2,FALSE)</f>
        <v>#N/A</v>
      </c>
      <c r="M498" t="e">
        <f>VLOOKUP('Visit&amp;Assessment Form'!$B$13,LookupVisit!$E$3:$F$5,2,FALSE)</f>
        <v>#N/A</v>
      </c>
      <c r="N498" t="e">
        <f>VLOOKUP('Visit&amp;Assessment Form'!$B$14,LookupVisit!$G$3:$H$6,2,FALSE)</f>
        <v>#N/A</v>
      </c>
      <c r="O498" t="e">
        <f>VLOOKUP('Visit&amp;Assessment Form'!$B$15,LookupVisit!$I$3:$J$7,2,FALSE)</f>
        <v>#N/A</v>
      </c>
      <c r="P498" t="e">
        <f>VLOOKUP('Visit&amp;Assessment Form'!$B$16,LookupVisit!$K$3:$L$6,2,FALSE)</f>
        <v>#N/A</v>
      </c>
      <c r="Q498" t="e">
        <f>VLOOKUP('Visit&amp;Assessment Form'!$B$11,LookupVisit!$M$3:$N$7,2,FALSE)</f>
        <v>#N/A</v>
      </c>
      <c r="R498">
        <f>'Visit&amp;Assessment Form'!$B$27</f>
        <v>0</v>
      </c>
      <c r="S498">
        <f>'Visit&amp;Assessment Form'!$B$29</f>
        <v>0</v>
      </c>
      <c r="T498">
        <f>SiteForm!A$3</f>
        <v>0</v>
      </c>
      <c r="U498">
        <f>SiteForm!$A$4</f>
        <v>0</v>
      </c>
      <c r="V498">
        <f>SiteForm!$C$3</f>
        <v>0</v>
      </c>
      <c r="W498">
        <f>SiteForm!$C$5</f>
        <v>0</v>
      </c>
      <c r="X498">
        <f>SiteForm!$C$10</f>
        <v>0</v>
      </c>
      <c r="Y498">
        <f>SiteForm!$C$11</f>
        <v>0</v>
      </c>
      <c r="Z498" t="e">
        <f>CountsForm!C499</f>
        <v>#N/A</v>
      </c>
      <c r="AA498" s="16">
        <f>'Visit&amp;Assessment Form'!$B$6</f>
        <v>0</v>
      </c>
      <c r="AB498" s="16">
        <f>'Visit&amp;Assessment Form'!$B$7</f>
        <v>0</v>
      </c>
      <c r="AC498">
        <f>SiteForm!$C$6</f>
        <v>0</v>
      </c>
      <c r="AD498" s="17">
        <f>CountsForm!A499</f>
        <v>0</v>
      </c>
    </row>
    <row r="499" spans="1:30">
      <c r="A499" t="e">
        <f>SiteForm!$A$7&amp;SiteForm!$C$7</f>
        <v>#N/A</v>
      </c>
      <c r="B499">
        <f>IF(SiteForm!C$4="",SiteForm!A$4,SiteForm!C$4)</f>
        <v>0</v>
      </c>
      <c r="C499">
        <f>'Visit&amp;Assessment Form'!$B$3</f>
        <v>0</v>
      </c>
      <c r="D499">
        <f>'Visit&amp;Assessment Form'!$B$4</f>
        <v>0</v>
      </c>
      <c r="E499">
        <f>'Visit&amp;Assessment Form'!$B$5</f>
        <v>0</v>
      </c>
      <c r="F499" t="e">
        <f>VLOOKUP(CountsForm!A500,LookupCount!$A:$D,4,FALSE)</f>
        <v>#N/A</v>
      </c>
      <c r="G499" t="e">
        <f>CountsForm!B500</f>
        <v>#N/A</v>
      </c>
      <c r="H499">
        <f>CountsForm!D500</f>
        <v>0</v>
      </c>
      <c r="I499" t="str">
        <f>VLOOKUP('Visit&amp;Assessment Form'!B$10,LookupVisit!AJ$2:AK$10,2,FALSE)</f>
        <v>W</v>
      </c>
      <c r="J499" t="e">
        <f>VLOOKUP('Visit&amp;Assessment Form'!B$9,LookupVisit!A$2:B$7,2,FALSE)</f>
        <v>#N/A</v>
      </c>
      <c r="K499" t="e">
        <f>VLOOKUP(CountsForm!E500,LookupCount!$F$2:$G$5,2,FALSE)</f>
        <v>#N/A</v>
      </c>
      <c r="L499" t="e">
        <f>VLOOKUP('Visit&amp;Assessment Form'!$B$8,LookupVisit!$C$2:$D$16,2,FALSE)</f>
        <v>#N/A</v>
      </c>
      <c r="M499" t="e">
        <f>VLOOKUP('Visit&amp;Assessment Form'!$B$13,LookupVisit!$E$3:$F$5,2,FALSE)</f>
        <v>#N/A</v>
      </c>
      <c r="N499" t="e">
        <f>VLOOKUP('Visit&amp;Assessment Form'!$B$14,LookupVisit!$G$3:$H$6,2,FALSE)</f>
        <v>#N/A</v>
      </c>
      <c r="O499" t="e">
        <f>VLOOKUP('Visit&amp;Assessment Form'!$B$15,LookupVisit!$I$3:$J$7,2,FALSE)</f>
        <v>#N/A</v>
      </c>
      <c r="P499" t="e">
        <f>VLOOKUP('Visit&amp;Assessment Form'!$B$16,LookupVisit!$K$3:$L$6,2,FALSE)</f>
        <v>#N/A</v>
      </c>
      <c r="Q499" t="e">
        <f>VLOOKUP('Visit&amp;Assessment Form'!$B$11,LookupVisit!$M$3:$N$7,2,FALSE)</f>
        <v>#N/A</v>
      </c>
      <c r="R499">
        <f>'Visit&amp;Assessment Form'!$B$27</f>
        <v>0</v>
      </c>
      <c r="S499">
        <f>'Visit&amp;Assessment Form'!$B$29</f>
        <v>0</v>
      </c>
      <c r="T499">
        <f>SiteForm!A$3</f>
        <v>0</v>
      </c>
      <c r="U499">
        <f>SiteForm!$A$4</f>
        <v>0</v>
      </c>
      <c r="V499">
        <f>SiteForm!$C$3</f>
        <v>0</v>
      </c>
      <c r="W499">
        <f>SiteForm!$C$5</f>
        <v>0</v>
      </c>
      <c r="X499">
        <f>SiteForm!$C$10</f>
        <v>0</v>
      </c>
      <c r="Y499">
        <f>SiteForm!$C$11</f>
        <v>0</v>
      </c>
      <c r="Z499" t="e">
        <f>CountsForm!C500</f>
        <v>#N/A</v>
      </c>
      <c r="AA499" s="16">
        <f>'Visit&amp;Assessment Form'!$B$6</f>
        <v>0</v>
      </c>
      <c r="AB499" s="16">
        <f>'Visit&amp;Assessment Form'!$B$7</f>
        <v>0</v>
      </c>
      <c r="AC499">
        <f>SiteForm!$C$6</f>
        <v>0</v>
      </c>
      <c r="AD499" s="17">
        <f>CountsForm!A500</f>
        <v>0</v>
      </c>
    </row>
    <row r="500" spans="1:30">
      <c r="A500" t="e">
        <f>SiteForm!$A$7&amp;SiteForm!$C$7</f>
        <v>#N/A</v>
      </c>
      <c r="B500">
        <f>IF(SiteForm!C$4="",SiteForm!A$4,SiteForm!C$4)</f>
        <v>0</v>
      </c>
      <c r="C500">
        <f>'Visit&amp;Assessment Form'!$B$3</f>
        <v>0</v>
      </c>
      <c r="D500">
        <f>'Visit&amp;Assessment Form'!$B$4</f>
        <v>0</v>
      </c>
      <c r="E500">
        <f>'Visit&amp;Assessment Form'!$B$5</f>
        <v>0</v>
      </c>
      <c r="F500" t="e">
        <f>VLOOKUP(CountsForm!A501,LookupCount!$A:$D,4,FALSE)</f>
        <v>#N/A</v>
      </c>
      <c r="G500" t="e">
        <f>CountsForm!B501</f>
        <v>#N/A</v>
      </c>
      <c r="H500">
        <f>CountsForm!D501</f>
        <v>0</v>
      </c>
      <c r="I500" t="str">
        <f>VLOOKUP('Visit&amp;Assessment Form'!B$10,LookupVisit!AJ$2:AK$10,2,FALSE)</f>
        <v>W</v>
      </c>
      <c r="J500" t="e">
        <f>VLOOKUP('Visit&amp;Assessment Form'!B$9,LookupVisit!A$2:B$7,2,FALSE)</f>
        <v>#N/A</v>
      </c>
      <c r="K500" t="e">
        <f>VLOOKUP(CountsForm!E501,LookupCount!$F$2:$G$5,2,FALSE)</f>
        <v>#N/A</v>
      </c>
      <c r="L500" t="e">
        <f>VLOOKUP('Visit&amp;Assessment Form'!$B$8,LookupVisit!$C$2:$D$16,2,FALSE)</f>
        <v>#N/A</v>
      </c>
      <c r="M500" t="e">
        <f>VLOOKUP('Visit&amp;Assessment Form'!$B$13,LookupVisit!$E$3:$F$5,2,FALSE)</f>
        <v>#N/A</v>
      </c>
      <c r="N500" t="e">
        <f>VLOOKUP('Visit&amp;Assessment Form'!$B$14,LookupVisit!$G$3:$H$6,2,FALSE)</f>
        <v>#N/A</v>
      </c>
      <c r="O500" t="e">
        <f>VLOOKUP('Visit&amp;Assessment Form'!$B$15,LookupVisit!$I$3:$J$7,2,FALSE)</f>
        <v>#N/A</v>
      </c>
      <c r="P500" t="e">
        <f>VLOOKUP('Visit&amp;Assessment Form'!$B$16,LookupVisit!$K$3:$L$6,2,FALSE)</f>
        <v>#N/A</v>
      </c>
      <c r="Q500" t="e">
        <f>VLOOKUP('Visit&amp;Assessment Form'!$B$11,LookupVisit!$M$3:$N$7,2,FALSE)</f>
        <v>#N/A</v>
      </c>
      <c r="R500">
        <f>'Visit&amp;Assessment Form'!$B$27</f>
        <v>0</v>
      </c>
      <c r="S500">
        <f>'Visit&amp;Assessment Form'!$B$29</f>
        <v>0</v>
      </c>
      <c r="T500">
        <f>SiteForm!A$3</f>
        <v>0</v>
      </c>
      <c r="U500">
        <f>SiteForm!$A$4</f>
        <v>0</v>
      </c>
      <c r="V500">
        <f>SiteForm!$C$3</f>
        <v>0</v>
      </c>
      <c r="W500">
        <f>SiteForm!$C$5</f>
        <v>0</v>
      </c>
      <c r="X500">
        <f>SiteForm!$C$10</f>
        <v>0</v>
      </c>
      <c r="Y500">
        <f>SiteForm!$C$11</f>
        <v>0</v>
      </c>
      <c r="Z500" t="e">
        <f>CountsForm!C501</f>
        <v>#N/A</v>
      </c>
      <c r="AA500" s="16">
        <f>'Visit&amp;Assessment Form'!$B$6</f>
        <v>0</v>
      </c>
      <c r="AB500" s="16">
        <f>'Visit&amp;Assessment Form'!$B$7</f>
        <v>0</v>
      </c>
      <c r="AC500">
        <f>SiteForm!$C$6</f>
        <v>0</v>
      </c>
      <c r="AD500" s="17">
        <f>CountsForm!A501</f>
        <v>0</v>
      </c>
    </row>
    <row r="501" spans="1:30">
      <c r="A501" t="e">
        <f>SiteForm!$A$7&amp;SiteForm!$C$7</f>
        <v>#N/A</v>
      </c>
      <c r="B501">
        <f>IF(SiteForm!C$4="",SiteForm!A$4,SiteForm!C$4)</f>
        <v>0</v>
      </c>
      <c r="C501">
        <f>'Visit&amp;Assessment Form'!$B$3</f>
        <v>0</v>
      </c>
      <c r="D501">
        <f>'Visit&amp;Assessment Form'!$B$4</f>
        <v>0</v>
      </c>
      <c r="E501">
        <f>'Visit&amp;Assessment Form'!$B$5</f>
        <v>0</v>
      </c>
      <c r="F501" t="e">
        <f>VLOOKUP(CountsForm!A502,LookupCount!$A:$D,4,FALSE)</f>
        <v>#N/A</v>
      </c>
      <c r="G501" t="e">
        <f>CountsForm!B502</f>
        <v>#N/A</v>
      </c>
      <c r="H501">
        <f>CountsForm!D502</f>
        <v>0</v>
      </c>
      <c r="I501" t="str">
        <f>VLOOKUP('Visit&amp;Assessment Form'!B$10,LookupVisit!AJ$2:AK$10,2,FALSE)</f>
        <v>W</v>
      </c>
      <c r="J501" t="e">
        <f>VLOOKUP('Visit&amp;Assessment Form'!B$9,LookupVisit!A$2:B$7,2,FALSE)</f>
        <v>#N/A</v>
      </c>
      <c r="K501" t="e">
        <f>VLOOKUP(CountsForm!E502,LookupCount!$F$2:$G$5,2,FALSE)</f>
        <v>#N/A</v>
      </c>
      <c r="L501" t="e">
        <f>VLOOKUP('Visit&amp;Assessment Form'!$B$8,LookupVisit!$C$2:$D$16,2,FALSE)</f>
        <v>#N/A</v>
      </c>
      <c r="M501" t="e">
        <f>VLOOKUP('Visit&amp;Assessment Form'!$B$13,LookupVisit!$E$3:$F$5,2,FALSE)</f>
        <v>#N/A</v>
      </c>
      <c r="N501" t="e">
        <f>VLOOKUP('Visit&amp;Assessment Form'!$B$14,LookupVisit!$G$3:$H$6,2,FALSE)</f>
        <v>#N/A</v>
      </c>
      <c r="O501" t="e">
        <f>VLOOKUP('Visit&amp;Assessment Form'!$B$15,LookupVisit!$I$3:$J$7,2,FALSE)</f>
        <v>#N/A</v>
      </c>
      <c r="P501" t="e">
        <f>VLOOKUP('Visit&amp;Assessment Form'!$B$16,LookupVisit!$K$3:$L$6,2,FALSE)</f>
        <v>#N/A</v>
      </c>
      <c r="Q501" t="e">
        <f>VLOOKUP('Visit&amp;Assessment Form'!$B$11,LookupVisit!$M$3:$N$7,2,FALSE)</f>
        <v>#N/A</v>
      </c>
      <c r="R501">
        <f>'Visit&amp;Assessment Form'!$B$27</f>
        <v>0</v>
      </c>
      <c r="S501">
        <f>'Visit&amp;Assessment Form'!$B$29</f>
        <v>0</v>
      </c>
      <c r="T501">
        <f>SiteForm!A$3</f>
        <v>0</v>
      </c>
      <c r="U501">
        <f>SiteForm!$A$4</f>
        <v>0</v>
      </c>
      <c r="V501">
        <f>SiteForm!$C$3</f>
        <v>0</v>
      </c>
      <c r="W501">
        <f>SiteForm!$C$5</f>
        <v>0</v>
      </c>
      <c r="X501">
        <f>SiteForm!$C$10</f>
        <v>0</v>
      </c>
      <c r="Y501">
        <f>SiteForm!$C$11</f>
        <v>0</v>
      </c>
      <c r="Z501" t="e">
        <f>CountsForm!C502</f>
        <v>#N/A</v>
      </c>
      <c r="AA501" s="16">
        <f>'Visit&amp;Assessment Form'!$B$6</f>
        <v>0</v>
      </c>
      <c r="AB501" s="16">
        <f>'Visit&amp;Assessment Form'!$B$7</f>
        <v>0</v>
      </c>
      <c r="AC501">
        <f>SiteForm!$C$6</f>
        <v>0</v>
      </c>
      <c r="AD501" s="17">
        <f>CountsForm!A502</f>
        <v>0</v>
      </c>
    </row>
    <row r="502" spans="1:30">
      <c r="A502" t="e">
        <f>SiteForm!$A$7&amp;SiteForm!$C$7</f>
        <v>#N/A</v>
      </c>
      <c r="B502">
        <f>IF(SiteForm!C$4="",SiteForm!A$4,SiteForm!C$4)</f>
        <v>0</v>
      </c>
      <c r="C502">
        <f>'Visit&amp;Assessment Form'!$B$3</f>
        <v>0</v>
      </c>
      <c r="D502">
        <f>'Visit&amp;Assessment Form'!$B$4</f>
        <v>0</v>
      </c>
      <c r="E502">
        <f>'Visit&amp;Assessment Form'!$B$5</f>
        <v>0</v>
      </c>
      <c r="F502" t="e">
        <f>VLOOKUP(CountsForm!A503,LookupCount!$A:$D,4,FALSE)</f>
        <v>#N/A</v>
      </c>
      <c r="G502" t="e">
        <f>CountsForm!B503</f>
        <v>#N/A</v>
      </c>
      <c r="H502">
        <f>CountsForm!D503</f>
        <v>0</v>
      </c>
      <c r="I502" t="str">
        <f>VLOOKUP('Visit&amp;Assessment Form'!B$10,LookupVisit!AJ$2:AK$10,2,FALSE)</f>
        <v>W</v>
      </c>
      <c r="J502" t="e">
        <f>VLOOKUP('Visit&amp;Assessment Form'!B$9,LookupVisit!A$2:B$7,2,FALSE)</f>
        <v>#N/A</v>
      </c>
      <c r="K502" t="e">
        <f>VLOOKUP(CountsForm!E503,LookupCount!$F$2:$G$5,2,FALSE)</f>
        <v>#N/A</v>
      </c>
      <c r="L502" t="e">
        <f>VLOOKUP('Visit&amp;Assessment Form'!$B$8,LookupVisit!$C$2:$D$16,2,FALSE)</f>
        <v>#N/A</v>
      </c>
      <c r="M502" t="e">
        <f>VLOOKUP('Visit&amp;Assessment Form'!$B$13,LookupVisit!$E$3:$F$5,2,FALSE)</f>
        <v>#N/A</v>
      </c>
      <c r="N502" t="e">
        <f>VLOOKUP('Visit&amp;Assessment Form'!$B$14,LookupVisit!$G$3:$H$6,2,FALSE)</f>
        <v>#N/A</v>
      </c>
      <c r="O502" t="e">
        <f>VLOOKUP('Visit&amp;Assessment Form'!$B$15,LookupVisit!$I$3:$J$7,2,FALSE)</f>
        <v>#N/A</v>
      </c>
      <c r="P502" t="e">
        <f>VLOOKUP('Visit&amp;Assessment Form'!$B$16,LookupVisit!$K$3:$L$6,2,FALSE)</f>
        <v>#N/A</v>
      </c>
      <c r="Q502" t="e">
        <f>VLOOKUP('Visit&amp;Assessment Form'!$B$11,LookupVisit!$M$3:$N$7,2,FALSE)</f>
        <v>#N/A</v>
      </c>
      <c r="R502">
        <f>'Visit&amp;Assessment Form'!$B$27</f>
        <v>0</v>
      </c>
      <c r="S502">
        <f>'Visit&amp;Assessment Form'!$B$29</f>
        <v>0</v>
      </c>
      <c r="T502">
        <f>SiteForm!A$3</f>
        <v>0</v>
      </c>
      <c r="U502">
        <f>SiteForm!$A$4</f>
        <v>0</v>
      </c>
      <c r="V502">
        <f>SiteForm!$C$3</f>
        <v>0</v>
      </c>
      <c r="W502">
        <f>SiteForm!$C$5</f>
        <v>0</v>
      </c>
      <c r="X502">
        <f>SiteForm!$C$10</f>
        <v>0</v>
      </c>
      <c r="Y502">
        <f>SiteForm!$C$11</f>
        <v>0</v>
      </c>
      <c r="Z502" t="e">
        <f>CountsForm!C503</f>
        <v>#N/A</v>
      </c>
      <c r="AA502" s="16">
        <f>'Visit&amp;Assessment Form'!$B$6</f>
        <v>0</v>
      </c>
      <c r="AB502" s="16">
        <f>'Visit&amp;Assessment Form'!$B$7</f>
        <v>0</v>
      </c>
      <c r="AC502">
        <f>SiteForm!$C$6</f>
        <v>0</v>
      </c>
      <c r="AD502" s="17">
        <f>CountsForm!A503</f>
        <v>0</v>
      </c>
    </row>
    <row r="503" spans="1:30">
      <c r="A503" t="e">
        <f>SiteForm!$A$7&amp;SiteForm!$C$7</f>
        <v>#N/A</v>
      </c>
      <c r="B503">
        <f>IF(SiteForm!C$4="",SiteForm!A$4,SiteForm!C$4)</f>
        <v>0</v>
      </c>
      <c r="C503">
        <f>'Visit&amp;Assessment Form'!$B$3</f>
        <v>0</v>
      </c>
      <c r="D503">
        <f>'Visit&amp;Assessment Form'!$B$4</f>
        <v>0</v>
      </c>
      <c r="E503">
        <f>'Visit&amp;Assessment Form'!$B$5</f>
        <v>0</v>
      </c>
      <c r="F503" t="e">
        <f>VLOOKUP(CountsForm!A504,LookupCount!$A:$D,4,FALSE)</f>
        <v>#N/A</v>
      </c>
      <c r="G503" t="e">
        <f>CountsForm!B504</f>
        <v>#N/A</v>
      </c>
      <c r="H503">
        <f>CountsForm!D504</f>
        <v>0</v>
      </c>
      <c r="I503" t="str">
        <f>VLOOKUP('Visit&amp;Assessment Form'!B$10,LookupVisit!AJ$2:AK$10,2,FALSE)</f>
        <v>W</v>
      </c>
      <c r="J503" t="e">
        <f>VLOOKUP('Visit&amp;Assessment Form'!B$9,LookupVisit!A$2:B$7,2,FALSE)</f>
        <v>#N/A</v>
      </c>
      <c r="K503" t="e">
        <f>VLOOKUP(CountsForm!E504,LookupCount!$F$2:$G$5,2,FALSE)</f>
        <v>#N/A</v>
      </c>
      <c r="L503" t="e">
        <f>VLOOKUP('Visit&amp;Assessment Form'!$B$8,LookupVisit!$C$2:$D$16,2,FALSE)</f>
        <v>#N/A</v>
      </c>
      <c r="M503" t="e">
        <f>VLOOKUP('Visit&amp;Assessment Form'!$B$13,LookupVisit!$E$3:$F$5,2,FALSE)</f>
        <v>#N/A</v>
      </c>
      <c r="N503" t="e">
        <f>VLOOKUP('Visit&amp;Assessment Form'!$B$14,LookupVisit!$G$3:$H$6,2,FALSE)</f>
        <v>#N/A</v>
      </c>
      <c r="O503" t="e">
        <f>VLOOKUP('Visit&amp;Assessment Form'!$B$15,LookupVisit!$I$3:$J$7,2,FALSE)</f>
        <v>#N/A</v>
      </c>
      <c r="P503" t="e">
        <f>VLOOKUP('Visit&amp;Assessment Form'!$B$16,LookupVisit!$K$3:$L$6,2,FALSE)</f>
        <v>#N/A</v>
      </c>
      <c r="Q503" t="e">
        <f>VLOOKUP('Visit&amp;Assessment Form'!$B$11,LookupVisit!$M$3:$N$7,2,FALSE)</f>
        <v>#N/A</v>
      </c>
      <c r="R503">
        <f>'Visit&amp;Assessment Form'!$B$27</f>
        <v>0</v>
      </c>
      <c r="S503">
        <f>'Visit&amp;Assessment Form'!$B$29</f>
        <v>0</v>
      </c>
      <c r="T503">
        <f>SiteForm!A$3</f>
        <v>0</v>
      </c>
      <c r="U503">
        <f>SiteForm!$A$4</f>
        <v>0</v>
      </c>
      <c r="V503">
        <f>SiteForm!$C$3</f>
        <v>0</v>
      </c>
      <c r="W503">
        <f>SiteForm!$C$5</f>
        <v>0</v>
      </c>
      <c r="X503">
        <f>SiteForm!$C$10</f>
        <v>0</v>
      </c>
      <c r="Y503">
        <f>SiteForm!$C$11</f>
        <v>0</v>
      </c>
      <c r="Z503" t="e">
        <f>CountsForm!C504</f>
        <v>#N/A</v>
      </c>
      <c r="AA503" s="16">
        <f>'Visit&amp;Assessment Form'!$B$6</f>
        <v>0</v>
      </c>
      <c r="AB503" s="16">
        <f>'Visit&amp;Assessment Form'!$B$7</f>
        <v>0</v>
      </c>
      <c r="AC503">
        <f>SiteForm!$C$6</f>
        <v>0</v>
      </c>
      <c r="AD503" s="17">
        <f>CountsForm!A504</f>
        <v>0</v>
      </c>
    </row>
    <row r="504" spans="1:30">
      <c r="A504" t="e">
        <f>SiteForm!$A$7&amp;SiteForm!$C$7</f>
        <v>#N/A</v>
      </c>
      <c r="B504">
        <f>IF(SiteForm!C$4="",SiteForm!A$4,SiteForm!C$4)</f>
        <v>0</v>
      </c>
      <c r="C504">
        <f>'Visit&amp;Assessment Form'!$B$3</f>
        <v>0</v>
      </c>
      <c r="D504">
        <f>'Visit&amp;Assessment Form'!$B$4</f>
        <v>0</v>
      </c>
      <c r="E504">
        <f>'Visit&amp;Assessment Form'!$B$5</f>
        <v>0</v>
      </c>
      <c r="F504" t="e">
        <f>VLOOKUP(CountsForm!A505,LookupCount!$A:$D,4,FALSE)</f>
        <v>#N/A</v>
      </c>
      <c r="G504" t="e">
        <f>CountsForm!B505</f>
        <v>#N/A</v>
      </c>
      <c r="H504">
        <f>CountsForm!D505</f>
        <v>0</v>
      </c>
      <c r="I504" t="str">
        <f>VLOOKUP('Visit&amp;Assessment Form'!B$10,LookupVisit!AJ$2:AK$10,2,FALSE)</f>
        <v>W</v>
      </c>
      <c r="J504" t="e">
        <f>VLOOKUP('Visit&amp;Assessment Form'!B$9,LookupVisit!A$2:B$7,2,FALSE)</f>
        <v>#N/A</v>
      </c>
      <c r="K504" t="e">
        <f>VLOOKUP(CountsForm!E505,LookupCount!$F$2:$G$5,2,FALSE)</f>
        <v>#N/A</v>
      </c>
      <c r="L504" t="e">
        <f>VLOOKUP('Visit&amp;Assessment Form'!$B$8,LookupVisit!$C$2:$D$16,2,FALSE)</f>
        <v>#N/A</v>
      </c>
      <c r="M504" t="e">
        <f>VLOOKUP('Visit&amp;Assessment Form'!$B$13,LookupVisit!$E$3:$F$5,2,FALSE)</f>
        <v>#N/A</v>
      </c>
      <c r="N504" t="e">
        <f>VLOOKUP('Visit&amp;Assessment Form'!$B$14,LookupVisit!$G$3:$H$6,2,FALSE)</f>
        <v>#N/A</v>
      </c>
      <c r="O504" t="e">
        <f>VLOOKUP('Visit&amp;Assessment Form'!$B$15,LookupVisit!$I$3:$J$7,2,FALSE)</f>
        <v>#N/A</v>
      </c>
      <c r="P504" t="e">
        <f>VLOOKUP('Visit&amp;Assessment Form'!$B$16,LookupVisit!$K$3:$L$6,2,FALSE)</f>
        <v>#N/A</v>
      </c>
      <c r="Q504" t="e">
        <f>VLOOKUP('Visit&amp;Assessment Form'!$B$11,LookupVisit!$M$3:$N$7,2,FALSE)</f>
        <v>#N/A</v>
      </c>
      <c r="R504">
        <f>'Visit&amp;Assessment Form'!$B$27</f>
        <v>0</v>
      </c>
      <c r="S504">
        <f>'Visit&amp;Assessment Form'!$B$29</f>
        <v>0</v>
      </c>
      <c r="T504">
        <f>SiteForm!A$3</f>
        <v>0</v>
      </c>
      <c r="U504">
        <f>SiteForm!$A$4</f>
        <v>0</v>
      </c>
      <c r="V504">
        <f>SiteForm!$C$3</f>
        <v>0</v>
      </c>
      <c r="W504">
        <f>SiteForm!$C$5</f>
        <v>0</v>
      </c>
      <c r="X504">
        <f>SiteForm!$C$10</f>
        <v>0</v>
      </c>
      <c r="Y504">
        <f>SiteForm!$C$11</f>
        <v>0</v>
      </c>
      <c r="Z504" t="e">
        <f>CountsForm!C505</f>
        <v>#N/A</v>
      </c>
      <c r="AA504" s="16">
        <f>'Visit&amp;Assessment Form'!$B$6</f>
        <v>0</v>
      </c>
      <c r="AB504" s="16">
        <f>'Visit&amp;Assessment Form'!$B$7</f>
        <v>0</v>
      </c>
      <c r="AC504">
        <f>SiteForm!$C$6</f>
        <v>0</v>
      </c>
      <c r="AD504" s="17">
        <f>CountsForm!A505</f>
        <v>0</v>
      </c>
    </row>
    <row r="505" spans="1:30">
      <c r="A505" t="e">
        <f>SiteForm!$A$7&amp;SiteForm!$C$7</f>
        <v>#N/A</v>
      </c>
      <c r="B505">
        <f>IF(SiteForm!C$4="",SiteForm!A$4,SiteForm!C$4)</f>
        <v>0</v>
      </c>
      <c r="C505">
        <f>'Visit&amp;Assessment Form'!$B$3</f>
        <v>0</v>
      </c>
      <c r="D505">
        <f>'Visit&amp;Assessment Form'!$B$4</f>
        <v>0</v>
      </c>
      <c r="E505">
        <f>'Visit&amp;Assessment Form'!$B$5</f>
        <v>0</v>
      </c>
      <c r="F505" t="e">
        <f>VLOOKUP(CountsForm!A506,LookupCount!$A:$D,4,FALSE)</f>
        <v>#N/A</v>
      </c>
      <c r="G505" t="e">
        <f>CountsForm!B506</f>
        <v>#N/A</v>
      </c>
      <c r="H505">
        <f>CountsForm!D506</f>
        <v>0</v>
      </c>
      <c r="I505" t="str">
        <f>VLOOKUP('Visit&amp;Assessment Form'!B$10,LookupVisit!AJ$2:AK$10,2,FALSE)</f>
        <v>W</v>
      </c>
      <c r="J505" t="e">
        <f>VLOOKUP('Visit&amp;Assessment Form'!B$9,LookupVisit!A$2:B$7,2,FALSE)</f>
        <v>#N/A</v>
      </c>
      <c r="K505" t="e">
        <f>VLOOKUP(CountsForm!E506,LookupCount!$F$2:$G$5,2,FALSE)</f>
        <v>#N/A</v>
      </c>
      <c r="L505" t="e">
        <f>VLOOKUP('Visit&amp;Assessment Form'!$B$8,LookupVisit!$C$2:$D$16,2,FALSE)</f>
        <v>#N/A</v>
      </c>
      <c r="M505" t="e">
        <f>VLOOKUP('Visit&amp;Assessment Form'!$B$13,LookupVisit!$E$3:$F$5,2,FALSE)</f>
        <v>#N/A</v>
      </c>
      <c r="N505" t="e">
        <f>VLOOKUP('Visit&amp;Assessment Form'!$B$14,LookupVisit!$G$3:$H$6,2,FALSE)</f>
        <v>#N/A</v>
      </c>
      <c r="O505" t="e">
        <f>VLOOKUP('Visit&amp;Assessment Form'!$B$15,LookupVisit!$I$3:$J$7,2,FALSE)</f>
        <v>#N/A</v>
      </c>
      <c r="P505" t="e">
        <f>VLOOKUP('Visit&amp;Assessment Form'!$B$16,LookupVisit!$K$3:$L$6,2,FALSE)</f>
        <v>#N/A</v>
      </c>
      <c r="Q505" t="e">
        <f>VLOOKUP('Visit&amp;Assessment Form'!$B$11,LookupVisit!$M$3:$N$7,2,FALSE)</f>
        <v>#N/A</v>
      </c>
      <c r="R505">
        <f>'Visit&amp;Assessment Form'!$B$27</f>
        <v>0</v>
      </c>
      <c r="S505">
        <f>'Visit&amp;Assessment Form'!$B$29</f>
        <v>0</v>
      </c>
      <c r="T505">
        <f>SiteForm!A$3</f>
        <v>0</v>
      </c>
      <c r="U505">
        <f>SiteForm!$A$4</f>
        <v>0</v>
      </c>
      <c r="V505">
        <f>SiteForm!$C$3</f>
        <v>0</v>
      </c>
      <c r="W505">
        <f>SiteForm!$C$5</f>
        <v>0</v>
      </c>
      <c r="X505">
        <f>SiteForm!$C$10</f>
        <v>0</v>
      </c>
      <c r="Y505">
        <f>SiteForm!$C$11</f>
        <v>0</v>
      </c>
      <c r="Z505" t="e">
        <f>CountsForm!C506</f>
        <v>#N/A</v>
      </c>
      <c r="AA505" s="16">
        <f>'Visit&amp;Assessment Form'!$B$6</f>
        <v>0</v>
      </c>
      <c r="AB505" s="16">
        <f>'Visit&amp;Assessment Form'!$B$7</f>
        <v>0</v>
      </c>
      <c r="AC505">
        <f>SiteForm!$C$6</f>
        <v>0</v>
      </c>
      <c r="AD505" s="17">
        <f>CountsForm!A506</f>
        <v>0</v>
      </c>
    </row>
    <row r="506" spans="1:30">
      <c r="A506" t="e">
        <f>SiteForm!$A$7&amp;SiteForm!$C$7</f>
        <v>#N/A</v>
      </c>
      <c r="B506">
        <f>IF(SiteForm!C$4="",SiteForm!A$4,SiteForm!C$4)</f>
        <v>0</v>
      </c>
      <c r="C506">
        <f>'Visit&amp;Assessment Form'!$B$3</f>
        <v>0</v>
      </c>
      <c r="D506">
        <f>'Visit&amp;Assessment Form'!$B$4</f>
        <v>0</v>
      </c>
      <c r="E506">
        <f>'Visit&amp;Assessment Form'!$B$5</f>
        <v>0</v>
      </c>
      <c r="F506" t="e">
        <f>VLOOKUP(CountsForm!A507,LookupCount!$A:$D,4,FALSE)</f>
        <v>#N/A</v>
      </c>
      <c r="G506" t="e">
        <f>CountsForm!B507</f>
        <v>#N/A</v>
      </c>
      <c r="H506">
        <f>CountsForm!D507</f>
        <v>0</v>
      </c>
      <c r="I506" t="str">
        <f>VLOOKUP('Visit&amp;Assessment Form'!B$10,LookupVisit!AJ$2:AK$10,2,FALSE)</f>
        <v>W</v>
      </c>
      <c r="J506" t="e">
        <f>VLOOKUP('Visit&amp;Assessment Form'!B$9,LookupVisit!A$2:B$7,2,FALSE)</f>
        <v>#N/A</v>
      </c>
      <c r="K506" t="e">
        <f>VLOOKUP(CountsForm!E507,LookupCount!$F$2:$G$5,2,FALSE)</f>
        <v>#N/A</v>
      </c>
      <c r="L506" t="e">
        <f>VLOOKUP('Visit&amp;Assessment Form'!$B$8,LookupVisit!$C$2:$D$16,2,FALSE)</f>
        <v>#N/A</v>
      </c>
      <c r="M506" t="e">
        <f>VLOOKUP('Visit&amp;Assessment Form'!$B$13,LookupVisit!$E$3:$F$5,2,FALSE)</f>
        <v>#N/A</v>
      </c>
      <c r="N506" t="e">
        <f>VLOOKUP('Visit&amp;Assessment Form'!$B$14,LookupVisit!$G$3:$H$6,2,FALSE)</f>
        <v>#N/A</v>
      </c>
      <c r="O506" t="e">
        <f>VLOOKUP('Visit&amp;Assessment Form'!$B$15,LookupVisit!$I$3:$J$7,2,FALSE)</f>
        <v>#N/A</v>
      </c>
      <c r="P506" t="e">
        <f>VLOOKUP('Visit&amp;Assessment Form'!$B$16,LookupVisit!$K$3:$L$6,2,FALSE)</f>
        <v>#N/A</v>
      </c>
      <c r="Q506" t="e">
        <f>VLOOKUP('Visit&amp;Assessment Form'!$B$11,LookupVisit!$M$3:$N$7,2,FALSE)</f>
        <v>#N/A</v>
      </c>
      <c r="R506">
        <f>'Visit&amp;Assessment Form'!$B$27</f>
        <v>0</v>
      </c>
      <c r="S506">
        <f>'Visit&amp;Assessment Form'!$B$29</f>
        <v>0</v>
      </c>
      <c r="T506">
        <f>SiteForm!A$3</f>
        <v>0</v>
      </c>
      <c r="U506">
        <f>SiteForm!$A$4</f>
        <v>0</v>
      </c>
      <c r="V506">
        <f>SiteForm!$C$3</f>
        <v>0</v>
      </c>
      <c r="W506">
        <f>SiteForm!$C$5</f>
        <v>0</v>
      </c>
      <c r="X506">
        <f>SiteForm!$C$10</f>
        <v>0</v>
      </c>
      <c r="Y506">
        <f>SiteForm!$C$11</f>
        <v>0</v>
      </c>
      <c r="Z506" t="e">
        <f>CountsForm!C507</f>
        <v>#N/A</v>
      </c>
      <c r="AA506" s="16">
        <f>'Visit&amp;Assessment Form'!$B$6</f>
        <v>0</v>
      </c>
      <c r="AB506" s="16">
        <f>'Visit&amp;Assessment Form'!$B$7</f>
        <v>0</v>
      </c>
      <c r="AC506">
        <f>SiteForm!$C$6</f>
        <v>0</v>
      </c>
      <c r="AD506" s="17">
        <f>CountsForm!A507</f>
        <v>0</v>
      </c>
    </row>
    <row r="507" spans="1:30">
      <c r="A507" t="e">
        <f>SiteForm!$A$7&amp;SiteForm!$C$7</f>
        <v>#N/A</v>
      </c>
      <c r="B507">
        <f>IF(SiteForm!C$4="",SiteForm!A$4,SiteForm!C$4)</f>
        <v>0</v>
      </c>
      <c r="C507">
        <f>'Visit&amp;Assessment Form'!$B$3</f>
        <v>0</v>
      </c>
      <c r="D507">
        <f>'Visit&amp;Assessment Form'!$B$4</f>
        <v>0</v>
      </c>
      <c r="E507">
        <f>'Visit&amp;Assessment Form'!$B$5</f>
        <v>0</v>
      </c>
      <c r="F507" t="e">
        <f>VLOOKUP(CountsForm!A508,LookupCount!$A:$D,4,FALSE)</f>
        <v>#N/A</v>
      </c>
      <c r="G507" t="e">
        <f>CountsForm!B508</f>
        <v>#N/A</v>
      </c>
      <c r="H507">
        <f>CountsForm!D508</f>
        <v>0</v>
      </c>
      <c r="I507" t="str">
        <f>VLOOKUP('Visit&amp;Assessment Form'!B$10,LookupVisit!AJ$2:AK$10,2,FALSE)</f>
        <v>W</v>
      </c>
      <c r="J507" t="e">
        <f>VLOOKUP('Visit&amp;Assessment Form'!B$9,LookupVisit!A$2:B$7,2,FALSE)</f>
        <v>#N/A</v>
      </c>
      <c r="K507" t="e">
        <f>VLOOKUP(CountsForm!E508,LookupCount!$F$2:$G$5,2,FALSE)</f>
        <v>#N/A</v>
      </c>
      <c r="L507" t="e">
        <f>VLOOKUP('Visit&amp;Assessment Form'!$B$8,LookupVisit!$C$2:$D$16,2,FALSE)</f>
        <v>#N/A</v>
      </c>
      <c r="M507" t="e">
        <f>VLOOKUP('Visit&amp;Assessment Form'!$B$13,LookupVisit!$E$3:$F$5,2,FALSE)</f>
        <v>#N/A</v>
      </c>
      <c r="N507" t="e">
        <f>VLOOKUP('Visit&amp;Assessment Form'!$B$14,LookupVisit!$G$3:$H$6,2,FALSE)</f>
        <v>#N/A</v>
      </c>
      <c r="O507" t="e">
        <f>VLOOKUP('Visit&amp;Assessment Form'!$B$15,LookupVisit!$I$3:$J$7,2,FALSE)</f>
        <v>#N/A</v>
      </c>
      <c r="P507" t="e">
        <f>VLOOKUP('Visit&amp;Assessment Form'!$B$16,LookupVisit!$K$3:$L$6,2,FALSE)</f>
        <v>#N/A</v>
      </c>
      <c r="Q507" t="e">
        <f>VLOOKUP('Visit&amp;Assessment Form'!$B$11,LookupVisit!$M$3:$N$7,2,FALSE)</f>
        <v>#N/A</v>
      </c>
      <c r="R507">
        <f>'Visit&amp;Assessment Form'!$B$27</f>
        <v>0</v>
      </c>
      <c r="S507">
        <f>'Visit&amp;Assessment Form'!$B$29</f>
        <v>0</v>
      </c>
      <c r="T507">
        <f>SiteForm!A$3</f>
        <v>0</v>
      </c>
      <c r="U507">
        <f>SiteForm!$A$4</f>
        <v>0</v>
      </c>
      <c r="V507">
        <f>SiteForm!$C$3</f>
        <v>0</v>
      </c>
      <c r="W507">
        <f>SiteForm!$C$5</f>
        <v>0</v>
      </c>
      <c r="X507">
        <f>SiteForm!$C$10</f>
        <v>0</v>
      </c>
      <c r="Y507">
        <f>SiteForm!$C$11</f>
        <v>0</v>
      </c>
      <c r="Z507" t="e">
        <f>CountsForm!C508</f>
        <v>#N/A</v>
      </c>
      <c r="AA507" s="16">
        <f>'Visit&amp;Assessment Form'!$B$6</f>
        <v>0</v>
      </c>
      <c r="AB507" s="16">
        <f>'Visit&amp;Assessment Form'!$B$7</f>
        <v>0</v>
      </c>
      <c r="AC507">
        <f>SiteForm!$C$6</f>
        <v>0</v>
      </c>
      <c r="AD507" s="17">
        <f>CountsForm!A508</f>
        <v>0</v>
      </c>
    </row>
    <row r="508" spans="1:30">
      <c r="A508" t="e">
        <f>SiteForm!$A$7&amp;SiteForm!$C$7</f>
        <v>#N/A</v>
      </c>
      <c r="B508">
        <f>IF(SiteForm!C$4="",SiteForm!A$4,SiteForm!C$4)</f>
        <v>0</v>
      </c>
      <c r="C508">
        <f>'Visit&amp;Assessment Form'!$B$3</f>
        <v>0</v>
      </c>
      <c r="D508">
        <f>'Visit&amp;Assessment Form'!$B$4</f>
        <v>0</v>
      </c>
      <c r="E508">
        <f>'Visit&amp;Assessment Form'!$B$5</f>
        <v>0</v>
      </c>
      <c r="F508" t="e">
        <f>VLOOKUP(CountsForm!A509,LookupCount!$A:$D,4,FALSE)</f>
        <v>#N/A</v>
      </c>
      <c r="G508" t="e">
        <f>CountsForm!B509</f>
        <v>#N/A</v>
      </c>
      <c r="H508">
        <f>CountsForm!D509</f>
        <v>0</v>
      </c>
      <c r="I508" t="str">
        <f>VLOOKUP('Visit&amp;Assessment Form'!B$10,LookupVisit!AJ$2:AK$10,2,FALSE)</f>
        <v>W</v>
      </c>
      <c r="J508" t="e">
        <f>VLOOKUP('Visit&amp;Assessment Form'!B$9,LookupVisit!A$2:B$7,2,FALSE)</f>
        <v>#N/A</v>
      </c>
      <c r="K508" t="e">
        <f>VLOOKUP(CountsForm!E509,LookupCount!$F$2:$G$5,2,FALSE)</f>
        <v>#N/A</v>
      </c>
      <c r="L508" t="e">
        <f>VLOOKUP('Visit&amp;Assessment Form'!$B$8,LookupVisit!$C$2:$D$16,2,FALSE)</f>
        <v>#N/A</v>
      </c>
      <c r="M508" t="e">
        <f>VLOOKUP('Visit&amp;Assessment Form'!$B$13,LookupVisit!$E$3:$F$5,2,FALSE)</f>
        <v>#N/A</v>
      </c>
      <c r="N508" t="e">
        <f>VLOOKUP('Visit&amp;Assessment Form'!$B$14,LookupVisit!$G$3:$H$6,2,FALSE)</f>
        <v>#N/A</v>
      </c>
      <c r="O508" t="e">
        <f>VLOOKUP('Visit&amp;Assessment Form'!$B$15,LookupVisit!$I$3:$J$7,2,FALSE)</f>
        <v>#N/A</v>
      </c>
      <c r="P508" t="e">
        <f>VLOOKUP('Visit&amp;Assessment Form'!$B$16,LookupVisit!$K$3:$L$6,2,FALSE)</f>
        <v>#N/A</v>
      </c>
      <c r="Q508" t="e">
        <f>VLOOKUP('Visit&amp;Assessment Form'!$B$11,LookupVisit!$M$3:$N$7,2,FALSE)</f>
        <v>#N/A</v>
      </c>
      <c r="R508">
        <f>'Visit&amp;Assessment Form'!$B$27</f>
        <v>0</v>
      </c>
      <c r="S508">
        <f>'Visit&amp;Assessment Form'!$B$29</f>
        <v>0</v>
      </c>
      <c r="T508">
        <f>SiteForm!A$3</f>
        <v>0</v>
      </c>
      <c r="U508">
        <f>SiteForm!$A$4</f>
        <v>0</v>
      </c>
      <c r="V508">
        <f>SiteForm!$C$3</f>
        <v>0</v>
      </c>
      <c r="W508">
        <f>SiteForm!$C$5</f>
        <v>0</v>
      </c>
      <c r="X508">
        <f>SiteForm!$C$10</f>
        <v>0</v>
      </c>
      <c r="Y508">
        <f>SiteForm!$C$11</f>
        <v>0</v>
      </c>
      <c r="Z508" t="e">
        <f>CountsForm!C509</f>
        <v>#N/A</v>
      </c>
      <c r="AA508" s="16">
        <f>'Visit&amp;Assessment Form'!$B$6</f>
        <v>0</v>
      </c>
      <c r="AB508" s="16">
        <f>'Visit&amp;Assessment Form'!$B$7</f>
        <v>0</v>
      </c>
      <c r="AC508">
        <f>SiteForm!$C$6</f>
        <v>0</v>
      </c>
      <c r="AD508" s="17">
        <f>CountsForm!A509</f>
        <v>0</v>
      </c>
    </row>
    <row r="509" spans="1:30">
      <c r="A509" t="e">
        <f>SiteForm!$A$7&amp;SiteForm!$C$7</f>
        <v>#N/A</v>
      </c>
      <c r="B509">
        <f>IF(SiteForm!C$4="",SiteForm!A$4,SiteForm!C$4)</f>
        <v>0</v>
      </c>
      <c r="C509">
        <f>'Visit&amp;Assessment Form'!$B$3</f>
        <v>0</v>
      </c>
      <c r="D509">
        <f>'Visit&amp;Assessment Form'!$B$4</f>
        <v>0</v>
      </c>
      <c r="E509">
        <f>'Visit&amp;Assessment Form'!$B$5</f>
        <v>0</v>
      </c>
      <c r="F509" t="e">
        <f>VLOOKUP(CountsForm!A510,LookupCount!$A:$D,4,FALSE)</f>
        <v>#N/A</v>
      </c>
      <c r="G509" t="e">
        <f>CountsForm!B510</f>
        <v>#N/A</v>
      </c>
      <c r="H509">
        <f>CountsForm!D510</f>
        <v>0</v>
      </c>
      <c r="I509" t="str">
        <f>VLOOKUP('Visit&amp;Assessment Form'!B$10,LookupVisit!AJ$2:AK$10,2,FALSE)</f>
        <v>W</v>
      </c>
      <c r="J509" t="e">
        <f>VLOOKUP('Visit&amp;Assessment Form'!B$9,LookupVisit!A$2:B$7,2,FALSE)</f>
        <v>#N/A</v>
      </c>
      <c r="K509" t="e">
        <f>VLOOKUP(CountsForm!E510,LookupCount!$F$2:$G$5,2,FALSE)</f>
        <v>#N/A</v>
      </c>
      <c r="L509" t="e">
        <f>VLOOKUP('Visit&amp;Assessment Form'!$B$8,LookupVisit!$C$2:$D$16,2,FALSE)</f>
        <v>#N/A</v>
      </c>
      <c r="M509" t="e">
        <f>VLOOKUP('Visit&amp;Assessment Form'!$B$13,LookupVisit!$E$3:$F$5,2,FALSE)</f>
        <v>#N/A</v>
      </c>
      <c r="N509" t="e">
        <f>VLOOKUP('Visit&amp;Assessment Form'!$B$14,LookupVisit!$G$3:$H$6,2,FALSE)</f>
        <v>#N/A</v>
      </c>
      <c r="O509" t="e">
        <f>VLOOKUP('Visit&amp;Assessment Form'!$B$15,LookupVisit!$I$3:$J$7,2,FALSE)</f>
        <v>#N/A</v>
      </c>
      <c r="P509" t="e">
        <f>VLOOKUP('Visit&amp;Assessment Form'!$B$16,LookupVisit!$K$3:$L$6,2,FALSE)</f>
        <v>#N/A</v>
      </c>
      <c r="Q509" t="e">
        <f>VLOOKUP('Visit&amp;Assessment Form'!$B$11,LookupVisit!$M$3:$N$7,2,FALSE)</f>
        <v>#N/A</v>
      </c>
      <c r="R509">
        <f>'Visit&amp;Assessment Form'!$B$27</f>
        <v>0</v>
      </c>
      <c r="S509">
        <f>'Visit&amp;Assessment Form'!$B$29</f>
        <v>0</v>
      </c>
      <c r="T509">
        <f>SiteForm!A$3</f>
        <v>0</v>
      </c>
      <c r="U509">
        <f>SiteForm!$A$4</f>
        <v>0</v>
      </c>
      <c r="V509">
        <f>SiteForm!$C$3</f>
        <v>0</v>
      </c>
      <c r="W509">
        <f>SiteForm!$C$5</f>
        <v>0</v>
      </c>
      <c r="X509">
        <f>SiteForm!$C$10</f>
        <v>0</v>
      </c>
      <c r="Y509">
        <f>SiteForm!$C$11</f>
        <v>0</v>
      </c>
      <c r="Z509" t="e">
        <f>CountsForm!C510</f>
        <v>#N/A</v>
      </c>
      <c r="AA509" s="16">
        <f>'Visit&amp;Assessment Form'!$B$6</f>
        <v>0</v>
      </c>
      <c r="AB509" s="16">
        <f>'Visit&amp;Assessment Form'!$B$7</f>
        <v>0</v>
      </c>
      <c r="AC509">
        <f>SiteForm!$C$6</f>
        <v>0</v>
      </c>
      <c r="AD509" s="17">
        <f>CountsForm!A510</f>
        <v>0</v>
      </c>
    </row>
    <row r="510" spans="1:30">
      <c r="A510" t="e">
        <f>SiteForm!$A$7&amp;SiteForm!$C$7</f>
        <v>#N/A</v>
      </c>
      <c r="B510">
        <f>IF(SiteForm!C$4="",SiteForm!A$4,SiteForm!C$4)</f>
        <v>0</v>
      </c>
      <c r="C510">
        <f>'Visit&amp;Assessment Form'!$B$3</f>
        <v>0</v>
      </c>
      <c r="D510">
        <f>'Visit&amp;Assessment Form'!$B$4</f>
        <v>0</v>
      </c>
      <c r="E510">
        <f>'Visit&amp;Assessment Form'!$B$5</f>
        <v>0</v>
      </c>
      <c r="F510" t="e">
        <f>VLOOKUP(CountsForm!A511,LookupCount!$A:$D,4,FALSE)</f>
        <v>#N/A</v>
      </c>
      <c r="G510" t="e">
        <f>CountsForm!B511</f>
        <v>#N/A</v>
      </c>
      <c r="H510">
        <f>CountsForm!D511</f>
        <v>0</v>
      </c>
      <c r="I510" t="str">
        <f>VLOOKUP('Visit&amp;Assessment Form'!B$10,LookupVisit!AJ$2:AK$10,2,FALSE)</f>
        <v>W</v>
      </c>
      <c r="J510" t="e">
        <f>VLOOKUP('Visit&amp;Assessment Form'!B$9,LookupVisit!A$2:B$7,2,FALSE)</f>
        <v>#N/A</v>
      </c>
      <c r="K510" t="e">
        <f>VLOOKUP(CountsForm!E511,LookupCount!$F$2:$G$5,2,FALSE)</f>
        <v>#N/A</v>
      </c>
      <c r="L510" t="e">
        <f>VLOOKUP('Visit&amp;Assessment Form'!$B$8,LookupVisit!$C$2:$D$16,2,FALSE)</f>
        <v>#N/A</v>
      </c>
      <c r="M510" t="e">
        <f>VLOOKUP('Visit&amp;Assessment Form'!$B$13,LookupVisit!$E$3:$F$5,2,FALSE)</f>
        <v>#N/A</v>
      </c>
      <c r="N510" t="e">
        <f>VLOOKUP('Visit&amp;Assessment Form'!$B$14,LookupVisit!$G$3:$H$6,2,FALSE)</f>
        <v>#N/A</v>
      </c>
      <c r="O510" t="e">
        <f>VLOOKUP('Visit&amp;Assessment Form'!$B$15,LookupVisit!$I$3:$J$7,2,FALSE)</f>
        <v>#N/A</v>
      </c>
      <c r="P510" t="e">
        <f>VLOOKUP('Visit&amp;Assessment Form'!$B$16,LookupVisit!$K$3:$L$6,2,FALSE)</f>
        <v>#N/A</v>
      </c>
      <c r="Q510" t="e">
        <f>VLOOKUP('Visit&amp;Assessment Form'!$B$11,LookupVisit!$M$3:$N$7,2,FALSE)</f>
        <v>#N/A</v>
      </c>
      <c r="R510">
        <f>'Visit&amp;Assessment Form'!$B$27</f>
        <v>0</v>
      </c>
      <c r="S510">
        <f>'Visit&amp;Assessment Form'!$B$29</f>
        <v>0</v>
      </c>
      <c r="T510">
        <f>SiteForm!A$3</f>
        <v>0</v>
      </c>
      <c r="U510">
        <f>SiteForm!$A$4</f>
        <v>0</v>
      </c>
      <c r="V510">
        <f>SiteForm!$C$3</f>
        <v>0</v>
      </c>
      <c r="W510">
        <f>SiteForm!$C$5</f>
        <v>0</v>
      </c>
      <c r="X510">
        <f>SiteForm!$C$10</f>
        <v>0</v>
      </c>
      <c r="Y510">
        <f>SiteForm!$C$11</f>
        <v>0</v>
      </c>
      <c r="Z510" t="e">
        <f>CountsForm!C511</f>
        <v>#N/A</v>
      </c>
      <c r="AA510" s="16">
        <f>'Visit&amp;Assessment Form'!$B$6</f>
        <v>0</v>
      </c>
      <c r="AB510" s="16">
        <f>'Visit&amp;Assessment Form'!$B$7</f>
        <v>0</v>
      </c>
      <c r="AC510">
        <f>SiteForm!$C$6</f>
        <v>0</v>
      </c>
      <c r="AD510" s="17">
        <f>CountsForm!A511</f>
        <v>0</v>
      </c>
    </row>
    <row r="511" spans="1:30">
      <c r="A511" t="e">
        <f>SiteForm!$A$7&amp;SiteForm!$C$7</f>
        <v>#N/A</v>
      </c>
      <c r="B511">
        <f>IF(SiteForm!C$4="",SiteForm!A$4,SiteForm!C$4)</f>
        <v>0</v>
      </c>
      <c r="C511">
        <f>'Visit&amp;Assessment Form'!$B$3</f>
        <v>0</v>
      </c>
      <c r="D511">
        <f>'Visit&amp;Assessment Form'!$B$4</f>
        <v>0</v>
      </c>
      <c r="E511">
        <f>'Visit&amp;Assessment Form'!$B$5</f>
        <v>0</v>
      </c>
      <c r="F511" t="e">
        <f>VLOOKUP(CountsForm!A512,LookupCount!$A:$D,4,FALSE)</f>
        <v>#N/A</v>
      </c>
      <c r="G511" t="e">
        <f>CountsForm!B512</f>
        <v>#N/A</v>
      </c>
      <c r="H511">
        <f>CountsForm!D512</f>
        <v>0</v>
      </c>
      <c r="I511" t="str">
        <f>VLOOKUP('Visit&amp;Assessment Form'!B$10,LookupVisit!AJ$2:AK$10,2,FALSE)</f>
        <v>W</v>
      </c>
      <c r="J511" t="e">
        <f>VLOOKUP('Visit&amp;Assessment Form'!B$9,LookupVisit!A$2:B$7,2,FALSE)</f>
        <v>#N/A</v>
      </c>
      <c r="K511" t="e">
        <f>VLOOKUP(CountsForm!E512,LookupCount!$F$2:$G$5,2,FALSE)</f>
        <v>#N/A</v>
      </c>
      <c r="L511" t="e">
        <f>VLOOKUP('Visit&amp;Assessment Form'!$B$8,LookupVisit!$C$2:$D$16,2,FALSE)</f>
        <v>#N/A</v>
      </c>
      <c r="M511" t="e">
        <f>VLOOKUP('Visit&amp;Assessment Form'!$B$13,LookupVisit!$E$3:$F$5,2,FALSE)</f>
        <v>#N/A</v>
      </c>
      <c r="N511" t="e">
        <f>VLOOKUP('Visit&amp;Assessment Form'!$B$14,LookupVisit!$G$3:$H$6,2,FALSE)</f>
        <v>#N/A</v>
      </c>
      <c r="O511" t="e">
        <f>VLOOKUP('Visit&amp;Assessment Form'!$B$15,LookupVisit!$I$3:$J$7,2,FALSE)</f>
        <v>#N/A</v>
      </c>
      <c r="P511" t="e">
        <f>VLOOKUP('Visit&amp;Assessment Form'!$B$16,LookupVisit!$K$3:$L$6,2,FALSE)</f>
        <v>#N/A</v>
      </c>
      <c r="Q511" t="e">
        <f>VLOOKUP('Visit&amp;Assessment Form'!$B$11,LookupVisit!$M$3:$N$7,2,FALSE)</f>
        <v>#N/A</v>
      </c>
      <c r="R511">
        <f>'Visit&amp;Assessment Form'!$B$27</f>
        <v>0</v>
      </c>
      <c r="S511">
        <f>'Visit&amp;Assessment Form'!$B$29</f>
        <v>0</v>
      </c>
      <c r="T511">
        <f>SiteForm!A$3</f>
        <v>0</v>
      </c>
      <c r="U511">
        <f>SiteForm!$A$4</f>
        <v>0</v>
      </c>
      <c r="V511">
        <f>SiteForm!$C$3</f>
        <v>0</v>
      </c>
      <c r="W511">
        <f>SiteForm!$C$5</f>
        <v>0</v>
      </c>
      <c r="X511">
        <f>SiteForm!$C$10</f>
        <v>0</v>
      </c>
      <c r="Y511">
        <f>SiteForm!$C$11</f>
        <v>0</v>
      </c>
      <c r="Z511" t="e">
        <f>CountsForm!C512</f>
        <v>#N/A</v>
      </c>
      <c r="AA511" s="16">
        <f>'Visit&amp;Assessment Form'!$B$6</f>
        <v>0</v>
      </c>
      <c r="AB511" s="16">
        <f>'Visit&amp;Assessment Form'!$B$7</f>
        <v>0</v>
      </c>
      <c r="AC511">
        <f>SiteForm!$C$6</f>
        <v>0</v>
      </c>
      <c r="AD511" s="17">
        <f>CountsForm!A512</f>
        <v>0</v>
      </c>
    </row>
    <row r="512" spans="1:30">
      <c r="A512" t="e">
        <f>SiteForm!$A$7&amp;SiteForm!$C$7</f>
        <v>#N/A</v>
      </c>
      <c r="B512">
        <f>IF(SiteForm!C$4="",SiteForm!A$4,SiteForm!C$4)</f>
        <v>0</v>
      </c>
      <c r="C512">
        <f>'Visit&amp;Assessment Form'!$B$3</f>
        <v>0</v>
      </c>
      <c r="D512">
        <f>'Visit&amp;Assessment Form'!$B$4</f>
        <v>0</v>
      </c>
      <c r="E512">
        <f>'Visit&amp;Assessment Form'!$B$5</f>
        <v>0</v>
      </c>
      <c r="F512" t="e">
        <f>VLOOKUP(CountsForm!A513,LookupCount!$A:$D,4,FALSE)</f>
        <v>#N/A</v>
      </c>
      <c r="G512" t="e">
        <f>CountsForm!B513</f>
        <v>#N/A</v>
      </c>
      <c r="H512">
        <f>CountsForm!D513</f>
        <v>0</v>
      </c>
      <c r="I512" t="str">
        <f>VLOOKUP('Visit&amp;Assessment Form'!B$10,LookupVisit!AJ$2:AK$10,2,FALSE)</f>
        <v>W</v>
      </c>
      <c r="J512" t="e">
        <f>VLOOKUP('Visit&amp;Assessment Form'!B$9,LookupVisit!A$2:B$7,2,FALSE)</f>
        <v>#N/A</v>
      </c>
      <c r="K512" t="e">
        <f>VLOOKUP(CountsForm!E513,LookupCount!$F$2:$G$5,2,FALSE)</f>
        <v>#N/A</v>
      </c>
      <c r="L512" t="e">
        <f>VLOOKUP('Visit&amp;Assessment Form'!$B$8,LookupVisit!$C$2:$D$16,2,FALSE)</f>
        <v>#N/A</v>
      </c>
      <c r="M512" t="e">
        <f>VLOOKUP('Visit&amp;Assessment Form'!$B$13,LookupVisit!$E$3:$F$5,2,FALSE)</f>
        <v>#N/A</v>
      </c>
      <c r="N512" t="e">
        <f>VLOOKUP('Visit&amp;Assessment Form'!$B$14,LookupVisit!$G$3:$H$6,2,FALSE)</f>
        <v>#N/A</v>
      </c>
      <c r="O512" t="e">
        <f>VLOOKUP('Visit&amp;Assessment Form'!$B$15,LookupVisit!$I$3:$J$7,2,FALSE)</f>
        <v>#N/A</v>
      </c>
      <c r="P512" t="e">
        <f>VLOOKUP('Visit&amp;Assessment Form'!$B$16,LookupVisit!$K$3:$L$6,2,FALSE)</f>
        <v>#N/A</v>
      </c>
      <c r="Q512" t="e">
        <f>VLOOKUP('Visit&amp;Assessment Form'!$B$11,LookupVisit!$M$3:$N$7,2,FALSE)</f>
        <v>#N/A</v>
      </c>
      <c r="R512">
        <f>'Visit&amp;Assessment Form'!$B$27</f>
        <v>0</v>
      </c>
      <c r="S512">
        <f>'Visit&amp;Assessment Form'!$B$29</f>
        <v>0</v>
      </c>
      <c r="T512">
        <f>SiteForm!A$3</f>
        <v>0</v>
      </c>
      <c r="U512">
        <f>SiteForm!$A$4</f>
        <v>0</v>
      </c>
      <c r="V512">
        <f>SiteForm!$C$3</f>
        <v>0</v>
      </c>
      <c r="W512">
        <f>SiteForm!$C$5</f>
        <v>0</v>
      </c>
      <c r="X512">
        <f>SiteForm!$C$10</f>
        <v>0</v>
      </c>
      <c r="Y512">
        <f>SiteForm!$C$11</f>
        <v>0</v>
      </c>
      <c r="Z512" t="e">
        <f>CountsForm!C513</f>
        <v>#N/A</v>
      </c>
      <c r="AA512" s="16">
        <f>'Visit&amp;Assessment Form'!$B$6</f>
        <v>0</v>
      </c>
      <c r="AB512" s="16">
        <f>'Visit&amp;Assessment Form'!$B$7</f>
        <v>0</v>
      </c>
      <c r="AC512">
        <f>SiteForm!$C$6</f>
        <v>0</v>
      </c>
      <c r="AD512" s="17">
        <f>CountsForm!A513</f>
        <v>0</v>
      </c>
    </row>
    <row r="513" spans="1:30">
      <c r="A513" t="e">
        <f>SiteForm!$A$7&amp;SiteForm!$C$7</f>
        <v>#N/A</v>
      </c>
      <c r="B513">
        <f>IF(SiteForm!C$4="",SiteForm!A$4,SiteForm!C$4)</f>
        <v>0</v>
      </c>
      <c r="C513">
        <f>'Visit&amp;Assessment Form'!$B$3</f>
        <v>0</v>
      </c>
      <c r="D513">
        <f>'Visit&amp;Assessment Form'!$B$4</f>
        <v>0</v>
      </c>
      <c r="E513">
        <f>'Visit&amp;Assessment Form'!$B$5</f>
        <v>0</v>
      </c>
      <c r="F513" t="e">
        <f>VLOOKUP(CountsForm!A514,LookupCount!$A:$D,4,FALSE)</f>
        <v>#N/A</v>
      </c>
      <c r="G513" t="e">
        <f>CountsForm!B514</f>
        <v>#N/A</v>
      </c>
      <c r="H513">
        <f>CountsForm!D514</f>
        <v>0</v>
      </c>
      <c r="I513" t="str">
        <f>VLOOKUP('Visit&amp;Assessment Form'!B$10,LookupVisit!AJ$2:AK$10,2,FALSE)</f>
        <v>W</v>
      </c>
      <c r="J513" t="e">
        <f>VLOOKUP('Visit&amp;Assessment Form'!B$9,LookupVisit!A$2:B$7,2,FALSE)</f>
        <v>#N/A</v>
      </c>
      <c r="K513" t="e">
        <f>VLOOKUP(CountsForm!E514,LookupCount!$F$2:$G$5,2,FALSE)</f>
        <v>#N/A</v>
      </c>
      <c r="L513" t="e">
        <f>VLOOKUP('Visit&amp;Assessment Form'!$B$8,LookupVisit!$C$2:$D$16,2,FALSE)</f>
        <v>#N/A</v>
      </c>
      <c r="M513" t="e">
        <f>VLOOKUP('Visit&amp;Assessment Form'!$B$13,LookupVisit!$E$3:$F$5,2,FALSE)</f>
        <v>#N/A</v>
      </c>
      <c r="N513" t="e">
        <f>VLOOKUP('Visit&amp;Assessment Form'!$B$14,LookupVisit!$G$3:$H$6,2,FALSE)</f>
        <v>#N/A</v>
      </c>
      <c r="O513" t="e">
        <f>VLOOKUP('Visit&amp;Assessment Form'!$B$15,LookupVisit!$I$3:$J$7,2,FALSE)</f>
        <v>#N/A</v>
      </c>
      <c r="P513" t="e">
        <f>VLOOKUP('Visit&amp;Assessment Form'!$B$16,LookupVisit!$K$3:$L$6,2,FALSE)</f>
        <v>#N/A</v>
      </c>
      <c r="Q513" t="e">
        <f>VLOOKUP('Visit&amp;Assessment Form'!$B$11,LookupVisit!$M$3:$N$7,2,FALSE)</f>
        <v>#N/A</v>
      </c>
      <c r="R513">
        <f>'Visit&amp;Assessment Form'!$B$27</f>
        <v>0</v>
      </c>
      <c r="S513">
        <f>'Visit&amp;Assessment Form'!$B$29</f>
        <v>0</v>
      </c>
      <c r="T513">
        <f>SiteForm!A$3</f>
        <v>0</v>
      </c>
      <c r="U513">
        <f>SiteForm!$A$4</f>
        <v>0</v>
      </c>
      <c r="V513">
        <f>SiteForm!$C$3</f>
        <v>0</v>
      </c>
      <c r="W513">
        <f>SiteForm!$C$5</f>
        <v>0</v>
      </c>
      <c r="X513">
        <f>SiteForm!$C$10</f>
        <v>0</v>
      </c>
      <c r="Y513">
        <f>SiteForm!$C$11</f>
        <v>0</v>
      </c>
      <c r="Z513" t="e">
        <f>CountsForm!C514</f>
        <v>#N/A</v>
      </c>
      <c r="AA513" s="16">
        <f>'Visit&amp;Assessment Form'!$B$6</f>
        <v>0</v>
      </c>
      <c r="AB513" s="16">
        <f>'Visit&amp;Assessment Form'!$B$7</f>
        <v>0</v>
      </c>
      <c r="AC513">
        <f>SiteForm!$C$6</f>
        <v>0</v>
      </c>
      <c r="AD513" s="17">
        <f>CountsForm!A514</f>
        <v>0</v>
      </c>
    </row>
    <row r="514" spans="1:30">
      <c r="A514" t="e">
        <f>SiteForm!$A$7&amp;SiteForm!$C$7</f>
        <v>#N/A</v>
      </c>
      <c r="B514">
        <f>IF(SiteForm!C$4="",SiteForm!A$4,SiteForm!C$4)</f>
        <v>0</v>
      </c>
      <c r="C514">
        <f>'Visit&amp;Assessment Form'!$B$3</f>
        <v>0</v>
      </c>
      <c r="D514">
        <f>'Visit&amp;Assessment Form'!$B$4</f>
        <v>0</v>
      </c>
      <c r="E514">
        <f>'Visit&amp;Assessment Form'!$B$5</f>
        <v>0</v>
      </c>
      <c r="F514" t="e">
        <f>VLOOKUP(CountsForm!A515,LookupCount!$A:$D,4,FALSE)</f>
        <v>#N/A</v>
      </c>
      <c r="G514" t="e">
        <f>CountsForm!B515</f>
        <v>#N/A</v>
      </c>
      <c r="H514">
        <f>CountsForm!D515</f>
        <v>0</v>
      </c>
      <c r="I514" t="str">
        <f>VLOOKUP('Visit&amp;Assessment Form'!B$10,LookupVisit!AJ$2:AK$10,2,FALSE)</f>
        <v>W</v>
      </c>
      <c r="J514" t="e">
        <f>VLOOKUP('Visit&amp;Assessment Form'!B$9,LookupVisit!A$2:B$7,2,FALSE)</f>
        <v>#N/A</v>
      </c>
      <c r="K514" t="e">
        <f>VLOOKUP(CountsForm!E515,LookupCount!$F$2:$G$5,2,FALSE)</f>
        <v>#N/A</v>
      </c>
      <c r="L514" t="e">
        <f>VLOOKUP('Visit&amp;Assessment Form'!$B$8,LookupVisit!$C$2:$D$16,2,FALSE)</f>
        <v>#N/A</v>
      </c>
      <c r="M514" t="e">
        <f>VLOOKUP('Visit&amp;Assessment Form'!$B$13,LookupVisit!$E$3:$F$5,2,FALSE)</f>
        <v>#N/A</v>
      </c>
      <c r="N514" t="e">
        <f>VLOOKUP('Visit&amp;Assessment Form'!$B$14,LookupVisit!$G$3:$H$6,2,FALSE)</f>
        <v>#N/A</v>
      </c>
      <c r="O514" t="e">
        <f>VLOOKUP('Visit&amp;Assessment Form'!$B$15,LookupVisit!$I$3:$J$7,2,FALSE)</f>
        <v>#N/A</v>
      </c>
      <c r="P514" t="e">
        <f>VLOOKUP('Visit&amp;Assessment Form'!$B$16,LookupVisit!$K$3:$L$6,2,FALSE)</f>
        <v>#N/A</v>
      </c>
      <c r="Q514" t="e">
        <f>VLOOKUP('Visit&amp;Assessment Form'!$B$11,LookupVisit!$M$3:$N$7,2,FALSE)</f>
        <v>#N/A</v>
      </c>
      <c r="R514">
        <f>'Visit&amp;Assessment Form'!$B$27</f>
        <v>0</v>
      </c>
      <c r="S514">
        <f>'Visit&amp;Assessment Form'!$B$29</f>
        <v>0</v>
      </c>
      <c r="T514">
        <f>SiteForm!A$3</f>
        <v>0</v>
      </c>
      <c r="U514">
        <f>SiteForm!$A$4</f>
        <v>0</v>
      </c>
      <c r="V514">
        <f>SiteForm!$C$3</f>
        <v>0</v>
      </c>
      <c r="W514">
        <f>SiteForm!$C$5</f>
        <v>0</v>
      </c>
      <c r="X514">
        <f>SiteForm!$C$10</f>
        <v>0</v>
      </c>
      <c r="Y514">
        <f>SiteForm!$C$11</f>
        <v>0</v>
      </c>
      <c r="Z514" t="e">
        <f>CountsForm!C515</f>
        <v>#N/A</v>
      </c>
      <c r="AA514" s="16">
        <f>'Visit&amp;Assessment Form'!$B$6</f>
        <v>0</v>
      </c>
      <c r="AB514" s="16">
        <f>'Visit&amp;Assessment Form'!$B$7</f>
        <v>0</v>
      </c>
      <c r="AC514">
        <f>SiteForm!$C$6</f>
        <v>0</v>
      </c>
      <c r="AD514" s="17">
        <f>CountsForm!A515</f>
        <v>0</v>
      </c>
    </row>
    <row r="515" spans="1:30">
      <c r="A515" t="e">
        <f>SiteForm!$A$7&amp;SiteForm!$C$7</f>
        <v>#N/A</v>
      </c>
      <c r="B515">
        <f>IF(SiteForm!C$4="",SiteForm!A$4,SiteForm!C$4)</f>
        <v>0</v>
      </c>
      <c r="C515">
        <f>'Visit&amp;Assessment Form'!$B$3</f>
        <v>0</v>
      </c>
      <c r="D515">
        <f>'Visit&amp;Assessment Form'!$B$4</f>
        <v>0</v>
      </c>
      <c r="E515">
        <f>'Visit&amp;Assessment Form'!$B$5</f>
        <v>0</v>
      </c>
      <c r="F515" t="e">
        <f>VLOOKUP(CountsForm!A516,LookupCount!$A:$D,4,FALSE)</f>
        <v>#N/A</v>
      </c>
      <c r="G515" t="e">
        <f>CountsForm!B516</f>
        <v>#N/A</v>
      </c>
      <c r="H515">
        <f>CountsForm!D516</f>
        <v>0</v>
      </c>
      <c r="I515" t="str">
        <f>VLOOKUP('Visit&amp;Assessment Form'!B$10,LookupVisit!AJ$2:AK$10,2,FALSE)</f>
        <v>W</v>
      </c>
      <c r="J515" t="e">
        <f>VLOOKUP('Visit&amp;Assessment Form'!B$9,LookupVisit!A$2:B$7,2,FALSE)</f>
        <v>#N/A</v>
      </c>
      <c r="K515" t="e">
        <f>VLOOKUP(CountsForm!E516,LookupCount!$F$2:$G$5,2,FALSE)</f>
        <v>#N/A</v>
      </c>
      <c r="L515" t="e">
        <f>VLOOKUP('Visit&amp;Assessment Form'!$B$8,LookupVisit!$C$2:$D$16,2,FALSE)</f>
        <v>#N/A</v>
      </c>
      <c r="M515" t="e">
        <f>VLOOKUP('Visit&amp;Assessment Form'!$B$13,LookupVisit!$E$3:$F$5,2,FALSE)</f>
        <v>#N/A</v>
      </c>
      <c r="N515" t="e">
        <f>VLOOKUP('Visit&amp;Assessment Form'!$B$14,LookupVisit!$G$3:$H$6,2,FALSE)</f>
        <v>#N/A</v>
      </c>
      <c r="O515" t="e">
        <f>VLOOKUP('Visit&amp;Assessment Form'!$B$15,LookupVisit!$I$3:$J$7,2,FALSE)</f>
        <v>#N/A</v>
      </c>
      <c r="P515" t="e">
        <f>VLOOKUP('Visit&amp;Assessment Form'!$B$16,LookupVisit!$K$3:$L$6,2,FALSE)</f>
        <v>#N/A</v>
      </c>
      <c r="Q515" t="e">
        <f>VLOOKUP('Visit&amp;Assessment Form'!$B$11,LookupVisit!$M$3:$N$7,2,FALSE)</f>
        <v>#N/A</v>
      </c>
      <c r="R515">
        <f>'Visit&amp;Assessment Form'!$B$27</f>
        <v>0</v>
      </c>
      <c r="S515">
        <f>'Visit&amp;Assessment Form'!$B$29</f>
        <v>0</v>
      </c>
      <c r="T515">
        <f>SiteForm!A$3</f>
        <v>0</v>
      </c>
      <c r="U515">
        <f>SiteForm!$A$4</f>
        <v>0</v>
      </c>
      <c r="V515">
        <f>SiteForm!$C$3</f>
        <v>0</v>
      </c>
      <c r="W515">
        <f>SiteForm!$C$5</f>
        <v>0</v>
      </c>
      <c r="X515">
        <f>SiteForm!$C$10</f>
        <v>0</v>
      </c>
      <c r="Y515">
        <f>SiteForm!$C$11</f>
        <v>0</v>
      </c>
      <c r="Z515" t="e">
        <f>CountsForm!C516</f>
        <v>#N/A</v>
      </c>
      <c r="AA515" s="16">
        <f>'Visit&amp;Assessment Form'!$B$6</f>
        <v>0</v>
      </c>
      <c r="AB515" s="16">
        <f>'Visit&amp;Assessment Form'!$B$7</f>
        <v>0</v>
      </c>
      <c r="AC515">
        <f>SiteForm!$C$6</f>
        <v>0</v>
      </c>
      <c r="AD515" s="17">
        <f>CountsForm!A516</f>
        <v>0</v>
      </c>
    </row>
    <row r="516" spans="1:30">
      <c r="A516" t="e">
        <f>SiteForm!$A$7&amp;SiteForm!$C$7</f>
        <v>#N/A</v>
      </c>
      <c r="B516">
        <f>IF(SiteForm!C$4="",SiteForm!A$4,SiteForm!C$4)</f>
        <v>0</v>
      </c>
      <c r="C516">
        <f>'Visit&amp;Assessment Form'!$B$3</f>
        <v>0</v>
      </c>
      <c r="D516">
        <f>'Visit&amp;Assessment Form'!$B$4</f>
        <v>0</v>
      </c>
      <c r="E516">
        <f>'Visit&amp;Assessment Form'!$B$5</f>
        <v>0</v>
      </c>
      <c r="F516" t="e">
        <f>VLOOKUP(CountsForm!A517,LookupCount!$A:$D,4,FALSE)</f>
        <v>#N/A</v>
      </c>
      <c r="G516" t="e">
        <f>CountsForm!B517</f>
        <v>#N/A</v>
      </c>
      <c r="H516">
        <f>CountsForm!D517</f>
        <v>0</v>
      </c>
      <c r="I516" t="str">
        <f>VLOOKUP('Visit&amp;Assessment Form'!B$10,LookupVisit!AJ$2:AK$10,2,FALSE)</f>
        <v>W</v>
      </c>
      <c r="J516" t="e">
        <f>VLOOKUP('Visit&amp;Assessment Form'!B$9,LookupVisit!A$2:B$7,2,FALSE)</f>
        <v>#N/A</v>
      </c>
      <c r="K516" t="e">
        <f>VLOOKUP(CountsForm!E517,LookupCount!$F$2:$G$5,2,FALSE)</f>
        <v>#N/A</v>
      </c>
      <c r="L516" t="e">
        <f>VLOOKUP('Visit&amp;Assessment Form'!$B$8,LookupVisit!$C$2:$D$16,2,FALSE)</f>
        <v>#N/A</v>
      </c>
      <c r="M516" t="e">
        <f>VLOOKUP('Visit&amp;Assessment Form'!$B$13,LookupVisit!$E$3:$F$5,2,FALSE)</f>
        <v>#N/A</v>
      </c>
      <c r="N516" t="e">
        <f>VLOOKUP('Visit&amp;Assessment Form'!$B$14,LookupVisit!$G$3:$H$6,2,FALSE)</f>
        <v>#N/A</v>
      </c>
      <c r="O516" t="e">
        <f>VLOOKUP('Visit&amp;Assessment Form'!$B$15,LookupVisit!$I$3:$J$7,2,FALSE)</f>
        <v>#N/A</v>
      </c>
      <c r="P516" t="e">
        <f>VLOOKUP('Visit&amp;Assessment Form'!$B$16,LookupVisit!$K$3:$L$6,2,FALSE)</f>
        <v>#N/A</v>
      </c>
      <c r="Q516" t="e">
        <f>VLOOKUP('Visit&amp;Assessment Form'!$B$11,LookupVisit!$M$3:$N$7,2,FALSE)</f>
        <v>#N/A</v>
      </c>
      <c r="R516">
        <f>'Visit&amp;Assessment Form'!$B$27</f>
        <v>0</v>
      </c>
      <c r="S516">
        <f>'Visit&amp;Assessment Form'!$B$29</f>
        <v>0</v>
      </c>
      <c r="T516">
        <f>SiteForm!A$3</f>
        <v>0</v>
      </c>
      <c r="U516">
        <f>SiteForm!$A$4</f>
        <v>0</v>
      </c>
      <c r="V516">
        <f>SiteForm!$C$3</f>
        <v>0</v>
      </c>
      <c r="W516">
        <f>SiteForm!$C$5</f>
        <v>0</v>
      </c>
      <c r="X516">
        <f>SiteForm!$C$10</f>
        <v>0</v>
      </c>
      <c r="Y516">
        <f>SiteForm!$C$11</f>
        <v>0</v>
      </c>
      <c r="Z516" t="e">
        <f>CountsForm!C517</f>
        <v>#N/A</v>
      </c>
      <c r="AA516" s="16">
        <f>'Visit&amp;Assessment Form'!$B$6</f>
        <v>0</v>
      </c>
      <c r="AB516" s="16">
        <f>'Visit&amp;Assessment Form'!$B$7</f>
        <v>0</v>
      </c>
      <c r="AC516">
        <f>SiteForm!$C$6</f>
        <v>0</v>
      </c>
      <c r="AD516" s="17">
        <f>CountsForm!A517</f>
        <v>0</v>
      </c>
    </row>
    <row r="517" spans="1:30">
      <c r="A517" t="e">
        <f>SiteForm!$A$7&amp;SiteForm!$C$7</f>
        <v>#N/A</v>
      </c>
      <c r="B517">
        <f>IF(SiteForm!C$4="",SiteForm!A$4,SiteForm!C$4)</f>
        <v>0</v>
      </c>
      <c r="C517">
        <f>'Visit&amp;Assessment Form'!$B$3</f>
        <v>0</v>
      </c>
      <c r="D517">
        <f>'Visit&amp;Assessment Form'!$B$4</f>
        <v>0</v>
      </c>
      <c r="E517">
        <f>'Visit&amp;Assessment Form'!$B$5</f>
        <v>0</v>
      </c>
      <c r="F517" t="e">
        <f>VLOOKUP(CountsForm!A518,LookupCount!$A:$D,4,FALSE)</f>
        <v>#N/A</v>
      </c>
      <c r="G517" t="e">
        <f>CountsForm!B518</f>
        <v>#N/A</v>
      </c>
      <c r="H517">
        <f>CountsForm!D518</f>
        <v>0</v>
      </c>
      <c r="I517" t="str">
        <f>VLOOKUP('Visit&amp;Assessment Form'!B$10,LookupVisit!AJ$2:AK$10,2,FALSE)</f>
        <v>W</v>
      </c>
      <c r="J517" t="e">
        <f>VLOOKUP('Visit&amp;Assessment Form'!B$9,LookupVisit!A$2:B$7,2,FALSE)</f>
        <v>#N/A</v>
      </c>
      <c r="K517" t="e">
        <f>VLOOKUP(CountsForm!E518,LookupCount!$F$2:$G$5,2,FALSE)</f>
        <v>#N/A</v>
      </c>
      <c r="L517" t="e">
        <f>VLOOKUP('Visit&amp;Assessment Form'!$B$8,LookupVisit!$C$2:$D$16,2,FALSE)</f>
        <v>#N/A</v>
      </c>
      <c r="M517" t="e">
        <f>VLOOKUP('Visit&amp;Assessment Form'!$B$13,LookupVisit!$E$3:$F$5,2,FALSE)</f>
        <v>#N/A</v>
      </c>
      <c r="N517" t="e">
        <f>VLOOKUP('Visit&amp;Assessment Form'!$B$14,LookupVisit!$G$3:$H$6,2,FALSE)</f>
        <v>#N/A</v>
      </c>
      <c r="O517" t="e">
        <f>VLOOKUP('Visit&amp;Assessment Form'!$B$15,LookupVisit!$I$3:$J$7,2,FALSE)</f>
        <v>#N/A</v>
      </c>
      <c r="P517" t="e">
        <f>VLOOKUP('Visit&amp;Assessment Form'!$B$16,LookupVisit!$K$3:$L$6,2,FALSE)</f>
        <v>#N/A</v>
      </c>
      <c r="Q517" t="e">
        <f>VLOOKUP('Visit&amp;Assessment Form'!$B$11,LookupVisit!$M$3:$N$7,2,FALSE)</f>
        <v>#N/A</v>
      </c>
      <c r="R517">
        <f>'Visit&amp;Assessment Form'!$B$27</f>
        <v>0</v>
      </c>
      <c r="S517">
        <f>'Visit&amp;Assessment Form'!$B$29</f>
        <v>0</v>
      </c>
      <c r="T517">
        <f>SiteForm!A$3</f>
        <v>0</v>
      </c>
      <c r="U517">
        <f>SiteForm!$A$4</f>
        <v>0</v>
      </c>
      <c r="V517">
        <f>SiteForm!$C$3</f>
        <v>0</v>
      </c>
      <c r="W517">
        <f>SiteForm!$C$5</f>
        <v>0</v>
      </c>
      <c r="X517">
        <f>SiteForm!$C$10</f>
        <v>0</v>
      </c>
      <c r="Y517">
        <f>SiteForm!$C$11</f>
        <v>0</v>
      </c>
      <c r="Z517" t="e">
        <f>CountsForm!C518</f>
        <v>#N/A</v>
      </c>
      <c r="AA517" s="16">
        <f>'Visit&amp;Assessment Form'!$B$6</f>
        <v>0</v>
      </c>
      <c r="AB517" s="16">
        <f>'Visit&amp;Assessment Form'!$B$7</f>
        <v>0</v>
      </c>
      <c r="AC517">
        <f>SiteForm!$C$6</f>
        <v>0</v>
      </c>
      <c r="AD517" s="17">
        <f>CountsForm!A518</f>
        <v>0</v>
      </c>
    </row>
    <row r="518" spans="1:30">
      <c r="A518" t="e">
        <f>SiteForm!$A$7&amp;SiteForm!$C$7</f>
        <v>#N/A</v>
      </c>
      <c r="B518">
        <f>IF(SiteForm!C$4="",SiteForm!A$4,SiteForm!C$4)</f>
        <v>0</v>
      </c>
      <c r="C518">
        <f>'Visit&amp;Assessment Form'!$B$3</f>
        <v>0</v>
      </c>
      <c r="D518">
        <f>'Visit&amp;Assessment Form'!$B$4</f>
        <v>0</v>
      </c>
      <c r="E518">
        <f>'Visit&amp;Assessment Form'!$B$5</f>
        <v>0</v>
      </c>
      <c r="F518" t="e">
        <f>VLOOKUP(CountsForm!A519,LookupCount!$A:$D,4,FALSE)</f>
        <v>#N/A</v>
      </c>
      <c r="G518" t="e">
        <f>CountsForm!B519</f>
        <v>#N/A</v>
      </c>
      <c r="H518">
        <f>CountsForm!D519</f>
        <v>0</v>
      </c>
      <c r="I518" t="str">
        <f>VLOOKUP('Visit&amp;Assessment Form'!B$10,LookupVisit!AJ$2:AK$10,2,FALSE)</f>
        <v>W</v>
      </c>
      <c r="J518" t="e">
        <f>VLOOKUP('Visit&amp;Assessment Form'!B$9,LookupVisit!A$2:B$7,2,FALSE)</f>
        <v>#N/A</v>
      </c>
      <c r="K518" t="e">
        <f>VLOOKUP(CountsForm!E519,LookupCount!$F$2:$G$5,2,FALSE)</f>
        <v>#N/A</v>
      </c>
      <c r="L518" t="e">
        <f>VLOOKUP('Visit&amp;Assessment Form'!$B$8,LookupVisit!$C$2:$D$16,2,FALSE)</f>
        <v>#N/A</v>
      </c>
      <c r="M518" t="e">
        <f>VLOOKUP('Visit&amp;Assessment Form'!$B$13,LookupVisit!$E$3:$F$5,2,FALSE)</f>
        <v>#N/A</v>
      </c>
      <c r="N518" t="e">
        <f>VLOOKUP('Visit&amp;Assessment Form'!$B$14,LookupVisit!$G$3:$H$6,2,FALSE)</f>
        <v>#N/A</v>
      </c>
      <c r="O518" t="e">
        <f>VLOOKUP('Visit&amp;Assessment Form'!$B$15,LookupVisit!$I$3:$J$7,2,FALSE)</f>
        <v>#N/A</v>
      </c>
      <c r="P518" t="e">
        <f>VLOOKUP('Visit&amp;Assessment Form'!$B$16,LookupVisit!$K$3:$L$6,2,FALSE)</f>
        <v>#N/A</v>
      </c>
      <c r="Q518" t="e">
        <f>VLOOKUP('Visit&amp;Assessment Form'!$B$11,LookupVisit!$M$3:$N$7,2,FALSE)</f>
        <v>#N/A</v>
      </c>
      <c r="R518">
        <f>'Visit&amp;Assessment Form'!$B$27</f>
        <v>0</v>
      </c>
      <c r="S518">
        <f>'Visit&amp;Assessment Form'!$B$29</f>
        <v>0</v>
      </c>
      <c r="T518">
        <f>SiteForm!A$3</f>
        <v>0</v>
      </c>
      <c r="U518">
        <f>SiteForm!$A$4</f>
        <v>0</v>
      </c>
      <c r="V518">
        <f>SiteForm!$C$3</f>
        <v>0</v>
      </c>
      <c r="W518">
        <f>SiteForm!$C$5</f>
        <v>0</v>
      </c>
      <c r="X518">
        <f>SiteForm!$C$10</f>
        <v>0</v>
      </c>
      <c r="Y518">
        <f>SiteForm!$C$11</f>
        <v>0</v>
      </c>
      <c r="Z518" t="e">
        <f>CountsForm!C519</f>
        <v>#N/A</v>
      </c>
      <c r="AA518" s="16">
        <f>'Visit&amp;Assessment Form'!$B$6</f>
        <v>0</v>
      </c>
      <c r="AB518" s="16">
        <f>'Visit&amp;Assessment Form'!$B$7</f>
        <v>0</v>
      </c>
      <c r="AC518">
        <f>SiteForm!$C$6</f>
        <v>0</v>
      </c>
      <c r="AD518" s="17">
        <f>CountsForm!A519</f>
        <v>0</v>
      </c>
    </row>
    <row r="519" spans="1:30">
      <c r="A519" t="e">
        <f>SiteForm!$A$7&amp;SiteForm!$C$7</f>
        <v>#N/A</v>
      </c>
      <c r="B519">
        <f>IF(SiteForm!C$4="",SiteForm!A$4,SiteForm!C$4)</f>
        <v>0</v>
      </c>
      <c r="C519">
        <f>'Visit&amp;Assessment Form'!$B$3</f>
        <v>0</v>
      </c>
      <c r="D519">
        <f>'Visit&amp;Assessment Form'!$B$4</f>
        <v>0</v>
      </c>
      <c r="E519">
        <f>'Visit&amp;Assessment Form'!$B$5</f>
        <v>0</v>
      </c>
      <c r="F519" t="e">
        <f>VLOOKUP(CountsForm!A520,LookupCount!$A:$D,4,FALSE)</f>
        <v>#N/A</v>
      </c>
      <c r="G519" t="e">
        <f>CountsForm!B520</f>
        <v>#N/A</v>
      </c>
      <c r="H519">
        <f>CountsForm!D520</f>
        <v>0</v>
      </c>
      <c r="I519" t="str">
        <f>VLOOKUP('Visit&amp;Assessment Form'!B$10,LookupVisit!AJ$2:AK$10,2,FALSE)</f>
        <v>W</v>
      </c>
      <c r="J519" t="e">
        <f>VLOOKUP('Visit&amp;Assessment Form'!B$9,LookupVisit!A$2:B$7,2,FALSE)</f>
        <v>#N/A</v>
      </c>
      <c r="K519" t="e">
        <f>VLOOKUP(CountsForm!E520,LookupCount!$F$2:$G$5,2,FALSE)</f>
        <v>#N/A</v>
      </c>
      <c r="L519" t="e">
        <f>VLOOKUP('Visit&amp;Assessment Form'!$B$8,LookupVisit!$C$2:$D$16,2,FALSE)</f>
        <v>#N/A</v>
      </c>
      <c r="M519" t="e">
        <f>VLOOKUP('Visit&amp;Assessment Form'!$B$13,LookupVisit!$E$3:$F$5,2,FALSE)</f>
        <v>#N/A</v>
      </c>
      <c r="N519" t="e">
        <f>VLOOKUP('Visit&amp;Assessment Form'!$B$14,LookupVisit!$G$3:$H$6,2,FALSE)</f>
        <v>#N/A</v>
      </c>
      <c r="O519" t="e">
        <f>VLOOKUP('Visit&amp;Assessment Form'!$B$15,LookupVisit!$I$3:$J$7,2,FALSE)</f>
        <v>#N/A</v>
      </c>
      <c r="P519" t="e">
        <f>VLOOKUP('Visit&amp;Assessment Form'!$B$16,LookupVisit!$K$3:$L$6,2,FALSE)</f>
        <v>#N/A</v>
      </c>
      <c r="Q519" t="e">
        <f>VLOOKUP('Visit&amp;Assessment Form'!$B$11,LookupVisit!$M$3:$N$7,2,FALSE)</f>
        <v>#N/A</v>
      </c>
      <c r="R519">
        <f>'Visit&amp;Assessment Form'!$B$27</f>
        <v>0</v>
      </c>
      <c r="S519">
        <f>'Visit&amp;Assessment Form'!$B$29</f>
        <v>0</v>
      </c>
      <c r="T519">
        <f>SiteForm!A$3</f>
        <v>0</v>
      </c>
      <c r="U519">
        <f>SiteForm!$A$4</f>
        <v>0</v>
      </c>
      <c r="V519">
        <f>SiteForm!$C$3</f>
        <v>0</v>
      </c>
      <c r="W519">
        <f>SiteForm!$C$5</f>
        <v>0</v>
      </c>
      <c r="X519">
        <f>SiteForm!$C$10</f>
        <v>0</v>
      </c>
      <c r="Y519">
        <f>SiteForm!$C$11</f>
        <v>0</v>
      </c>
      <c r="Z519" t="e">
        <f>CountsForm!C520</f>
        <v>#N/A</v>
      </c>
      <c r="AA519" s="16">
        <f>'Visit&amp;Assessment Form'!$B$6</f>
        <v>0</v>
      </c>
      <c r="AB519" s="16">
        <f>'Visit&amp;Assessment Form'!$B$7</f>
        <v>0</v>
      </c>
      <c r="AC519">
        <f>SiteForm!$C$6</f>
        <v>0</v>
      </c>
      <c r="AD519" s="17">
        <f>CountsForm!A520</f>
        <v>0</v>
      </c>
    </row>
    <row r="520" spans="1:30">
      <c r="A520" t="e">
        <f>SiteForm!$A$7&amp;SiteForm!$C$7</f>
        <v>#N/A</v>
      </c>
      <c r="B520">
        <f>IF(SiteForm!C$4="",SiteForm!A$4,SiteForm!C$4)</f>
        <v>0</v>
      </c>
      <c r="C520">
        <f>'Visit&amp;Assessment Form'!$B$3</f>
        <v>0</v>
      </c>
      <c r="D520">
        <f>'Visit&amp;Assessment Form'!$B$4</f>
        <v>0</v>
      </c>
      <c r="E520">
        <f>'Visit&amp;Assessment Form'!$B$5</f>
        <v>0</v>
      </c>
      <c r="F520" t="e">
        <f>VLOOKUP(CountsForm!A521,LookupCount!$A:$D,4,FALSE)</f>
        <v>#N/A</v>
      </c>
      <c r="G520" t="e">
        <f>CountsForm!B521</f>
        <v>#N/A</v>
      </c>
      <c r="H520">
        <f>CountsForm!D521</f>
        <v>0</v>
      </c>
      <c r="I520" t="str">
        <f>VLOOKUP('Visit&amp;Assessment Form'!B$10,LookupVisit!AJ$2:AK$10,2,FALSE)</f>
        <v>W</v>
      </c>
      <c r="J520" t="e">
        <f>VLOOKUP('Visit&amp;Assessment Form'!B$9,LookupVisit!A$2:B$7,2,FALSE)</f>
        <v>#N/A</v>
      </c>
      <c r="K520" t="e">
        <f>VLOOKUP(CountsForm!E521,LookupCount!$F$2:$G$5,2,FALSE)</f>
        <v>#N/A</v>
      </c>
      <c r="L520" t="e">
        <f>VLOOKUP('Visit&amp;Assessment Form'!$B$8,LookupVisit!$C$2:$D$16,2,FALSE)</f>
        <v>#N/A</v>
      </c>
      <c r="M520" t="e">
        <f>VLOOKUP('Visit&amp;Assessment Form'!$B$13,LookupVisit!$E$3:$F$5,2,FALSE)</f>
        <v>#N/A</v>
      </c>
      <c r="N520" t="e">
        <f>VLOOKUP('Visit&amp;Assessment Form'!$B$14,LookupVisit!$G$3:$H$6,2,FALSE)</f>
        <v>#N/A</v>
      </c>
      <c r="O520" t="e">
        <f>VLOOKUP('Visit&amp;Assessment Form'!$B$15,LookupVisit!$I$3:$J$7,2,FALSE)</f>
        <v>#N/A</v>
      </c>
      <c r="P520" t="e">
        <f>VLOOKUP('Visit&amp;Assessment Form'!$B$16,LookupVisit!$K$3:$L$6,2,FALSE)</f>
        <v>#N/A</v>
      </c>
      <c r="Q520" t="e">
        <f>VLOOKUP('Visit&amp;Assessment Form'!$B$11,LookupVisit!$M$3:$N$7,2,FALSE)</f>
        <v>#N/A</v>
      </c>
      <c r="R520">
        <f>'Visit&amp;Assessment Form'!$B$27</f>
        <v>0</v>
      </c>
      <c r="S520">
        <f>'Visit&amp;Assessment Form'!$B$29</f>
        <v>0</v>
      </c>
      <c r="T520">
        <f>SiteForm!A$3</f>
        <v>0</v>
      </c>
      <c r="U520">
        <f>SiteForm!$A$4</f>
        <v>0</v>
      </c>
      <c r="V520">
        <f>SiteForm!$C$3</f>
        <v>0</v>
      </c>
      <c r="W520">
        <f>SiteForm!$C$5</f>
        <v>0</v>
      </c>
      <c r="X520">
        <f>SiteForm!$C$10</f>
        <v>0</v>
      </c>
      <c r="Y520">
        <f>SiteForm!$C$11</f>
        <v>0</v>
      </c>
      <c r="Z520" t="e">
        <f>CountsForm!C521</f>
        <v>#N/A</v>
      </c>
      <c r="AA520" s="16">
        <f>'Visit&amp;Assessment Form'!$B$6</f>
        <v>0</v>
      </c>
      <c r="AB520" s="16">
        <f>'Visit&amp;Assessment Form'!$B$7</f>
        <v>0</v>
      </c>
      <c r="AC520">
        <f>SiteForm!$C$6</f>
        <v>0</v>
      </c>
      <c r="AD520" s="17">
        <f>CountsForm!A521</f>
        <v>0</v>
      </c>
    </row>
    <row r="521" spans="1:30">
      <c r="A521" t="e">
        <f>SiteForm!$A$7&amp;SiteForm!$C$7</f>
        <v>#N/A</v>
      </c>
      <c r="B521">
        <f>IF(SiteForm!C$4="",SiteForm!A$4,SiteForm!C$4)</f>
        <v>0</v>
      </c>
      <c r="C521">
        <f>'Visit&amp;Assessment Form'!$B$3</f>
        <v>0</v>
      </c>
      <c r="D521">
        <f>'Visit&amp;Assessment Form'!$B$4</f>
        <v>0</v>
      </c>
      <c r="E521">
        <f>'Visit&amp;Assessment Form'!$B$5</f>
        <v>0</v>
      </c>
      <c r="F521" t="e">
        <f>VLOOKUP(CountsForm!A522,LookupCount!$A:$D,4,FALSE)</f>
        <v>#N/A</v>
      </c>
      <c r="G521" t="e">
        <f>CountsForm!B522</f>
        <v>#N/A</v>
      </c>
      <c r="H521">
        <f>CountsForm!D522</f>
        <v>0</v>
      </c>
      <c r="I521" t="str">
        <f>VLOOKUP('Visit&amp;Assessment Form'!B$10,LookupVisit!AJ$2:AK$10,2,FALSE)</f>
        <v>W</v>
      </c>
      <c r="J521" t="e">
        <f>VLOOKUP('Visit&amp;Assessment Form'!B$9,LookupVisit!A$2:B$7,2,FALSE)</f>
        <v>#N/A</v>
      </c>
      <c r="K521" t="e">
        <f>VLOOKUP(CountsForm!E522,LookupCount!$F$2:$G$5,2,FALSE)</f>
        <v>#N/A</v>
      </c>
      <c r="L521" t="e">
        <f>VLOOKUP('Visit&amp;Assessment Form'!$B$8,LookupVisit!$C$2:$D$16,2,FALSE)</f>
        <v>#N/A</v>
      </c>
      <c r="M521" t="e">
        <f>VLOOKUP('Visit&amp;Assessment Form'!$B$13,LookupVisit!$E$3:$F$5,2,FALSE)</f>
        <v>#N/A</v>
      </c>
      <c r="N521" t="e">
        <f>VLOOKUP('Visit&amp;Assessment Form'!$B$14,LookupVisit!$G$3:$H$6,2,FALSE)</f>
        <v>#N/A</v>
      </c>
      <c r="O521" t="e">
        <f>VLOOKUP('Visit&amp;Assessment Form'!$B$15,LookupVisit!$I$3:$J$7,2,FALSE)</f>
        <v>#N/A</v>
      </c>
      <c r="P521" t="e">
        <f>VLOOKUP('Visit&amp;Assessment Form'!$B$16,LookupVisit!$K$3:$L$6,2,FALSE)</f>
        <v>#N/A</v>
      </c>
      <c r="Q521" t="e">
        <f>VLOOKUP('Visit&amp;Assessment Form'!$B$11,LookupVisit!$M$3:$N$7,2,FALSE)</f>
        <v>#N/A</v>
      </c>
      <c r="R521">
        <f>'Visit&amp;Assessment Form'!$B$27</f>
        <v>0</v>
      </c>
      <c r="S521">
        <f>'Visit&amp;Assessment Form'!$B$29</f>
        <v>0</v>
      </c>
      <c r="T521">
        <f>SiteForm!A$3</f>
        <v>0</v>
      </c>
      <c r="U521">
        <f>SiteForm!$A$4</f>
        <v>0</v>
      </c>
      <c r="V521">
        <f>SiteForm!$C$3</f>
        <v>0</v>
      </c>
      <c r="W521">
        <f>SiteForm!$C$5</f>
        <v>0</v>
      </c>
      <c r="X521">
        <f>SiteForm!$C$10</f>
        <v>0</v>
      </c>
      <c r="Y521">
        <f>SiteForm!$C$11</f>
        <v>0</v>
      </c>
      <c r="Z521" t="e">
        <f>CountsForm!C522</f>
        <v>#N/A</v>
      </c>
      <c r="AA521" s="16">
        <f>'Visit&amp;Assessment Form'!$B$6</f>
        <v>0</v>
      </c>
      <c r="AB521" s="16">
        <f>'Visit&amp;Assessment Form'!$B$7</f>
        <v>0</v>
      </c>
      <c r="AC521">
        <f>SiteForm!$C$6</f>
        <v>0</v>
      </c>
      <c r="AD521" s="17">
        <f>CountsForm!A522</f>
        <v>0</v>
      </c>
    </row>
    <row r="522" spans="1:30">
      <c r="A522" t="e">
        <f>SiteForm!$A$7&amp;SiteForm!$C$7</f>
        <v>#N/A</v>
      </c>
      <c r="B522">
        <f>IF(SiteForm!C$4="",SiteForm!A$4,SiteForm!C$4)</f>
        <v>0</v>
      </c>
      <c r="C522">
        <f>'Visit&amp;Assessment Form'!$B$3</f>
        <v>0</v>
      </c>
      <c r="D522">
        <f>'Visit&amp;Assessment Form'!$B$4</f>
        <v>0</v>
      </c>
      <c r="E522">
        <f>'Visit&amp;Assessment Form'!$B$5</f>
        <v>0</v>
      </c>
      <c r="F522" t="e">
        <f>VLOOKUP(CountsForm!A523,LookupCount!$A:$D,4,FALSE)</f>
        <v>#N/A</v>
      </c>
      <c r="G522" t="e">
        <f>CountsForm!B523</f>
        <v>#N/A</v>
      </c>
      <c r="H522">
        <f>CountsForm!D523</f>
        <v>0</v>
      </c>
      <c r="I522" t="str">
        <f>VLOOKUP('Visit&amp;Assessment Form'!B$10,LookupVisit!AJ$2:AK$10,2,FALSE)</f>
        <v>W</v>
      </c>
      <c r="J522" t="e">
        <f>VLOOKUP('Visit&amp;Assessment Form'!B$9,LookupVisit!A$2:B$7,2,FALSE)</f>
        <v>#N/A</v>
      </c>
      <c r="K522" t="e">
        <f>VLOOKUP(CountsForm!E523,LookupCount!$F$2:$G$5,2,FALSE)</f>
        <v>#N/A</v>
      </c>
      <c r="L522" t="e">
        <f>VLOOKUP('Visit&amp;Assessment Form'!$B$8,LookupVisit!$C$2:$D$16,2,FALSE)</f>
        <v>#N/A</v>
      </c>
      <c r="M522" t="e">
        <f>VLOOKUP('Visit&amp;Assessment Form'!$B$13,LookupVisit!$E$3:$F$5,2,FALSE)</f>
        <v>#N/A</v>
      </c>
      <c r="N522" t="e">
        <f>VLOOKUP('Visit&amp;Assessment Form'!$B$14,LookupVisit!$G$3:$H$6,2,FALSE)</f>
        <v>#N/A</v>
      </c>
      <c r="O522" t="e">
        <f>VLOOKUP('Visit&amp;Assessment Form'!$B$15,LookupVisit!$I$3:$J$7,2,FALSE)</f>
        <v>#N/A</v>
      </c>
      <c r="P522" t="e">
        <f>VLOOKUP('Visit&amp;Assessment Form'!$B$16,LookupVisit!$K$3:$L$6,2,FALSE)</f>
        <v>#N/A</v>
      </c>
      <c r="Q522" t="e">
        <f>VLOOKUP('Visit&amp;Assessment Form'!$B$11,LookupVisit!$M$3:$N$7,2,FALSE)</f>
        <v>#N/A</v>
      </c>
      <c r="R522">
        <f>'Visit&amp;Assessment Form'!$B$27</f>
        <v>0</v>
      </c>
      <c r="S522">
        <f>'Visit&amp;Assessment Form'!$B$29</f>
        <v>0</v>
      </c>
      <c r="T522">
        <f>SiteForm!A$3</f>
        <v>0</v>
      </c>
      <c r="U522">
        <f>SiteForm!$A$4</f>
        <v>0</v>
      </c>
      <c r="V522">
        <f>SiteForm!$C$3</f>
        <v>0</v>
      </c>
      <c r="W522">
        <f>SiteForm!$C$5</f>
        <v>0</v>
      </c>
      <c r="X522">
        <f>SiteForm!$C$10</f>
        <v>0</v>
      </c>
      <c r="Y522">
        <f>SiteForm!$C$11</f>
        <v>0</v>
      </c>
      <c r="Z522" t="e">
        <f>CountsForm!C523</f>
        <v>#N/A</v>
      </c>
      <c r="AA522" s="16">
        <f>'Visit&amp;Assessment Form'!$B$6</f>
        <v>0</v>
      </c>
      <c r="AB522" s="16">
        <f>'Visit&amp;Assessment Form'!$B$7</f>
        <v>0</v>
      </c>
      <c r="AC522">
        <f>SiteForm!$C$6</f>
        <v>0</v>
      </c>
      <c r="AD522" s="17">
        <f>CountsForm!A523</f>
        <v>0</v>
      </c>
    </row>
    <row r="523" spans="1:30">
      <c r="A523" t="e">
        <f>SiteForm!$A$7&amp;SiteForm!$C$7</f>
        <v>#N/A</v>
      </c>
      <c r="B523">
        <f>IF(SiteForm!C$4="",SiteForm!A$4,SiteForm!C$4)</f>
        <v>0</v>
      </c>
      <c r="C523">
        <f>'Visit&amp;Assessment Form'!$B$3</f>
        <v>0</v>
      </c>
      <c r="D523">
        <f>'Visit&amp;Assessment Form'!$B$4</f>
        <v>0</v>
      </c>
      <c r="E523">
        <f>'Visit&amp;Assessment Form'!$B$5</f>
        <v>0</v>
      </c>
      <c r="F523" t="e">
        <f>VLOOKUP(CountsForm!A524,LookupCount!$A:$D,4,FALSE)</f>
        <v>#N/A</v>
      </c>
      <c r="G523" t="e">
        <f>CountsForm!B524</f>
        <v>#N/A</v>
      </c>
      <c r="H523">
        <f>CountsForm!D524</f>
        <v>0</v>
      </c>
      <c r="I523" t="str">
        <f>VLOOKUP('Visit&amp;Assessment Form'!B$10,LookupVisit!AJ$2:AK$10,2,FALSE)</f>
        <v>W</v>
      </c>
      <c r="J523" t="e">
        <f>VLOOKUP('Visit&amp;Assessment Form'!B$9,LookupVisit!A$2:B$7,2,FALSE)</f>
        <v>#N/A</v>
      </c>
      <c r="K523" t="e">
        <f>VLOOKUP(CountsForm!E524,LookupCount!$F$2:$G$5,2,FALSE)</f>
        <v>#N/A</v>
      </c>
      <c r="L523" t="e">
        <f>VLOOKUP('Visit&amp;Assessment Form'!$B$8,LookupVisit!$C$2:$D$16,2,FALSE)</f>
        <v>#N/A</v>
      </c>
      <c r="M523" t="e">
        <f>VLOOKUP('Visit&amp;Assessment Form'!$B$13,LookupVisit!$E$3:$F$5,2,FALSE)</f>
        <v>#N/A</v>
      </c>
      <c r="N523" t="e">
        <f>VLOOKUP('Visit&amp;Assessment Form'!$B$14,LookupVisit!$G$3:$H$6,2,FALSE)</f>
        <v>#N/A</v>
      </c>
      <c r="O523" t="e">
        <f>VLOOKUP('Visit&amp;Assessment Form'!$B$15,LookupVisit!$I$3:$J$7,2,FALSE)</f>
        <v>#N/A</v>
      </c>
      <c r="P523" t="e">
        <f>VLOOKUP('Visit&amp;Assessment Form'!$B$16,LookupVisit!$K$3:$L$6,2,FALSE)</f>
        <v>#N/A</v>
      </c>
      <c r="Q523" t="e">
        <f>VLOOKUP('Visit&amp;Assessment Form'!$B$11,LookupVisit!$M$3:$N$7,2,FALSE)</f>
        <v>#N/A</v>
      </c>
      <c r="R523">
        <f>'Visit&amp;Assessment Form'!$B$27</f>
        <v>0</v>
      </c>
      <c r="S523">
        <f>'Visit&amp;Assessment Form'!$B$29</f>
        <v>0</v>
      </c>
      <c r="T523">
        <f>SiteForm!A$3</f>
        <v>0</v>
      </c>
      <c r="U523">
        <f>SiteForm!$A$4</f>
        <v>0</v>
      </c>
      <c r="V523">
        <f>SiteForm!$C$3</f>
        <v>0</v>
      </c>
      <c r="W523">
        <f>SiteForm!$C$5</f>
        <v>0</v>
      </c>
      <c r="X523">
        <f>SiteForm!$C$10</f>
        <v>0</v>
      </c>
      <c r="Y523">
        <f>SiteForm!$C$11</f>
        <v>0</v>
      </c>
      <c r="Z523" t="e">
        <f>CountsForm!C524</f>
        <v>#N/A</v>
      </c>
      <c r="AA523" s="16">
        <f>'Visit&amp;Assessment Form'!$B$6</f>
        <v>0</v>
      </c>
      <c r="AB523" s="16">
        <f>'Visit&amp;Assessment Form'!$B$7</f>
        <v>0</v>
      </c>
      <c r="AC523">
        <f>SiteForm!$C$6</f>
        <v>0</v>
      </c>
      <c r="AD523" s="17">
        <f>CountsForm!A524</f>
        <v>0</v>
      </c>
    </row>
    <row r="524" spans="1:30">
      <c r="A524" t="e">
        <f>SiteForm!$A$7&amp;SiteForm!$C$7</f>
        <v>#N/A</v>
      </c>
      <c r="B524">
        <f>IF(SiteForm!C$4="",SiteForm!A$4,SiteForm!C$4)</f>
        <v>0</v>
      </c>
      <c r="C524">
        <f>'Visit&amp;Assessment Form'!$B$3</f>
        <v>0</v>
      </c>
      <c r="D524">
        <f>'Visit&amp;Assessment Form'!$B$4</f>
        <v>0</v>
      </c>
      <c r="E524">
        <f>'Visit&amp;Assessment Form'!$B$5</f>
        <v>0</v>
      </c>
      <c r="F524" t="e">
        <f>VLOOKUP(CountsForm!A525,LookupCount!$A:$D,4,FALSE)</f>
        <v>#N/A</v>
      </c>
      <c r="G524" t="e">
        <f>CountsForm!B525</f>
        <v>#N/A</v>
      </c>
      <c r="H524">
        <f>CountsForm!D525</f>
        <v>0</v>
      </c>
      <c r="I524" t="str">
        <f>VLOOKUP('Visit&amp;Assessment Form'!B$10,LookupVisit!AJ$2:AK$10,2,FALSE)</f>
        <v>W</v>
      </c>
      <c r="J524" t="e">
        <f>VLOOKUP('Visit&amp;Assessment Form'!B$9,LookupVisit!A$2:B$7,2,FALSE)</f>
        <v>#N/A</v>
      </c>
      <c r="K524" t="e">
        <f>VLOOKUP(CountsForm!E525,LookupCount!$F$2:$G$5,2,FALSE)</f>
        <v>#N/A</v>
      </c>
      <c r="L524" t="e">
        <f>VLOOKUP('Visit&amp;Assessment Form'!$B$8,LookupVisit!$C$2:$D$16,2,FALSE)</f>
        <v>#N/A</v>
      </c>
      <c r="M524" t="e">
        <f>VLOOKUP('Visit&amp;Assessment Form'!$B$13,LookupVisit!$E$3:$F$5,2,FALSE)</f>
        <v>#N/A</v>
      </c>
      <c r="N524" t="e">
        <f>VLOOKUP('Visit&amp;Assessment Form'!$B$14,LookupVisit!$G$3:$H$6,2,FALSE)</f>
        <v>#N/A</v>
      </c>
      <c r="O524" t="e">
        <f>VLOOKUP('Visit&amp;Assessment Form'!$B$15,LookupVisit!$I$3:$J$7,2,FALSE)</f>
        <v>#N/A</v>
      </c>
      <c r="P524" t="e">
        <f>VLOOKUP('Visit&amp;Assessment Form'!$B$16,LookupVisit!$K$3:$L$6,2,FALSE)</f>
        <v>#N/A</v>
      </c>
      <c r="Q524" t="e">
        <f>VLOOKUP('Visit&amp;Assessment Form'!$B$11,LookupVisit!$M$3:$N$7,2,FALSE)</f>
        <v>#N/A</v>
      </c>
      <c r="R524">
        <f>'Visit&amp;Assessment Form'!$B$27</f>
        <v>0</v>
      </c>
      <c r="S524">
        <f>'Visit&amp;Assessment Form'!$B$29</f>
        <v>0</v>
      </c>
      <c r="T524">
        <f>SiteForm!A$3</f>
        <v>0</v>
      </c>
      <c r="U524">
        <f>SiteForm!$A$4</f>
        <v>0</v>
      </c>
      <c r="V524">
        <f>SiteForm!$C$3</f>
        <v>0</v>
      </c>
      <c r="W524">
        <f>SiteForm!$C$5</f>
        <v>0</v>
      </c>
      <c r="X524">
        <f>SiteForm!$C$10</f>
        <v>0</v>
      </c>
      <c r="Y524">
        <f>SiteForm!$C$11</f>
        <v>0</v>
      </c>
      <c r="Z524" t="e">
        <f>CountsForm!C525</f>
        <v>#N/A</v>
      </c>
      <c r="AA524" s="16">
        <f>'Visit&amp;Assessment Form'!$B$6</f>
        <v>0</v>
      </c>
      <c r="AB524" s="16">
        <f>'Visit&amp;Assessment Form'!$B$7</f>
        <v>0</v>
      </c>
      <c r="AC524">
        <f>SiteForm!$C$6</f>
        <v>0</v>
      </c>
      <c r="AD524" s="17">
        <f>CountsForm!A525</f>
        <v>0</v>
      </c>
    </row>
    <row r="525" spans="1:30">
      <c r="A525" t="e">
        <f>SiteForm!$A$7&amp;SiteForm!$C$7</f>
        <v>#N/A</v>
      </c>
      <c r="B525">
        <f>IF(SiteForm!C$4="",SiteForm!A$4,SiteForm!C$4)</f>
        <v>0</v>
      </c>
      <c r="C525">
        <f>'Visit&amp;Assessment Form'!$B$3</f>
        <v>0</v>
      </c>
      <c r="D525">
        <f>'Visit&amp;Assessment Form'!$B$4</f>
        <v>0</v>
      </c>
      <c r="E525">
        <f>'Visit&amp;Assessment Form'!$B$5</f>
        <v>0</v>
      </c>
      <c r="F525" t="e">
        <f>VLOOKUP(CountsForm!A526,LookupCount!$A:$D,4,FALSE)</f>
        <v>#N/A</v>
      </c>
      <c r="G525" t="e">
        <f>CountsForm!B526</f>
        <v>#N/A</v>
      </c>
      <c r="H525">
        <f>CountsForm!D526</f>
        <v>0</v>
      </c>
      <c r="I525" t="str">
        <f>VLOOKUP('Visit&amp;Assessment Form'!B$10,LookupVisit!AJ$2:AK$10,2,FALSE)</f>
        <v>W</v>
      </c>
      <c r="J525" t="e">
        <f>VLOOKUP('Visit&amp;Assessment Form'!B$9,LookupVisit!A$2:B$7,2,FALSE)</f>
        <v>#N/A</v>
      </c>
      <c r="K525" t="e">
        <f>VLOOKUP(CountsForm!E526,LookupCount!$F$2:$G$5,2,FALSE)</f>
        <v>#N/A</v>
      </c>
      <c r="L525" t="e">
        <f>VLOOKUP('Visit&amp;Assessment Form'!$B$8,LookupVisit!$C$2:$D$16,2,FALSE)</f>
        <v>#N/A</v>
      </c>
      <c r="M525" t="e">
        <f>VLOOKUP('Visit&amp;Assessment Form'!$B$13,LookupVisit!$E$3:$F$5,2,FALSE)</f>
        <v>#N/A</v>
      </c>
      <c r="N525" t="e">
        <f>VLOOKUP('Visit&amp;Assessment Form'!$B$14,LookupVisit!$G$3:$H$6,2,FALSE)</f>
        <v>#N/A</v>
      </c>
      <c r="O525" t="e">
        <f>VLOOKUP('Visit&amp;Assessment Form'!$B$15,LookupVisit!$I$3:$J$7,2,FALSE)</f>
        <v>#N/A</v>
      </c>
      <c r="P525" t="e">
        <f>VLOOKUP('Visit&amp;Assessment Form'!$B$16,LookupVisit!$K$3:$L$6,2,FALSE)</f>
        <v>#N/A</v>
      </c>
      <c r="Q525" t="e">
        <f>VLOOKUP('Visit&amp;Assessment Form'!$B$11,LookupVisit!$M$3:$N$7,2,FALSE)</f>
        <v>#N/A</v>
      </c>
      <c r="R525">
        <f>'Visit&amp;Assessment Form'!$B$27</f>
        <v>0</v>
      </c>
      <c r="S525">
        <f>'Visit&amp;Assessment Form'!$B$29</f>
        <v>0</v>
      </c>
      <c r="T525">
        <f>SiteForm!A$3</f>
        <v>0</v>
      </c>
      <c r="U525">
        <f>SiteForm!$A$4</f>
        <v>0</v>
      </c>
      <c r="V525">
        <f>SiteForm!$C$3</f>
        <v>0</v>
      </c>
      <c r="W525">
        <f>SiteForm!$C$5</f>
        <v>0</v>
      </c>
      <c r="X525">
        <f>SiteForm!$C$10</f>
        <v>0</v>
      </c>
      <c r="Y525">
        <f>SiteForm!$C$11</f>
        <v>0</v>
      </c>
      <c r="Z525" t="e">
        <f>CountsForm!C526</f>
        <v>#N/A</v>
      </c>
      <c r="AA525" s="16">
        <f>'Visit&amp;Assessment Form'!$B$6</f>
        <v>0</v>
      </c>
      <c r="AB525" s="16">
        <f>'Visit&amp;Assessment Form'!$B$7</f>
        <v>0</v>
      </c>
      <c r="AC525">
        <f>SiteForm!$C$6</f>
        <v>0</v>
      </c>
      <c r="AD525" s="17">
        <f>CountsForm!A526</f>
        <v>0</v>
      </c>
    </row>
    <row r="526" spans="1:30">
      <c r="A526" t="e">
        <f>SiteForm!$A$7&amp;SiteForm!$C$7</f>
        <v>#N/A</v>
      </c>
      <c r="B526">
        <f>IF(SiteForm!C$4="",SiteForm!A$4,SiteForm!C$4)</f>
        <v>0</v>
      </c>
      <c r="C526">
        <f>'Visit&amp;Assessment Form'!$B$3</f>
        <v>0</v>
      </c>
      <c r="D526">
        <f>'Visit&amp;Assessment Form'!$B$4</f>
        <v>0</v>
      </c>
      <c r="E526">
        <f>'Visit&amp;Assessment Form'!$B$5</f>
        <v>0</v>
      </c>
      <c r="F526" t="e">
        <f>VLOOKUP(CountsForm!A527,LookupCount!$A:$D,4,FALSE)</f>
        <v>#N/A</v>
      </c>
      <c r="G526" t="e">
        <f>CountsForm!B527</f>
        <v>#N/A</v>
      </c>
      <c r="H526">
        <f>CountsForm!D527</f>
        <v>0</v>
      </c>
      <c r="I526" t="str">
        <f>VLOOKUP('Visit&amp;Assessment Form'!B$10,LookupVisit!AJ$2:AK$10,2,FALSE)</f>
        <v>W</v>
      </c>
      <c r="J526" t="e">
        <f>VLOOKUP('Visit&amp;Assessment Form'!B$9,LookupVisit!A$2:B$7,2,FALSE)</f>
        <v>#N/A</v>
      </c>
      <c r="K526" t="e">
        <f>VLOOKUP(CountsForm!E527,LookupCount!$F$2:$G$5,2,FALSE)</f>
        <v>#N/A</v>
      </c>
      <c r="L526" t="e">
        <f>VLOOKUP('Visit&amp;Assessment Form'!$B$8,LookupVisit!$C$2:$D$16,2,FALSE)</f>
        <v>#N/A</v>
      </c>
      <c r="M526" t="e">
        <f>VLOOKUP('Visit&amp;Assessment Form'!$B$13,LookupVisit!$E$3:$F$5,2,FALSE)</f>
        <v>#N/A</v>
      </c>
      <c r="N526" t="e">
        <f>VLOOKUP('Visit&amp;Assessment Form'!$B$14,LookupVisit!$G$3:$H$6,2,FALSE)</f>
        <v>#N/A</v>
      </c>
      <c r="O526" t="e">
        <f>VLOOKUP('Visit&amp;Assessment Form'!$B$15,LookupVisit!$I$3:$J$7,2,FALSE)</f>
        <v>#N/A</v>
      </c>
      <c r="P526" t="e">
        <f>VLOOKUP('Visit&amp;Assessment Form'!$B$16,LookupVisit!$K$3:$L$6,2,FALSE)</f>
        <v>#N/A</v>
      </c>
      <c r="Q526" t="e">
        <f>VLOOKUP('Visit&amp;Assessment Form'!$B$11,LookupVisit!$M$3:$N$7,2,FALSE)</f>
        <v>#N/A</v>
      </c>
      <c r="R526">
        <f>'Visit&amp;Assessment Form'!$B$27</f>
        <v>0</v>
      </c>
      <c r="S526">
        <f>'Visit&amp;Assessment Form'!$B$29</f>
        <v>0</v>
      </c>
      <c r="T526">
        <f>SiteForm!A$3</f>
        <v>0</v>
      </c>
      <c r="U526">
        <f>SiteForm!$A$4</f>
        <v>0</v>
      </c>
      <c r="V526">
        <f>SiteForm!$C$3</f>
        <v>0</v>
      </c>
      <c r="W526">
        <f>SiteForm!$C$5</f>
        <v>0</v>
      </c>
      <c r="X526">
        <f>SiteForm!$C$10</f>
        <v>0</v>
      </c>
      <c r="Y526">
        <f>SiteForm!$C$11</f>
        <v>0</v>
      </c>
      <c r="Z526" t="e">
        <f>CountsForm!C527</f>
        <v>#N/A</v>
      </c>
      <c r="AA526" s="16">
        <f>'Visit&amp;Assessment Form'!$B$6</f>
        <v>0</v>
      </c>
      <c r="AB526" s="16">
        <f>'Visit&amp;Assessment Form'!$B$7</f>
        <v>0</v>
      </c>
      <c r="AC526">
        <f>SiteForm!$C$6</f>
        <v>0</v>
      </c>
      <c r="AD526" s="17">
        <f>CountsForm!A527</f>
        <v>0</v>
      </c>
    </row>
    <row r="527" spans="1:30">
      <c r="A527" t="e">
        <f>SiteForm!$A$7&amp;SiteForm!$C$7</f>
        <v>#N/A</v>
      </c>
      <c r="B527">
        <f>IF(SiteForm!C$4="",SiteForm!A$4,SiteForm!C$4)</f>
        <v>0</v>
      </c>
      <c r="C527">
        <f>'Visit&amp;Assessment Form'!$B$3</f>
        <v>0</v>
      </c>
      <c r="D527">
        <f>'Visit&amp;Assessment Form'!$B$4</f>
        <v>0</v>
      </c>
      <c r="E527">
        <f>'Visit&amp;Assessment Form'!$B$5</f>
        <v>0</v>
      </c>
      <c r="F527" t="e">
        <f>VLOOKUP(CountsForm!A528,LookupCount!$A:$D,4,FALSE)</f>
        <v>#N/A</v>
      </c>
      <c r="G527" t="e">
        <f>CountsForm!B528</f>
        <v>#N/A</v>
      </c>
      <c r="H527">
        <f>CountsForm!D528</f>
        <v>0</v>
      </c>
      <c r="I527" t="str">
        <f>VLOOKUP('Visit&amp;Assessment Form'!B$10,LookupVisit!AJ$2:AK$10,2,FALSE)</f>
        <v>W</v>
      </c>
      <c r="J527" t="e">
        <f>VLOOKUP('Visit&amp;Assessment Form'!B$9,LookupVisit!A$2:B$7,2,FALSE)</f>
        <v>#N/A</v>
      </c>
      <c r="K527" t="e">
        <f>VLOOKUP(CountsForm!E528,LookupCount!$F$2:$G$5,2,FALSE)</f>
        <v>#N/A</v>
      </c>
      <c r="L527" t="e">
        <f>VLOOKUP('Visit&amp;Assessment Form'!$B$8,LookupVisit!$C$2:$D$16,2,FALSE)</f>
        <v>#N/A</v>
      </c>
      <c r="M527" t="e">
        <f>VLOOKUP('Visit&amp;Assessment Form'!$B$13,LookupVisit!$E$3:$F$5,2,FALSE)</f>
        <v>#N/A</v>
      </c>
      <c r="N527" t="e">
        <f>VLOOKUP('Visit&amp;Assessment Form'!$B$14,LookupVisit!$G$3:$H$6,2,FALSE)</f>
        <v>#N/A</v>
      </c>
      <c r="O527" t="e">
        <f>VLOOKUP('Visit&amp;Assessment Form'!$B$15,LookupVisit!$I$3:$J$7,2,FALSE)</f>
        <v>#N/A</v>
      </c>
      <c r="P527" t="e">
        <f>VLOOKUP('Visit&amp;Assessment Form'!$B$16,LookupVisit!$K$3:$L$6,2,FALSE)</f>
        <v>#N/A</v>
      </c>
      <c r="Q527" t="e">
        <f>VLOOKUP('Visit&amp;Assessment Form'!$B$11,LookupVisit!$M$3:$N$7,2,FALSE)</f>
        <v>#N/A</v>
      </c>
      <c r="R527">
        <f>'Visit&amp;Assessment Form'!$B$27</f>
        <v>0</v>
      </c>
      <c r="S527">
        <f>'Visit&amp;Assessment Form'!$B$29</f>
        <v>0</v>
      </c>
      <c r="T527">
        <f>SiteForm!A$3</f>
        <v>0</v>
      </c>
      <c r="U527">
        <f>SiteForm!$A$4</f>
        <v>0</v>
      </c>
      <c r="V527">
        <f>SiteForm!$C$3</f>
        <v>0</v>
      </c>
      <c r="W527">
        <f>SiteForm!$C$5</f>
        <v>0</v>
      </c>
      <c r="X527">
        <f>SiteForm!$C$10</f>
        <v>0</v>
      </c>
      <c r="Y527">
        <f>SiteForm!$C$11</f>
        <v>0</v>
      </c>
      <c r="Z527" t="e">
        <f>CountsForm!C528</f>
        <v>#N/A</v>
      </c>
      <c r="AA527" s="16">
        <f>'Visit&amp;Assessment Form'!$B$6</f>
        <v>0</v>
      </c>
      <c r="AB527" s="16">
        <f>'Visit&amp;Assessment Form'!$B$7</f>
        <v>0</v>
      </c>
      <c r="AC527">
        <f>SiteForm!$C$6</f>
        <v>0</v>
      </c>
      <c r="AD527" s="17">
        <f>CountsForm!A528</f>
        <v>0</v>
      </c>
    </row>
    <row r="528" spans="1:30">
      <c r="A528" t="e">
        <f>SiteForm!$A$7&amp;SiteForm!$C$7</f>
        <v>#N/A</v>
      </c>
      <c r="B528">
        <f>IF(SiteForm!C$4="",SiteForm!A$4,SiteForm!C$4)</f>
        <v>0</v>
      </c>
      <c r="C528">
        <f>'Visit&amp;Assessment Form'!$B$3</f>
        <v>0</v>
      </c>
      <c r="D528">
        <f>'Visit&amp;Assessment Form'!$B$4</f>
        <v>0</v>
      </c>
      <c r="E528">
        <f>'Visit&amp;Assessment Form'!$B$5</f>
        <v>0</v>
      </c>
      <c r="F528" t="e">
        <f>VLOOKUP(CountsForm!A529,LookupCount!$A:$D,4,FALSE)</f>
        <v>#N/A</v>
      </c>
      <c r="G528" t="e">
        <f>CountsForm!B529</f>
        <v>#N/A</v>
      </c>
      <c r="H528">
        <f>CountsForm!D529</f>
        <v>0</v>
      </c>
      <c r="I528" t="str">
        <f>VLOOKUP('Visit&amp;Assessment Form'!B$10,LookupVisit!AJ$2:AK$10,2,FALSE)</f>
        <v>W</v>
      </c>
      <c r="J528" t="e">
        <f>VLOOKUP('Visit&amp;Assessment Form'!B$9,LookupVisit!A$2:B$7,2,FALSE)</f>
        <v>#N/A</v>
      </c>
      <c r="K528" t="e">
        <f>VLOOKUP(CountsForm!E529,LookupCount!$F$2:$G$5,2,FALSE)</f>
        <v>#N/A</v>
      </c>
      <c r="L528" t="e">
        <f>VLOOKUP('Visit&amp;Assessment Form'!$B$8,LookupVisit!$C$2:$D$16,2,FALSE)</f>
        <v>#N/A</v>
      </c>
      <c r="M528" t="e">
        <f>VLOOKUP('Visit&amp;Assessment Form'!$B$13,LookupVisit!$E$3:$F$5,2,FALSE)</f>
        <v>#N/A</v>
      </c>
      <c r="N528" t="e">
        <f>VLOOKUP('Visit&amp;Assessment Form'!$B$14,LookupVisit!$G$3:$H$6,2,FALSE)</f>
        <v>#N/A</v>
      </c>
      <c r="O528" t="e">
        <f>VLOOKUP('Visit&amp;Assessment Form'!$B$15,LookupVisit!$I$3:$J$7,2,FALSE)</f>
        <v>#N/A</v>
      </c>
      <c r="P528" t="e">
        <f>VLOOKUP('Visit&amp;Assessment Form'!$B$16,LookupVisit!$K$3:$L$6,2,FALSE)</f>
        <v>#N/A</v>
      </c>
      <c r="Q528" t="e">
        <f>VLOOKUP('Visit&amp;Assessment Form'!$B$11,LookupVisit!$M$3:$N$7,2,FALSE)</f>
        <v>#N/A</v>
      </c>
      <c r="R528">
        <f>'Visit&amp;Assessment Form'!$B$27</f>
        <v>0</v>
      </c>
      <c r="S528">
        <f>'Visit&amp;Assessment Form'!$B$29</f>
        <v>0</v>
      </c>
      <c r="T528">
        <f>SiteForm!A$3</f>
        <v>0</v>
      </c>
      <c r="U528">
        <f>SiteForm!$A$4</f>
        <v>0</v>
      </c>
      <c r="V528">
        <f>SiteForm!$C$3</f>
        <v>0</v>
      </c>
      <c r="W528">
        <f>SiteForm!$C$5</f>
        <v>0</v>
      </c>
      <c r="X528">
        <f>SiteForm!$C$10</f>
        <v>0</v>
      </c>
      <c r="Y528">
        <f>SiteForm!$C$11</f>
        <v>0</v>
      </c>
      <c r="Z528" t="e">
        <f>CountsForm!C529</f>
        <v>#N/A</v>
      </c>
      <c r="AA528" s="16">
        <f>'Visit&amp;Assessment Form'!$B$6</f>
        <v>0</v>
      </c>
      <c r="AB528" s="16">
        <f>'Visit&amp;Assessment Form'!$B$7</f>
        <v>0</v>
      </c>
      <c r="AC528">
        <f>SiteForm!$C$6</f>
        <v>0</v>
      </c>
      <c r="AD528" s="17">
        <f>CountsForm!A529</f>
        <v>0</v>
      </c>
    </row>
    <row r="529" spans="1:30">
      <c r="A529" t="e">
        <f>SiteForm!$A$7&amp;SiteForm!$C$7</f>
        <v>#N/A</v>
      </c>
      <c r="B529">
        <f>IF(SiteForm!C$4="",SiteForm!A$4,SiteForm!C$4)</f>
        <v>0</v>
      </c>
      <c r="C529">
        <f>'Visit&amp;Assessment Form'!$B$3</f>
        <v>0</v>
      </c>
      <c r="D529">
        <f>'Visit&amp;Assessment Form'!$B$4</f>
        <v>0</v>
      </c>
      <c r="E529">
        <f>'Visit&amp;Assessment Form'!$B$5</f>
        <v>0</v>
      </c>
      <c r="F529" t="e">
        <f>VLOOKUP(CountsForm!A530,LookupCount!$A:$D,4,FALSE)</f>
        <v>#N/A</v>
      </c>
      <c r="G529" t="e">
        <f>CountsForm!B530</f>
        <v>#N/A</v>
      </c>
      <c r="H529">
        <f>CountsForm!D530</f>
        <v>0</v>
      </c>
      <c r="I529" t="str">
        <f>VLOOKUP('Visit&amp;Assessment Form'!B$10,LookupVisit!AJ$2:AK$10,2,FALSE)</f>
        <v>W</v>
      </c>
      <c r="J529" t="e">
        <f>VLOOKUP('Visit&amp;Assessment Form'!B$9,LookupVisit!A$2:B$7,2,FALSE)</f>
        <v>#N/A</v>
      </c>
      <c r="K529" t="e">
        <f>VLOOKUP(CountsForm!E530,LookupCount!$F$2:$G$5,2,FALSE)</f>
        <v>#N/A</v>
      </c>
      <c r="L529" t="e">
        <f>VLOOKUP('Visit&amp;Assessment Form'!$B$8,LookupVisit!$C$2:$D$16,2,FALSE)</f>
        <v>#N/A</v>
      </c>
      <c r="M529" t="e">
        <f>VLOOKUP('Visit&amp;Assessment Form'!$B$13,LookupVisit!$E$3:$F$5,2,FALSE)</f>
        <v>#N/A</v>
      </c>
      <c r="N529" t="e">
        <f>VLOOKUP('Visit&amp;Assessment Form'!$B$14,LookupVisit!$G$3:$H$6,2,FALSE)</f>
        <v>#N/A</v>
      </c>
      <c r="O529" t="e">
        <f>VLOOKUP('Visit&amp;Assessment Form'!$B$15,LookupVisit!$I$3:$J$7,2,FALSE)</f>
        <v>#N/A</v>
      </c>
      <c r="P529" t="e">
        <f>VLOOKUP('Visit&amp;Assessment Form'!$B$16,LookupVisit!$K$3:$L$6,2,FALSE)</f>
        <v>#N/A</v>
      </c>
      <c r="Q529" t="e">
        <f>VLOOKUP('Visit&amp;Assessment Form'!$B$11,LookupVisit!$M$3:$N$7,2,FALSE)</f>
        <v>#N/A</v>
      </c>
      <c r="R529">
        <f>'Visit&amp;Assessment Form'!$B$27</f>
        <v>0</v>
      </c>
      <c r="S529">
        <f>'Visit&amp;Assessment Form'!$B$29</f>
        <v>0</v>
      </c>
      <c r="T529">
        <f>SiteForm!A$3</f>
        <v>0</v>
      </c>
      <c r="U529">
        <f>SiteForm!$A$4</f>
        <v>0</v>
      </c>
      <c r="V529">
        <f>SiteForm!$C$3</f>
        <v>0</v>
      </c>
      <c r="W529">
        <f>SiteForm!$C$5</f>
        <v>0</v>
      </c>
      <c r="X529">
        <f>SiteForm!$C$10</f>
        <v>0</v>
      </c>
      <c r="Y529">
        <f>SiteForm!$C$11</f>
        <v>0</v>
      </c>
      <c r="Z529" t="e">
        <f>CountsForm!C530</f>
        <v>#N/A</v>
      </c>
      <c r="AA529" s="16">
        <f>'Visit&amp;Assessment Form'!$B$6</f>
        <v>0</v>
      </c>
      <c r="AB529" s="16">
        <f>'Visit&amp;Assessment Form'!$B$7</f>
        <v>0</v>
      </c>
      <c r="AC529">
        <f>SiteForm!$C$6</f>
        <v>0</v>
      </c>
      <c r="AD529" s="17">
        <f>CountsForm!A530</f>
        <v>0</v>
      </c>
    </row>
    <row r="530" spans="1:30">
      <c r="A530" t="e">
        <f>SiteForm!$A$7&amp;SiteForm!$C$7</f>
        <v>#N/A</v>
      </c>
      <c r="B530">
        <f>IF(SiteForm!C$4="",SiteForm!A$4,SiteForm!C$4)</f>
        <v>0</v>
      </c>
      <c r="C530">
        <f>'Visit&amp;Assessment Form'!$B$3</f>
        <v>0</v>
      </c>
      <c r="D530">
        <f>'Visit&amp;Assessment Form'!$B$4</f>
        <v>0</v>
      </c>
      <c r="E530">
        <f>'Visit&amp;Assessment Form'!$B$5</f>
        <v>0</v>
      </c>
      <c r="F530" t="e">
        <f>VLOOKUP(CountsForm!A531,LookupCount!$A:$D,4,FALSE)</f>
        <v>#N/A</v>
      </c>
      <c r="G530" t="e">
        <f>CountsForm!B531</f>
        <v>#N/A</v>
      </c>
      <c r="H530">
        <f>CountsForm!D531</f>
        <v>0</v>
      </c>
      <c r="I530" t="str">
        <f>VLOOKUP('Visit&amp;Assessment Form'!B$10,LookupVisit!AJ$2:AK$10,2,FALSE)</f>
        <v>W</v>
      </c>
      <c r="J530" t="e">
        <f>VLOOKUP('Visit&amp;Assessment Form'!B$9,LookupVisit!A$2:B$7,2,FALSE)</f>
        <v>#N/A</v>
      </c>
      <c r="K530" t="e">
        <f>VLOOKUP(CountsForm!E531,LookupCount!$F$2:$G$5,2,FALSE)</f>
        <v>#N/A</v>
      </c>
      <c r="L530" t="e">
        <f>VLOOKUP('Visit&amp;Assessment Form'!$B$8,LookupVisit!$C$2:$D$16,2,FALSE)</f>
        <v>#N/A</v>
      </c>
      <c r="M530" t="e">
        <f>VLOOKUP('Visit&amp;Assessment Form'!$B$13,LookupVisit!$E$3:$F$5,2,FALSE)</f>
        <v>#N/A</v>
      </c>
      <c r="N530" t="e">
        <f>VLOOKUP('Visit&amp;Assessment Form'!$B$14,LookupVisit!$G$3:$H$6,2,FALSE)</f>
        <v>#N/A</v>
      </c>
      <c r="O530" t="e">
        <f>VLOOKUP('Visit&amp;Assessment Form'!$B$15,LookupVisit!$I$3:$J$7,2,FALSE)</f>
        <v>#N/A</v>
      </c>
      <c r="P530" t="e">
        <f>VLOOKUP('Visit&amp;Assessment Form'!$B$16,LookupVisit!$K$3:$L$6,2,FALSE)</f>
        <v>#N/A</v>
      </c>
      <c r="Q530" t="e">
        <f>VLOOKUP('Visit&amp;Assessment Form'!$B$11,LookupVisit!$M$3:$N$7,2,FALSE)</f>
        <v>#N/A</v>
      </c>
      <c r="R530">
        <f>'Visit&amp;Assessment Form'!$B$27</f>
        <v>0</v>
      </c>
      <c r="S530">
        <f>'Visit&amp;Assessment Form'!$B$29</f>
        <v>0</v>
      </c>
      <c r="T530">
        <f>SiteForm!A$3</f>
        <v>0</v>
      </c>
      <c r="U530">
        <f>SiteForm!$A$4</f>
        <v>0</v>
      </c>
      <c r="V530">
        <f>SiteForm!$C$3</f>
        <v>0</v>
      </c>
      <c r="W530">
        <f>SiteForm!$C$5</f>
        <v>0</v>
      </c>
      <c r="X530">
        <f>SiteForm!$C$10</f>
        <v>0</v>
      </c>
      <c r="Y530">
        <f>SiteForm!$C$11</f>
        <v>0</v>
      </c>
      <c r="Z530" t="e">
        <f>CountsForm!C531</f>
        <v>#N/A</v>
      </c>
      <c r="AA530" s="16">
        <f>'Visit&amp;Assessment Form'!$B$6</f>
        <v>0</v>
      </c>
      <c r="AB530" s="16">
        <f>'Visit&amp;Assessment Form'!$B$7</f>
        <v>0</v>
      </c>
      <c r="AC530">
        <f>SiteForm!$C$6</f>
        <v>0</v>
      </c>
      <c r="AD530" s="17">
        <f>CountsForm!A531</f>
        <v>0</v>
      </c>
    </row>
    <row r="531" spans="1:30">
      <c r="A531" t="e">
        <f>SiteForm!$A$7&amp;SiteForm!$C$7</f>
        <v>#N/A</v>
      </c>
      <c r="B531">
        <f>IF(SiteForm!C$4="",SiteForm!A$4,SiteForm!C$4)</f>
        <v>0</v>
      </c>
      <c r="C531">
        <f>'Visit&amp;Assessment Form'!$B$3</f>
        <v>0</v>
      </c>
      <c r="D531">
        <f>'Visit&amp;Assessment Form'!$B$4</f>
        <v>0</v>
      </c>
      <c r="E531">
        <f>'Visit&amp;Assessment Form'!$B$5</f>
        <v>0</v>
      </c>
      <c r="F531" t="e">
        <f>VLOOKUP(CountsForm!A532,LookupCount!$A:$D,4,FALSE)</f>
        <v>#N/A</v>
      </c>
      <c r="G531" t="e">
        <f>CountsForm!B532</f>
        <v>#N/A</v>
      </c>
      <c r="H531">
        <f>CountsForm!D532</f>
        <v>0</v>
      </c>
      <c r="I531" t="str">
        <f>VLOOKUP('Visit&amp;Assessment Form'!B$10,LookupVisit!AJ$2:AK$10,2,FALSE)</f>
        <v>W</v>
      </c>
      <c r="J531" t="e">
        <f>VLOOKUP('Visit&amp;Assessment Form'!B$9,LookupVisit!A$2:B$7,2,FALSE)</f>
        <v>#N/A</v>
      </c>
      <c r="K531" t="e">
        <f>VLOOKUP(CountsForm!E532,LookupCount!$F$2:$G$5,2,FALSE)</f>
        <v>#N/A</v>
      </c>
      <c r="L531" t="e">
        <f>VLOOKUP('Visit&amp;Assessment Form'!$B$8,LookupVisit!$C$2:$D$16,2,FALSE)</f>
        <v>#N/A</v>
      </c>
      <c r="M531" t="e">
        <f>VLOOKUP('Visit&amp;Assessment Form'!$B$13,LookupVisit!$E$3:$F$5,2,FALSE)</f>
        <v>#N/A</v>
      </c>
      <c r="N531" t="e">
        <f>VLOOKUP('Visit&amp;Assessment Form'!$B$14,LookupVisit!$G$3:$H$6,2,FALSE)</f>
        <v>#N/A</v>
      </c>
      <c r="O531" t="e">
        <f>VLOOKUP('Visit&amp;Assessment Form'!$B$15,LookupVisit!$I$3:$J$7,2,FALSE)</f>
        <v>#N/A</v>
      </c>
      <c r="P531" t="e">
        <f>VLOOKUP('Visit&amp;Assessment Form'!$B$16,LookupVisit!$K$3:$L$6,2,FALSE)</f>
        <v>#N/A</v>
      </c>
      <c r="Q531" t="e">
        <f>VLOOKUP('Visit&amp;Assessment Form'!$B$11,LookupVisit!$M$3:$N$7,2,FALSE)</f>
        <v>#N/A</v>
      </c>
      <c r="R531">
        <f>'Visit&amp;Assessment Form'!$B$27</f>
        <v>0</v>
      </c>
      <c r="S531">
        <f>'Visit&amp;Assessment Form'!$B$29</f>
        <v>0</v>
      </c>
      <c r="T531">
        <f>SiteForm!A$3</f>
        <v>0</v>
      </c>
      <c r="U531">
        <f>SiteForm!$A$4</f>
        <v>0</v>
      </c>
      <c r="V531">
        <f>SiteForm!$C$3</f>
        <v>0</v>
      </c>
      <c r="W531">
        <f>SiteForm!$C$5</f>
        <v>0</v>
      </c>
      <c r="X531">
        <f>SiteForm!$C$10</f>
        <v>0</v>
      </c>
      <c r="Y531">
        <f>SiteForm!$C$11</f>
        <v>0</v>
      </c>
      <c r="Z531" t="e">
        <f>CountsForm!C532</f>
        <v>#N/A</v>
      </c>
      <c r="AA531" s="16">
        <f>'Visit&amp;Assessment Form'!$B$6</f>
        <v>0</v>
      </c>
      <c r="AB531" s="16">
        <f>'Visit&amp;Assessment Form'!$B$7</f>
        <v>0</v>
      </c>
      <c r="AC531">
        <f>SiteForm!$C$6</f>
        <v>0</v>
      </c>
      <c r="AD531" s="17">
        <f>CountsForm!A532</f>
        <v>0</v>
      </c>
    </row>
    <row r="532" spans="1:30">
      <c r="A532" t="e">
        <f>SiteForm!$A$7&amp;SiteForm!$C$7</f>
        <v>#N/A</v>
      </c>
      <c r="B532">
        <f>IF(SiteForm!C$4="",SiteForm!A$4,SiteForm!C$4)</f>
        <v>0</v>
      </c>
      <c r="C532">
        <f>'Visit&amp;Assessment Form'!$B$3</f>
        <v>0</v>
      </c>
      <c r="D532">
        <f>'Visit&amp;Assessment Form'!$B$4</f>
        <v>0</v>
      </c>
      <c r="E532">
        <f>'Visit&amp;Assessment Form'!$B$5</f>
        <v>0</v>
      </c>
      <c r="F532" t="e">
        <f>VLOOKUP(CountsForm!A533,LookupCount!$A:$D,4,FALSE)</f>
        <v>#N/A</v>
      </c>
      <c r="G532" t="e">
        <f>CountsForm!B533</f>
        <v>#N/A</v>
      </c>
      <c r="H532">
        <f>CountsForm!D533</f>
        <v>0</v>
      </c>
      <c r="I532" t="str">
        <f>VLOOKUP('Visit&amp;Assessment Form'!B$10,LookupVisit!AJ$2:AK$10,2,FALSE)</f>
        <v>W</v>
      </c>
      <c r="J532" t="e">
        <f>VLOOKUP('Visit&amp;Assessment Form'!B$9,LookupVisit!A$2:B$7,2,FALSE)</f>
        <v>#N/A</v>
      </c>
      <c r="K532" t="e">
        <f>VLOOKUP(CountsForm!E533,LookupCount!$F$2:$G$5,2,FALSE)</f>
        <v>#N/A</v>
      </c>
      <c r="L532" t="e">
        <f>VLOOKUP('Visit&amp;Assessment Form'!$B$8,LookupVisit!$C$2:$D$16,2,FALSE)</f>
        <v>#N/A</v>
      </c>
      <c r="M532" t="e">
        <f>VLOOKUP('Visit&amp;Assessment Form'!$B$13,LookupVisit!$E$3:$F$5,2,FALSE)</f>
        <v>#N/A</v>
      </c>
      <c r="N532" t="e">
        <f>VLOOKUP('Visit&amp;Assessment Form'!$B$14,LookupVisit!$G$3:$H$6,2,FALSE)</f>
        <v>#N/A</v>
      </c>
      <c r="O532" t="e">
        <f>VLOOKUP('Visit&amp;Assessment Form'!$B$15,LookupVisit!$I$3:$J$7,2,FALSE)</f>
        <v>#N/A</v>
      </c>
      <c r="P532" t="e">
        <f>VLOOKUP('Visit&amp;Assessment Form'!$B$16,LookupVisit!$K$3:$L$6,2,FALSE)</f>
        <v>#N/A</v>
      </c>
      <c r="Q532" t="e">
        <f>VLOOKUP('Visit&amp;Assessment Form'!$B$11,LookupVisit!$M$3:$N$7,2,FALSE)</f>
        <v>#N/A</v>
      </c>
      <c r="R532">
        <f>'Visit&amp;Assessment Form'!$B$27</f>
        <v>0</v>
      </c>
      <c r="S532">
        <f>'Visit&amp;Assessment Form'!$B$29</f>
        <v>0</v>
      </c>
      <c r="T532">
        <f>SiteForm!A$3</f>
        <v>0</v>
      </c>
      <c r="U532">
        <f>SiteForm!$A$4</f>
        <v>0</v>
      </c>
      <c r="V532">
        <f>SiteForm!$C$3</f>
        <v>0</v>
      </c>
      <c r="W532">
        <f>SiteForm!$C$5</f>
        <v>0</v>
      </c>
      <c r="X532">
        <f>SiteForm!$C$10</f>
        <v>0</v>
      </c>
      <c r="Y532">
        <f>SiteForm!$C$11</f>
        <v>0</v>
      </c>
      <c r="Z532" t="e">
        <f>CountsForm!C533</f>
        <v>#N/A</v>
      </c>
      <c r="AA532" s="16">
        <f>'Visit&amp;Assessment Form'!$B$6</f>
        <v>0</v>
      </c>
      <c r="AB532" s="16">
        <f>'Visit&amp;Assessment Form'!$B$7</f>
        <v>0</v>
      </c>
      <c r="AC532">
        <f>SiteForm!$C$6</f>
        <v>0</v>
      </c>
      <c r="AD532" s="17">
        <f>CountsForm!A533</f>
        <v>0</v>
      </c>
    </row>
    <row r="533" spans="1:30">
      <c r="A533" t="e">
        <f>SiteForm!$A$7&amp;SiteForm!$C$7</f>
        <v>#N/A</v>
      </c>
      <c r="B533">
        <f>IF(SiteForm!C$4="",SiteForm!A$4,SiteForm!C$4)</f>
        <v>0</v>
      </c>
      <c r="C533">
        <f>'Visit&amp;Assessment Form'!$B$3</f>
        <v>0</v>
      </c>
      <c r="D533">
        <f>'Visit&amp;Assessment Form'!$B$4</f>
        <v>0</v>
      </c>
      <c r="E533">
        <f>'Visit&amp;Assessment Form'!$B$5</f>
        <v>0</v>
      </c>
      <c r="F533" t="e">
        <f>VLOOKUP(CountsForm!A534,LookupCount!$A:$D,4,FALSE)</f>
        <v>#N/A</v>
      </c>
      <c r="G533" t="e">
        <f>CountsForm!B534</f>
        <v>#N/A</v>
      </c>
      <c r="H533">
        <f>CountsForm!D534</f>
        <v>0</v>
      </c>
      <c r="I533" t="str">
        <f>VLOOKUP('Visit&amp;Assessment Form'!B$10,LookupVisit!AJ$2:AK$10,2,FALSE)</f>
        <v>W</v>
      </c>
      <c r="J533" t="e">
        <f>VLOOKUP('Visit&amp;Assessment Form'!B$9,LookupVisit!A$2:B$7,2,FALSE)</f>
        <v>#N/A</v>
      </c>
      <c r="K533" t="e">
        <f>VLOOKUP(CountsForm!E534,LookupCount!$F$2:$G$5,2,FALSE)</f>
        <v>#N/A</v>
      </c>
      <c r="L533" t="e">
        <f>VLOOKUP('Visit&amp;Assessment Form'!$B$8,LookupVisit!$C$2:$D$16,2,FALSE)</f>
        <v>#N/A</v>
      </c>
      <c r="M533" t="e">
        <f>VLOOKUP('Visit&amp;Assessment Form'!$B$13,LookupVisit!$E$3:$F$5,2,FALSE)</f>
        <v>#N/A</v>
      </c>
      <c r="N533" t="e">
        <f>VLOOKUP('Visit&amp;Assessment Form'!$B$14,LookupVisit!$G$3:$H$6,2,FALSE)</f>
        <v>#N/A</v>
      </c>
      <c r="O533" t="e">
        <f>VLOOKUP('Visit&amp;Assessment Form'!$B$15,LookupVisit!$I$3:$J$7,2,FALSE)</f>
        <v>#N/A</v>
      </c>
      <c r="P533" t="e">
        <f>VLOOKUP('Visit&amp;Assessment Form'!$B$16,LookupVisit!$K$3:$L$6,2,FALSE)</f>
        <v>#N/A</v>
      </c>
      <c r="Q533" t="e">
        <f>VLOOKUP('Visit&amp;Assessment Form'!$B$11,LookupVisit!$M$3:$N$7,2,FALSE)</f>
        <v>#N/A</v>
      </c>
      <c r="R533">
        <f>'Visit&amp;Assessment Form'!$B$27</f>
        <v>0</v>
      </c>
      <c r="S533">
        <f>'Visit&amp;Assessment Form'!$B$29</f>
        <v>0</v>
      </c>
      <c r="T533">
        <f>SiteForm!A$3</f>
        <v>0</v>
      </c>
      <c r="U533">
        <f>SiteForm!$A$4</f>
        <v>0</v>
      </c>
      <c r="V533">
        <f>SiteForm!$C$3</f>
        <v>0</v>
      </c>
      <c r="W533">
        <f>SiteForm!$C$5</f>
        <v>0</v>
      </c>
      <c r="X533">
        <f>SiteForm!$C$10</f>
        <v>0</v>
      </c>
      <c r="Y533">
        <f>SiteForm!$C$11</f>
        <v>0</v>
      </c>
      <c r="Z533" t="e">
        <f>CountsForm!C534</f>
        <v>#N/A</v>
      </c>
      <c r="AA533" s="16">
        <f>'Visit&amp;Assessment Form'!$B$6</f>
        <v>0</v>
      </c>
      <c r="AB533" s="16">
        <f>'Visit&amp;Assessment Form'!$B$7</f>
        <v>0</v>
      </c>
      <c r="AC533">
        <f>SiteForm!$C$6</f>
        <v>0</v>
      </c>
      <c r="AD533" s="17">
        <f>CountsForm!A534</f>
        <v>0</v>
      </c>
    </row>
    <row r="534" spans="1:30">
      <c r="A534" t="e">
        <f>SiteForm!$A$7&amp;SiteForm!$C$7</f>
        <v>#N/A</v>
      </c>
      <c r="B534">
        <f>IF(SiteForm!C$4="",SiteForm!A$4,SiteForm!C$4)</f>
        <v>0</v>
      </c>
      <c r="C534">
        <f>'Visit&amp;Assessment Form'!$B$3</f>
        <v>0</v>
      </c>
      <c r="D534">
        <f>'Visit&amp;Assessment Form'!$B$4</f>
        <v>0</v>
      </c>
      <c r="E534">
        <f>'Visit&amp;Assessment Form'!$B$5</f>
        <v>0</v>
      </c>
      <c r="F534" t="e">
        <f>VLOOKUP(CountsForm!A535,LookupCount!$A:$D,4,FALSE)</f>
        <v>#N/A</v>
      </c>
      <c r="G534" t="e">
        <f>CountsForm!B535</f>
        <v>#N/A</v>
      </c>
      <c r="H534">
        <f>CountsForm!D535</f>
        <v>0</v>
      </c>
      <c r="I534" t="str">
        <f>VLOOKUP('Visit&amp;Assessment Form'!B$10,LookupVisit!AJ$2:AK$10,2,FALSE)</f>
        <v>W</v>
      </c>
      <c r="J534" t="e">
        <f>VLOOKUP('Visit&amp;Assessment Form'!B$9,LookupVisit!A$2:B$7,2,FALSE)</f>
        <v>#N/A</v>
      </c>
      <c r="K534" t="e">
        <f>VLOOKUP(CountsForm!E535,LookupCount!$F$2:$G$5,2,FALSE)</f>
        <v>#N/A</v>
      </c>
      <c r="L534" t="e">
        <f>VLOOKUP('Visit&amp;Assessment Form'!$B$8,LookupVisit!$C$2:$D$16,2,FALSE)</f>
        <v>#N/A</v>
      </c>
      <c r="M534" t="e">
        <f>VLOOKUP('Visit&amp;Assessment Form'!$B$13,LookupVisit!$E$3:$F$5,2,FALSE)</f>
        <v>#N/A</v>
      </c>
      <c r="N534" t="e">
        <f>VLOOKUP('Visit&amp;Assessment Form'!$B$14,LookupVisit!$G$3:$H$6,2,FALSE)</f>
        <v>#N/A</v>
      </c>
      <c r="O534" t="e">
        <f>VLOOKUP('Visit&amp;Assessment Form'!$B$15,LookupVisit!$I$3:$J$7,2,FALSE)</f>
        <v>#N/A</v>
      </c>
      <c r="P534" t="e">
        <f>VLOOKUP('Visit&amp;Assessment Form'!$B$16,LookupVisit!$K$3:$L$6,2,FALSE)</f>
        <v>#N/A</v>
      </c>
      <c r="Q534" t="e">
        <f>VLOOKUP('Visit&amp;Assessment Form'!$B$11,LookupVisit!$M$3:$N$7,2,FALSE)</f>
        <v>#N/A</v>
      </c>
      <c r="R534">
        <f>'Visit&amp;Assessment Form'!$B$27</f>
        <v>0</v>
      </c>
      <c r="S534">
        <f>'Visit&amp;Assessment Form'!$B$29</f>
        <v>0</v>
      </c>
      <c r="T534">
        <f>SiteForm!A$3</f>
        <v>0</v>
      </c>
      <c r="U534">
        <f>SiteForm!$A$4</f>
        <v>0</v>
      </c>
      <c r="V534">
        <f>SiteForm!$C$3</f>
        <v>0</v>
      </c>
      <c r="W534">
        <f>SiteForm!$C$5</f>
        <v>0</v>
      </c>
      <c r="X534">
        <f>SiteForm!$C$10</f>
        <v>0</v>
      </c>
      <c r="Y534">
        <f>SiteForm!$C$11</f>
        <v>0</v>
      </c>
      <c r="Z534" t="e">
        <f>CountsForm!C535</f>
        <v>#N/A</v>
      </c>
      <c r="AA534" s="16">
        <f>'Visit&amp;Assessment Form'!$B$6</f>
        <v>0</v>
      </c>
      <c r="AB534" s="16">
        <f>'Visit&amp;Assessment Form'!$B$7</f>
        <v>0</v>
      </c>
      <c r="AC534">
        <f>SiteForm!$C$6</f>
        <v>0</v>
      </c>
      <c r="AD534" s="17">
        <f>CountsForm!A535</f>
        <v>0</v>
      </c>
    </row>
    <row r="535" spans="1:30">
      <c r="A535" t="e">
        <f>SiteForm!$A$7&amp;SiteForm!$C$7</f>
        <v>#N/A</v>
      </c>
      <c r="B535">
        <f>IF(SiteForm!C$4="",SiteForm!A$4,SiteForm!C$4)</f>
        <v>0</v>
      </c>
      <c r="C535">
        <f>'Visit&amp;Assessment Form'!$B$3</f>
        <v>0</v>
      </c>
      <c r="D535">
        <f>'Visit&amp;Assessment Form'!$B$4</f>
        <v>0</v>
      </c>
      <c r="E535">
        <f>'Visit&amp;Assessment Form'!$B$5</f>
        <v>0</v>
      </c>
      <c r="F535" t="e">
        <f>VLOOKUP(CountsForm!A536,LookupCount!$A:$D,4,FALSE)</f>
        <v>#N/A</v>
      </c>
      <c r="G535" t="e">
        <f>CountsForm!B536</f>
        <v>#N/A</v>
      </c>
      <c r="H535">
        <f>CountsForm!D536</f>
        <v>0</v>
      </c>
      <c r="I535" t="str">
        <f>VLOOKUP('Visit&amp;Assessment Form'!B$10,LookupVisit!AJ$2:AK$10,2,FALSE)</f>
        <v>W</v>
      </c>
      <c r="J535" t="e">
        <f>VLOOKUP('Visit&amp;Assessment Form'!B$9,LookupVisit!A$2:B$7,2,FALSE)</f>
        <v>#N/A</v>
      </c>
      <c r="K535" t="e">
        <f>VLOOKUP(CountsForm!E536,LookupCount!$F$2:$G$5,2,FALSE)</f>
        <v>#N/A</v>
      </c>
      <c r="L535" t="e">
        <f>VLOOKUP('Visit&amp;Assessment Form'!$B$8,LookupVisit!$C$2:$D$16,2,FALSE)</f>
        <v>#N/A</v>
      </c>
      <c r="M535" t="e">
        <f>VLOOKUP('Visit&amp;Assessment Form'!$B$13,LookupVisit!$E$3:$F$5,2,FALSE)</f>
        <v>#N/A</v>
      </c>
      <c r="N535" t="e">
        <f>VLOOKUP('Visit&amp;Assessment Form'!$B$14,LookupVisit!$G$3:$H$6,2,FALSE)</f>
        <v>#N/A</v>
      </c>
      <c r="O535" t="e">
        <f>VLOOKUP('Visit&amp;Assessment Form'!$B$15,LookupVisit!$I$3:$J$7,2,FALSE)</f>
        <v>#N/A</v>
      </c>
      <c r="P535" t="e">
        <f>VLOOKUP('Visit&amp;Assessment Form'!$B$16,LookupVisit!$K$3:$L$6,2,FALSE)</f>
        <v>#N/A</v>
      </c>
      <c r="Q535" t="e">
        <f>VLOOKUP('Visit&amp;Assessment Form'!$B$11,LookupVisit!$M$3:$N$7,2,FALSE)</f>
        <v>#N/A</v>
      </c>
      <c r="R535">
        <f>'Visit&amp;Assessment Form'!$B$27</f>
        <v>0</v>
      </c>
      <c r="S535">
        <f>'Visit&amp;Assessment Form'!$B$29</f>
        <v>0</v>
      </c>
      <c r="T535">
        <f>SiteForm!A$3</f>
        <v>0</v>
      </c>
      <c r="U535">
        <f>SiteForm!$A$4</f>
        <v>0</v>
      </c>
      <c r="V535">
        <f>SiteForm!$C$3</f>
        <v>0</v>
      </c>
      <c r="W535">
        <f>SiteForm!$C$5</f>
        <v>0</v>
      </c>
      <c r="X535">
        <f>SiteForm!$C$10</f>
        <v>0</v>
      </c>
      <c r="Y535">
        <f>SiteForm!$C$11</f>
        <v>0</v>
      </c>
      <c r="Z535" t="e">
        <f>CountsForm!C536</f>
        <v>#N/A</v>
      </c>
      <c r="AA535" s="16">
        <f>'Visit&amp;Assessment Form'!$B$6</f>
        <v>0</v>
      </c>
      <c r="AB535" s="16">
        <f>'Visit&amp;Assessment Form'!$B$7</f>
        <v>0</v>
      </c>
      <c r="AC535">
        <f>SiteForm!$C$6</f>
        <v>0</v>
      </c>
      <c r="AD535" s="17">
        <f>CountsForm!A536</f>
        <v>0</v>
      </c>
    </row>
    <row r="536" spans="1:30">
      <c r="A536" t="e">
        <f>SiteForm!$A$7&amp;SiteForm!$C$7</f>
        <v>#N/A</v>
      </c>
      <c r="B536">
        <f>IF(SiteForm!C$4="",SiteForm!A$4,SiteForm!C$4)</f>
        <v>0</v>
      </c>
      <c r="C536">
        <f>'Visit&amp;Assessment Form'!$B$3</f>
        <v>0</v>
      </c>
      <c r="D536">
        <f>'Visit&amp;Assessment Form'!$B$4</f>
        <v>0</v>
      </c>
      <c r="E536">
        <f>'Visit&amp;Assessment Form'!$B$5</f>
        <v>0</v>
      </c>
      <c r="F536" t="e">
        <f>VLOOKUP(CountsForm!A537,LookupCount!$A:$D,4,FALSE)</f>
        <v>#N/A</v>
      </c>
      <c r="G536" t="e">
        <f>CountsForm!B537</f>
        <v>#N/A</v>
      </c>
      <c r="H536">
        <f>CountsForm!D537</f>
        <v>0</v>
      </c>
      <c r="I536" t="str">
        <f>VLOOKUP('Visit&amp;Assessment Form'!B$10,LookupVisit!AJ$2:AK$10,2,FALSE)</f>
        <v>W</v>
      </c>
      <c r="J536" t="e">
        <f>VLOOKUP('Visit&amp;Assessment Form'!B$9,LookupVisit!A$2:B$7,2,FALSE)</f>
        <v>#N/A</v>
      </c>
      <c r="K536" t="e">
        <f>VLOOKUP(CountsForm!E537,LookupCount!$F$2:$G$5,2,FALSE)</f>
        <v>#N/A</v>
      </c>
      <c r="L536" t="e">
        <f>VLOOKUP('Visit&amp;Assessment Form'!$B$8,LookupVisit!$C$2:$D$16,2,FALSE)</f>
        <v>#N/A</v>
      </c>
      <c r="M536" t="e">
        <f>VLOOKUP('Visit&amp;Assessment Form'!$B$13,LookupVisit!$E$3:$F$5,2,FALSE)</f>
        <v>#N/A</v>
      </c>
      <c r="N536" t="e">
        <f>VLOOKUP('Visit&amp;Assessment Form'!$B$14,LookupVisit!$G$3:$H$6,2,FALSE)</f>
        <v>#N/A</v>
      </c>
      <c r="O536" t="e">
        <f>VLOOKUP('Visit&amp;Assessment Form'!$B$15,LookupVisit!$I$3:$J$7,2,FALSE)</f>
        <v>#N/A</v>
      </c>
      <c r="P536" t="e">
        <f>VLOOKUP('Visit&amp;Assessment Form'!$B$16,LookupVisit!$K$3:$L$6,2,FALSE)</f>
        <v>#N/A</v>
      </c>
      <c r="Q536" t="e">
        <f>VLOOKUP('Visit&amp;Assessment Form'!$B$11,LookupVisit!$M$3:$N$7,2,FALSE)</f>
        <v>#N/A</v>
      </c>
      <c r="R536">
        <f>'Visit&amp;Assessment Form'!$B$27</f>
        <v>0</v>
      </c>
      <c r="S536">
        <f>'Visit&amp;Assessment Form'!$B$29</f>
        <v>0</v>
      </c>
      <c r="T536">
        <f>SiteForm!A$3</f>
        <v>0</v>
      </c>
      <c r="U536">
        <f>SiteForm!$A$4</f>
        <v>0</v>
      </c>
      <c r="V536">
        <f>SiteForm!$C$3</f>
        <v>0</v>
      </c>
      <c r="W536">
        <f>SiteForm!$C$5</f>
        <v>0</v>
      </c>
      <c r="X536">
        <f>SiteForm!$C$10</f>
        <v>0</v>
      </c>
      <c r="Y536">
        <f>SiteForm!$C$11</f>
        <v>0</v>
      </c>
      <c r="Z536" t="e">
        <f>CountsForm!C537</f>
        <v>#N/A</v>
      </c>
      <c r="AA536" s="16">
        <f>'Visit&amp;Assessment Form'!$B$6</f>
        <v>0</v>
      </c>
      <c r="AB536" s="16">
        <f>'Visit&amp;Assessment Form'!$B$7</f>
        <v>0</v>
      </c>
      <c r="AC536">
        <f>SiteForm!$C$6</f>
        <v>0</v>
      </c>
      <c r="AD536" s="17">
        <f>CountsForm!A537</f>
        <v>0</v>
      </c>
    </row>
    <row r="537" spans="1:30">
      <c r="A537" t="e">
        <f>SiteForm!$A$7&amp;SiteForm!$C$7</f>
        <v>#N/A</v>
      </c>
      <c r="B537">
        <f>IF(SiteForm!C$4="",SiteForm!A$4,SiteForm!C$4)</f>
        <v>0</v>
      </c>
      <c r="C537">
        <f>'Visit&amp;Assessment Form'!$B$3</f>
        <v>0</v>
      </c>
      <c r="D537">
        <f>'Visit&amp;Assessment Form'!$B$4</f>
        <v>0</v>
      </c>
      <c r="E537">
        <f>'Visit&amp;Assessment Form'!$B$5</f>
        <v>0</v>
      </c>
      <c r="F537" t="e">
        <f>VLOOKUP(CountsForm!A538,LookupCount!$A:$D,4,FALSE)</f>
        <v>#N/A</v>
      </c>
      <c r="G537" t="e">
        <f>CountsForm!B538</f>
        <v>#N/A</v>
      </c>
      <c r="H537">
        <f>CountsForm!D538</f>
        <v>0</v>
      </c>
      <c r="I537" t="str">
        <f>VLOOKUP('Visit&amp;Assessment Form'!B$10,LookupVisit!AJ$2:AK$10,2,FALSE)</f>
        <v>W</v>
      </c>
      <c r="J537" t="e">
        <f>VLOOKUP('Visit&amp;Assessment Form'!B$9,LookupVisit!A$2:B$7,2,FALSE)</f>
        <v>#N/A</v>
      </c>
      <c r="K537" t="e">
        <f>VLOOKUP(CountsForm!E538,LookupCount!$F$2:$G$5,2,FALSE)</f>
        <v>#N/A</v>
      </c>
      <c r="L537" t="e">
        <f>VLOOKUP('Visit&amp;Assessment Form'!$B$8,LookupVisit!$C$2:$D$16,2,FALSE)</f>
        <v>#N/A</v>
      </c>
      <c r="M537" t="e">
        <f>VLOOKUP('Visit&amp;Assessment Form'!$B$13,LookupVisit!$E$3:$F$5,2,FALSE)</f>
        <v>#N/A</v>
      </c>
      <c r="N537" t="e">
        <f>VLOOKUP('Visit&amp;Assessment Form'!$B$14,LookupVisit!$G$3:$H$6,2,FALSE)</f>
        <v>#N/A</v>
      </c>
      <c r="O537" t="e">
        <f>VLOOKUP('Visit&amp;Assessment Form'!$B$15,LookupVisit!$I$3:$J$7,2,FALSE)</f>
        <v>#N/A</v>
      </c>
      <c r="P537" t="e">
        <f>VLOOKUP('Visit&amp;Assessment Form'!$B$16,LookupVisit!$K$3:$L$6,2,FALSE)</f>
        <v>#N/A</v>
      </c>
      <c r="Q537" t="e">
        <f>VLOOKUP('Visit&amp;Assessment Form'!$B$11,LookupVisit!$M$3:$N$7,2,FALSE)</f>
        <v>#N/A</v>
      </c>
      <c r="R537">
        <f>'Visit&amp;Assessment Form'!$B$27</f>
        <v>0</v>
      </c>
      <c r="S537">
        <f>'Visit&amp;Assessment Form'!$B$29</f>
        <v>0</v>
      </c>
      <c r="T537">
        <f>SiteForm!A$3</f>
        <v>0</v>
      </c>
      <c r="U537">
        <f>SiteForm!$A$4</f>
        <v>0</v>
      </c>
      <c r="V537">
        <f>SiteForm!$C$3</f>
        <v>0</v>
      </c>
      <c r="W537">
        <f>SiteForm!$C$5</f>
        <v>0</v>
      </c>
      <c r="X537">
        <f>SiteForm!$C$10</f>
        <v>0</v>
      </c>
      <c r="Y537">
        <f>SiteForm!$C$11</f>
        <v>0</v>
      </c>
      <c r="Z537" t="e">
        <f>CountsForm!C538</f>
        <v>#N/A</v>
      </c>
      <c r="AA537" s="16">
        <f>'Visit&amp;Assessment Form'!$B$6</f>
        <v>0</v>
      </c>
      <c r="AB537" s="16">
        <f>'Visit&amp;Assessment Form'!$B$7</f>
        <v>0</v>
      </c>
      <c r="AC537">
        <f>SiteForm!$C$6</f>
        <v>0</v>
      </c>
      <c r="AD537" s="17">
        <f>CountsForm!A538</f>
        <v>0</v>
      </c>
    </row>
    <row r="538" spans="1:30">
      <c r="A538" t="e">
        <f>SiteForm!$A$7&amp;SiteForm!$C$7</f>
        <v>#N/A</v>
      </c>
      <c r="B538">
        <f>IF(SiteForm!C$4="",SiteForm!A$4,SiteForm!C$4)</f>
        <v>0</v>
      </c>
      <c r="C538">
        <f>'Visit&amp;Assessment Form'!$B$3</f>
        <v>0</v>
      </c>
      <c r="D538">
        <f>'Visit&amp;Assessment Form'!$B$4</f>
        <v>0</v>
      </c>
      <c r="E538">
        <f>'Visit&amp;Assessment Form'!$B$5</f>
        <v>0</v>
      </c>
      <c r="F538" t="e">
        <f>VLOOKUP(CountsForm!A539,LookupCount!$A:$D,4,FALSE)</f>
        <v>#N/A</v>
      </c>
      <c r="G538" t="e">
        <f>CountsForm!B539</f>
        <v>#N/A</v>
      </c>
      <c r="H538">
        <f>CountsForm!D539</f>
        <v>0</v>
      </c>
      <c r="I538" t="str">
        <f>VLOOKUP('Visit&amp;Assessment Form'!B$10,LookupVisit!AJ$2:AK$10,2,FALSE)</f>
        <v>W</v>
      </c>
      <c r="J538" t="e">
        <f>VLOOKUP('Visit&amp;Assessment Form'!B$9,LookupVisit!A$2:B$7,2,FALSE)</f>
        <v>#N/A</v>
      </c>
      <c r="K538" t="e">
        <f>VLOOKUP(CountsForm!E539,LookupCount!$F$2:$G$5,2,FALSE)</f>
        <v>#N/A</v>
      </c>
      <c r="L538" t="e">
        <f>VLOOKUP('Visit&amp;Assessment Form'!$B$8,LookupVisit!$C$2:$D$16,2,FALSE)</f>
        <v>#N/A</v>
      </c>
      <c r="M538" t="e">
        <f>VLOOKUP('Visit&amp;Assessment Form'!$B$13,LookupVisit!$E$3:$F$5,2,FALSE)</f>
        <v>#N/A</v>
      </c>
      <c r="N538" t="e">
        <f>VLOOKUP('Visit&amp;Assessment Form'!$B$14,LookupVisit!$G$3:$H$6,2,FALSE)</f>
        <v>#N/A</v>
      </c>
      <c r="O538" t="e">
        <f>VLOOKUP('Visit&amp;Assessment Form'!$B$15,LookupVisit!$I$3:$J$7,2,FALSE)</f>
        <v>#N/A</v>
      </c>
      <c r="P538" t="e">
        <f>VLOOKUP('Visit&amp;Assessment Form'!$B$16,LookupVisit!$K$3:$L$6,2,FALSE)</f>
        <v>#N/A</v>
      </c>
      <c r="Q538" t="e">
        <f>VLOOKUP('Visit&amp;Assessment Form'!$B$11,LookupVisit!$M$3:$N$7,2,FALSE)</f>
        <v>#N/A</v>
      </c>
      <c r="R538">
        <f>'Visit&amp;Assessment Form'!$B$27</f>
        <v>0</v>
      </c>
      <c r="S538">
        <f>'Visit&amp;Assessment Form'!$B$29</f>
        <v>0</v>
      </c>
      <c r="T538">
        <f>SiteForm!A$3</f>
        <v>0</v>
      </c>
      <c r="U538">
        <f>SiteForm!$A$4</f>
        <v>0</v>
      </c>
      <c r="V538">
        <f>SiteForm!$C$3</f>
        <v>0</v>
      </c>
      <c r="W538">
        <f>SiteForm!$C$5</f>
        <v>0</v>
      </c>
      <c r="X538">
        <f>SiteForm!$C$10</f>
        <v>0</v>
      </c>
      <c r="Y538">
        <f>SiteForm!$C$11</f>
        <v>0</v>
      </c>
      <c r="Z538" t="e">
        <f>CountsForm!C539</f>
        <v>#N/A</v>
      </c>
      <c r="AA538" s="16">
        <f>'Visit&amp;Assessment Form'!$B$6</f>
        <v>0</v>
      </c>
      <c r="AB538" s="16">
        <f>'Visit&amp;Assessment Form'!$B$7</f>
        <v>0</v>
      </c>
      <c r="AC538">
        <f>SiteForm!$C$6</f>
        <v>0</v>
      </c>
      <c r="AD538" s="17">
        <f>CountsForm!A539</f>
        <v>0</v>
      </c>
    </row>
    <row r="539" spans="1:30">
      <c r="A539" t="e">
        <f>SiteForm!$A$7&amp;SiteForm!$C$7</f>
        <v>#N/A</v>
      </c>
      <c r="B539">
        <f>IF(SiteForm!C$4="",SiteForm!A$4,SiteForm!C$4)</f>
        <v>0</v>
      </c>
      <c r="C539">
        <f>'Visit&amp;Assessment Form'!$B$3</f>
        <v>0</v>
      </c>
      <c r="D539">
        <f>'Visit&amp;Assessment Form'!$B$4</f>
        <v>0</v>
      </c>
      <c r="E539">
        <f>'Visit&amp;Assessment Form'!$B$5</f>
        <v>0</v>
      </c>
      <c r="F539" t="e">
        <f>VLOOKUP(CountsForm!A540,LookupCount!$A:$D,4,FALSE)</f>
        <v>#N/A</v>
      </c>
      <c r="G539" t="e">
        <f>CountsForm!B540</f>
        <v>#N/A</v>
      </c>
      <c r="H539">
        <f>CountsForm!D540</f>
        <v>0</v>
      </c>
      <c r="I539" t="str">
        <f>VLOOKUP('Visit&amp;Assessment Form'!B$10,LookupVisit!AJ$2:AK$10,2,FALSE)</f>
        <v>W</v>
      </c>
      <c r="J539" t="e">
        <f>VLOOKUP('Visit&amp;Assessment Form'!B$9,LookupVisit!A$2:B$7,2,FALSE)</f>
        <v>#N/A</v>
      </c>
      <c r="K539" t="e">
        <f>VLOOKUP(CountsForm!E540,LookupCount!$F$2:$G$5,2,FALSE)</f>
        <v>#N/A</v>
      </c>
      <c r="L539" t="e">
        <f>VLOOKUP('Visit&amp;Assessment Form'!$B$8,LookupVisit!$C$2:$D$16,2,FALSE)</f>
        <v>#N/A</v>
      </c>
      <c r="M539" t="e">
        <f>VLOOKUP('Visit&amp;Assessment Form'!$B$13,LookupVisit!$E$3:$F$5,2,FALSE)</f>
        <v>#N/A</v>
      </c>
      <c r="N539" t="e">
        <f>VLOOKUP('Visit&amp;Assessment Form'!$B$14,LookupVisit!$G$3:$H$6,2,FALSE)</f>
        <v>#N/A</v>
      </c>
      <c r="O539" t="e">
        <f>VLOOKUP('Visit&amp;Assessment Form'!$B$15,LookupVisit!$I$3:$J$7,2,FALSE)</f>
        <v>#N/A</v>
      </c>
      <c r="P539" t="e">
        <f>VLOOKUP('Visit&amp;Assessment Form'!$B$16,LookupVisit!$K$3:$L$6,2,FALSE)</f>
        <v>#N/A</v>
      </c>
      <c r="Q539" t="e">
        <f>VLOOKUP('Visit&amp;Assessment Form'!$B$11,LookupVisit!$M$3:$N$7,2,FALSE)</f>
        <v>#N/A</v>
      </c>
      <c r="R539">
        <f>'Visit&amp;Assessment Form'!$B$27</f>
        <v>0</v>
      </c>
      <c r="S539">
        <f>'Visit&amp;Assessment Form'!$B$29</f>
        <v>0</v>
      </c>
      <c r="T539">
        <f>SiteForm!A$3</f>
        <v>0</v>
      </c>
      <c r="U539">
        <f>SiteForm!$A$4</f>
        <v>0</v>
      </c>
      <c r="V539">
        <f>SiteForm!$C$3</f>
        <v>0</v>
      </c>
      <c r="W539">
        <f>SiteForm!$C$5</f>
        <v>0</v>
      </c>
      <c r="X539">
        <f>SiteForm!$C$10</f>
        <v>0</v>
      </c>
      <c r="Y539">
        <f>SiteForm!$C$11</f>
        <v>0</v>
      </c>
      <c r="Z539" t="e">
        <f>CountsForm!C540</f>
        <v>#N/A</v>
      </c>
      <c r="AA539" s="16">
        <f>'Visit&amp;Assessment Form'!$B$6</f>
        <v>0</v>
      </c>
      <c r="AB539" s="16">
        <f>'Visit&amp;Assessment Form'!$B$7</f>
        <v>0</v>
      </c>
      <c r="AC539">
        <f>SiteForm!$C$6</f>
        <v>0</v>
      </c>
      <c r="AD539" s="17">
        <f>CountsForm!A540</f>
        <v>0</v>
      </c>
    </row>
    <row r="540" spans="1:30">
      <c r="A540" t="e">
        <f>SiteForm!$A$7&amp;SiteForm!$C$7</f>
        <v>#N/A</v>
      </c>
      <c r="B540">
        <f>IF(SiteForm!C$4="",SiteForm!A$4,SiteForm!C$4)</f>
        <v>0</v>
      </c>
      <c r="C540">
        <f>'Visit&amp;Assessment Form'!$B$3</f>
        <v>0</v>
      </c>
      <c r="D540">
        <f>'Visit&amp;Assessment Form'!$B$4</f>
        <v>0</v>
      </c>
      <c r="E540">
        <f>'Visit&amp;Assessment Form'!$B$5</f>
        <v>0</v>
      </c>
      <c r="F540" t="e">
        <f>VLOOKUP(CountsForm!A541,LookupCount!$A:$D,4,FALSE)</f>
        <v>#N/A</v>
      </c>
      <c r="G540" t="e">
        <f>CountsForm!B541</f>
        <v>#N/A</v>
      </c>
      <c r="H540">
        <f>CountsForm!D541</f>
        <v>0</v>
      </c>
      <c r="I540" t="str">
        <f>VLOOKUP('Visit&amp;Assessment Form'!B$10,LookupVisit!AJ$2:AK$10,2,FALSE)</f>
        <v>W</v>
      </c>
      <c r="J540" t="e">
        <f>VLOOKUP('Visit&amp;Assessment Form'!B$9,LookupVisit!A$2:B$7,2,FALSE)</f>
        <v>#N/A</v>
      </c>
      <c r="K540" t="e">
        <f>VLOOKUP(CountsForm!E541,LookupCount!$F$2:$G$5,2,FALSE)</f>
        <v>#N/A</v>
      </c>
      <c r="L540" t="e">
        <f>VLOOKUP('Visit&amp;Assessment Form'!$B$8,LookupVisit!$C$2:$D$16,2,FALSE)</f>
        <v>#N/A</v>
      </c>
      <c r="M540" t="e">
        <f>VLOOKUP('Visit&amp;Assessment Form'!$B$13,LookupVisit!$E$3:$F$5,2,FALSE)</f>
        <v>#N/A</v>
      </c>
      <c r="N540" t="e">
        <f>VLOOKUP('Visit&amp;Assessment Form'!$B$14,LookupVisit!$G$3:$H$6,2,FALSE)</f>
        <v>#N/A</v>
      </c>
      <c r="O540" t="e">
        <f>VLOOKUP('Visit&amp;Assessment Form'!$B$15,LookupVisit!$I$3:$J$7,2,FALSE)</f>
        <v>#N/A</v>
      </c>
      <c r="P540" t="e">
        <f>VLOOKUP('Visit&amp;Assessment Form'!$B$16,LookupVisit!$K$3:$L$6,2,FALSE)</f>
        <v>#N/A</v>
      </c>
      <c r="Q540" t="e">
        <f>VLOOKUP('Visit&amp;Assessment Form'!$B$11,LookupVisit!$M$3:$N$7,2,FALSE)</f>
        <v>#N/A</v>
      </c>
      <c r="R540">
        <f>'Visit&amp;Assessment Form'!$B$27</f>
        <v>0</v>
      </c>
      <c r="S540">
        <f>'Visit&amp;Assessment Form'!$B$29</f>
        <v>0</v>
      </c>
      <c r="T540">
        <f>SiteForm!A$3</f>
        <v>0</v>
      </c>
      <c r="U540">
        <f>SiteForm!$A$4</f>
        <v>0</v>
      </c>
      <c r="V540">
        <f>SiteForm!$C$3</f>
        <v>0</v>
      </c>
      <c r="W540">
        <f>SiteForm!$C$5</f>
        <v>0</v>
      </c>
      <c r="X540">
        <f>SiteForm!$C$10</f>
        <v>0</v>
      </c>
      <c r="Y540">
        <f>SiteForm!$C$11</f>
        <v>0</v>
      </c>
      <c r="Z540" t="e">
        <f>CountsForm!C541</f>
        <v>#N/A</v>
      </c>
      <c r="AA540" s="16">
        <f>'Visit&amp;Assessment Form'!$B$6</f>
        <v>0</v>
      </c>
      <c r="AB540" s="16">
        <f>'Visit&amp;Assessment Form'!$B$7</f>
        <v>0</v>
      </c>
      <c r="AC540">
        <f>SiteForm!$C$6</f>
        <v>0</v>
      </c>
      <c r="AD540" s="17">
        <f>CountsForm!A541</f>
        <v>0</v>
      </c>
    </row>
    <row r="541" spans="1:30">
      <c r="A541" t="e">
        <f>SiteForm!$A$7&amp;SiteForm!$C$7</f>
        <v>#N/A</v>
      </c>
      <c r="B541">
        <f>IF(SiteForm!C$4="",SiteForm!A$4,SiteForm!C$4)</f>
        <v>0</v>
      </c>
      <c r="C541">
        <f>'Visit&amp;Assessment Form'!$B$3</f>
        <v>0</v>
      </c>
      <c r="D541">
        <f>'Visit&amp;Assessment Form'!$B$4</f>
        <v>0</v>
      </c>
      <c r="E541">
        <f>'Visit&amp;Assessment Form'!$B$5</f>
        <v>0</v>
      </c>
      <c r="F541" t="e">
        <f>VLOOKUP(CountsForm!A542,LookupCount!$A:$D,4,FALSE)</f>
        <v>#N/A</v>
      </c>
      <c r="G541" t="e">
        <f>CountsForm!B542</f>
        <v>#N/A</v>
      </c>
      <c r="H541">
        <f>CountsForm!D542</f>
        <v>0</v>
      </c>
      <c r="I541" t="str">
        <f>VLOOKUP('Visit&amp;Assessment Form'!B$10,LookupVisit!AJ$2:AK$10,2,FALSE)</f>
        <v>W</v>
      </c>
      <c r="J541" t="e">
        <f>VLOOKUP('Visit&amp;Assessment Form'!B$9,LookupVisit!A$2:B$7,2,FALSE)</f>
        <v>#N/A</v>
      </c>
      <c r="K541" t="e">
        <f>VLOOKUP(CountsForm!E542,LookupCount!$F$2:$G$5,2,FALSE)</f>
        <v>#N/A</v>
      </c>
      <c r="L541" t="e">
        <f>VLOOKUP('Visit&amp;Assessment Form'!$B$8,LookupVisit!$C$2:$D$16,2,FALSE)</f>
        <v>#N/A</v>
      </c>
      <c r="M541" t="e">
        <f>VLOOKUP('Visit&amp;Assessment Form'!$B$13,LookupVisit!$E$3:$F$5,2,FALSE)</f>
        <v>#N/A</v>
      </c>
      <c r="N541" t="e">
        <f>VLOOKUP('Visit&amp;Assessment Form'!$B$14,LookupVisit!$G$3:$H$6,2,FALSE)</f>
        <v>#N/A</v>
      </c>
      <c r="O541" t="e">
        <f>VLOOKUP('Visit&amp;Assessment Form'!$B$15,LookupVisit!$I$3:$J$7,2,FALSE)</f>
        <v>#N/A</v>
      </c>
      <c r="P541" t="e">
        <f>VLOOKUP('Visit&amp;Assessment Form'!$B$16,LookupVisit!$K$3:$L$6,2,FALSE)</f>
        <v>#N/A</v>
      </c>
      <c r="Q541" t="e">
        <f>VLOOKUP('Visit&amp;Assessment Form'!$B$11,LookupVisit!$M$3:$N$7,2,FALSE)</f>
        <v>#N/A</v>
      </c>
      <c r="R541">
        <f>'Visit&amp;Assessment Form'!$B$27</f>
        <v>0</v>
      </c>
      <c r="S541">
        <f>'Visit&amp;Assessment Form'!$B$29</f>
        <v>0</v>
      </c>
      <c r="T541">
        <f>SiteForm!A$3</f>
        <v>0</v>
      </c>
      <c r="U541">
        <f>SiteForm!$A$4</f>
        <v>0</v>
      </c>
      <c r="V541">
        <f>SiteForm!$C$3</f>
        <v>0</v>
      </c>
      <c r="W541">
        <f>SiteForm!$C$5</f>
        <v>0</v>
      </c>
      <c r="X541">
        <f>SiteForm!$C$10</f>
        <v>0</v>
      </c>
      <c r="Y541">
        <f>SiteForm!$C$11</f>
        <v>0</v>
      </c>
      <c r="Z541" t="e">
        <f>CountsForm!C542</f>
        <v>#N/A</v>
      </c>
      <c r="AA541" s="16">
        <f>'Visit&amp;Assessment Form'!$B$6</f>
        <v>0</v>
      </c>
      <c r="AB541" s="16">
        <f>'Visit&amp;Assessment Form'!$B$7</f>
        <v>0</v>
      </c>
      <c r="AC541">
        <f>SiteForm!$C$6</f>
        <v>0</v>
      </c>
      <c r="AD541" s="17">
        <f>CountsForm!A542</f>
        <v>0</v>
      </c>
    </row>
    <row r="542" spans="1:30">
      <c r="A542" t="e">
        <f>SiteForm!$A$7&amp;SiteForm!$C$7</f>
        <v>#N/A</v>
      </c>
      <c r="B542">
        <f>IF(SiteForm!C$4="",SiteForm!A$4,SiteForm!C$4)</f>
        <v>0</v>
      </c>
      <c r="C542">
        <f>'Visit&amp;Assessment Form'!$B$3</f>
        <v>0</v>
      </c>
      <c r="D542">
        <f>'Visit&amp;Assessment Form'!$B$4</f>
        <v>0</v>
      </c>
      <c r="E542">
        <f>'Visit&amp;Assessment Form'!$B$5</f>
        <v>0</v>
      </c>
      <c r="F542" t="e">
        <f>VLOOKUP(CountsForm!A543,LookupCount!$A:$D,4,FALSE)</f>
        <v>#N/A</v>
      </c>
      <c r="G542" t="e">
        <f>CountsForm!B543</f>
        <v>#N/A</v>
      </c>
      <c r="H542">
        <f>CountsForm!D543</f>
        <v>0</v>
      </c>
      <c r="I542" t="str">
        <f>VLOOKUP('Visit&amp;Assessment Form'!B$10,LookupVisit!AJ$2:AK$10,2,FALSE)</f>
        <v>W</v>
      </c>
      <c r="J542" t="e">
        <f>VLOOKUP('Visit&amp;Assessment Form'!B$9,LookupVisit!A$2:B$7,2,FALSE)</f>
        <v>#N/A</v>
      </c>
      <c r="K542" t="e">
        <f>VLOOKUP(CountsForm!E543,LookupCount!$F$2:$G$5,2,FALSE)</f>
        <v>#N/A</v>
      </c>
      <c r="L542" t="e">
        <f>VLOOKUP('Visit&amp;Assessment Form'!$B$8,LookupVisit!$C$2:$D$16,2,FALSE)</f>
        <v>#N/A</v>
      </c>
      <c r="M542" t="e">
        <f>VLOOKUP('Visit&amp;Assessment Form'!$B$13,LookupVisit!$E$3:$F$5,2,FALSE)</f>
        <v>#N/A</v>
      </c>
      <c r="N542" t="e">
        <f>VLOOKUP('Visit&amp;Assessment Form'!$B$14,LookupVisit!$G$3:$H$6,2,FALSE)</f>
        <v>#N/A</v>
      </c>
      <c r="O542" t="e">
        <f>VLOOKUP('Visit&amp;Assessment Form'!$B$15,LookupVisit!$I$3:$J$7,2,FALSE)</f>
        <v>#N/A</v>
      </c>
      <c r="P542" t="e">
        <f>VLOOKUP('Visit&amp;Assessment Form'!$B$16,LookupVisit!$K$3:$L$6,2,FALSE)</f>
        <v>#N/A</v>
      </c>
      <c r="Q542" t="e">
        <f>VLOOKUP('Visit&amp;Assessment Form'!$B$11,LookupVisit!$M$3:$N$7,2,FALSE)</f>
        <v>#N/A</v>
      </c>
      <c r="R542">
        <f>'Visit&amp;Assessment Form'!$B$27</f>
        <v>0</v>
      </c>
      <c r="S542">
        <f>'Visit&amp;Assessment Form'!$B$29</f>
        <v>0</v>
      </c>
      <c r="T542">
        <f>SiteForm!A$3</f>
        <v>0</v>
      </c>
      <c r="U542">
        <f>SiteForm!$A$4</f>
        <v>0</v>
      </c>
      <c r="V542">
        <f>SiteForm!$C$3</f>
        <v>0</v>
      </c>
      <c r="W542">
        <f>SiteForm!$C$5</f>
        <v>0</v>
      </c>
      <c r="X542">
        <f>SiteForm!$C$10</f>
        <v>0</v>
      </c>
      <c r="Y542">
        <f>SiteForm!$C$11</f>
        <v>0</v>
      </c>
      <c r="Z542" t="e">
        <f>CountsForm!C543</f>
        <v>#N/A</v>
      </c>
      <c r="AA542" s="16">
        <f>'Visit&amp;Assessment Form'!$B$6</f>
        <v>0</v>
      </c>
      <c r="AB542" s="16">
        <f>'Visit&amp;Assessment Form'!$B$7</f>
        <v>0</v>
      </c>
      <c r="AC542">
        <f>SiteForm!$C$6</f>
        <v>0</v>
      </c>
      <c r="AD542" s="17">
        <f>CountsForm!A543</f>
        <v>0</v>
      </c>
    </row>
    <row r="543" spans="1:30">
      <c r="A543" t="e">
        <f>SiteForm!$A$7&amp;SiteForm!$C$7</f>
        <v>#N/A</v>
      </c>
      <c r="B543">
        <f>IF(SiteForm!C$4="",SiteForm!A$4,SiteForm!C$4)</f>
        <v>0</v>
      </c>
      <c r="C543">
        <f>'Visit&amp;Assessment Form'!$B$3</f>
        <v>0</v>
      </c>
      <c r="D543">
        <f>'Visit&amp;Assessment Form'!$B$4</f>
        <v>0</v>
      </c>
      <c r="E543">
        <f>'Visit&amp;Assessment Form'!$B$5</f>
        <v>0</v>
      </c>
      <c r="F543" t="e">
        <f>VLOOKUP(CountsForm!A544,LookupCount!$A:$D,4,FALSE)</f>
        <v>#N/A</v>
      </c>
      <c r="G543" t="e">
        <f>CountsForm!B544</f>
        <v>#N/A</v>
      </c>
      <c r="H543">
        <f>CountsForm!D544</f>
        <v>0</v>
      </c>
      <c r="I543" t="str">
        <f>VLOOKUP('Visit&amp;Assessment Form'!B$10,LookupVisit!AJ$2:AK$10,2,FALSE)</f>
        <v>W</v>
      </c>
      <c r="J543" t="e">
        <f>VLOOKUP('Visit&amp;Assessment Form'!B$9,LookupVisit!A$2:B$7,2,FALSE)</f>
        <v>#N/A</v>
      </c>
      <c r="K543" t="e">
        <f>VLOOKUP(CountsForm!E544,LookupCount!$F$2:$G$5,2,FALSE)</f>
        <v>#N/A</v>
      </c>
      <c r="L543" t="e">
        <f>VLOOKUP('Visit&amp;Assessment Form'!$B$8,LookupVisit!$C$2:$D$16,2,FALSE)</f>
        <v>#N/A</v>
      </c>
      <c r="M543" t="e">
        <f>VLOOKUP('Visit&amp;Assessment Form'!$B$13,LookupVisit!$E$3:$F$5,2,FALSE)</f>
        <v>#N/A</v>
      </c>
      <c r="N543" t="e">
        <f>VLOOKUP('Visit&amp;Assessment Form'!$B$14,LookupVisit!$G$3:$H$6,2,FALSE)</f>
        <v>#N/A</v>
      </c>
      <c r="O543" t="e">
        <f>VLOOKUP('Visit&amp;Assessment Form'!$B$15,LookupVisit!$I$3:$J$7,2,FALSE)</f>
        <v>#N/A</v>
      </c>
      <c r="P543" t="e">
        <f>VLOOKUP('Visit&amp;Assessment Form'!$B$16,LookupVisit!$K$3:$L$6,2,FALSE)</f>
        <v>#N/A</v>
      </c>
      <c r="Q543" t="e">
        <f>VLOOKUP('Visit&amp;Assessment Form'!$B$11,LookupVisit!$M$3:$N$7,2,FALSE)</f>
        <v>#N/A</v>
      </c>
      <c r="R543">
        <f>'Visit&amp;Assessment Form'!$B$27</f>
        <v>0</v>
      </c>
      <c r="S543">
        <f>'Visit&amp;Assessment Form'!$B$29</f>
        <v>0</v>
      </c>
      <c r="T543">
        <f>SiteForm!A$3</f>
        <v>0</v>
      </c>
      <c r="U543">
        <f>SiteForm!$A$4</f>
        <v>0</v>
      </c>
      <c r="V543">
        <f>SiteForm!$C$3</f>
        <v>0</v>
      </c>
      <c r="W543">
        <f>SiteForm!$C$5</f>
        <v>0</v>
      </c>
      <c r="X543">
        <f>SiteForm!$C$10</f>
        <v>0</v>
      </c>
      <c r="Y543">
        <f>SiteForm!$C$11</f>
        <v>0</v>
      </c>
      <c r="Z543" t="e">
        <f>CountsForm!C544</f>
        <v>#N/A</v>
      </c>
      <c r="AA543" s="16">
        <f>'Visit&amp;Assessment Form'!$B$6</f>
        <v>0</v>
      </c>
      <c r="AB543" s="16">
        <f>'Visit&amp;Assessment Form'!$B$7</f>
        <v>0</v>
      </c>
      <c r="AC543">
        <f>SiteForm!$C$6</f>
        <v>0</v>
      </c>
      <c r="AD543" s="17">
        <f>CountsForm!A544</f>
        <v>0</v>
      </c>
    </row>
    <row r="544" spans="1:30">
      <c r="A544" t="e">
        <f>SiteForm!$A$7&amp;SiteForm!$C$7</f>
        <v>#N/A</v>
      </c>
      <c r="B544">
        <f>IF(SiteForm!C$4="",SiteForm!A$4,SiteForm!C$4)</f>
        <v>0</v>
      </c>
      <c r="C544">
        <f>'Visit&amp;Assessment Form'!$B$3</f>
        <v>0</v>
      </c>
      <c r="D544">
        <f>'Visit&amp;Assessment Form'!$B$4</f>
        <v>0</v>
      </c>
      <c r="E544">
        <f>'Visit&amp;Assessment Form'!$B$5</f>
        <v>0</v>
      </c>
      <c r="F544" t="e">
        <f>VLOOKUP(CountsForm!A545,LookupCount!$A:$D,4,FALSE)</f>
        <v>#N/A</v>
      </c>
      <c r="G544" t="e">
        <f>CountsForm!B545</f>
        <v>#N/A</v>
      </c>
      <c r="H544">
        <f>CountsForm!D545</f>
        <v>0</v>
      </c>
      <c r="I544" t="str">
        <f>VLOOKUP('Visit&amp;Assessment Form'!B$10,LookupVisit!AJ$2:AK$10,2,FALSE)</f>
        <v>W</v>
      </c>
      <c r="J544" t="e">
        <f>VLOOKUP('Visit&amp;Assessment Form'!B$9,LookupVisit!A$2:B$7,2,FALSE)</f>
        <v>#N/A</v>
      </c>
      <c r="K544" t="e">
        <f>VLOOKUP(CountsForm!E545,LookupCount!$F$2:$G$5,2,FALSE)</f>
        <v>#N/A</v>
      </c>
      <c r="L544" t="e">
        <f>VLOOKUP('Visit&amp;Assessment Form'!$B$8,LookupVisit!$C$2:$D$16,2,FALSE)</f>
        <v>#N/A</v>
      </c>
      <c r="M544" t="e">
        <f>VLOOKUP('Visit&amp;Assessment Form'!$B$13,LookupVisit!$E$3:$F$5,2,FALSE)</f>
        <v>#N/A</v>
      </c>
      <c r="N544" t="e">
        <f>VLOOKUP('Visit&amp;Assessment Form'!$B$14,LookupVisit!$G$3:$H$6,2,FALSE)</f>
        <v>#N/A</v>
      </c>
      <c r="O544" t="e">
        <f>VLOOKUP('Visit&amp;Assessment Form'!$B$15,LookupVisit!$I$3:$J$7,2,FALSE)</f>
        <v>#N/A</v>
      </c>
      <c r="P544" t="e">
        <f>VLOOKUP('Visit&amp;Assessment Form'!$B$16,LookupVisit!$K$3:$L$6,2,FALSE)</f>
        <v>#N/A</v>
      </c>
      <c r="Q544" t="e">
        <f>VLOOKUP('Visit&amp;Assessment Form'!$B$11,LookupVisit!$M$3:$N$7,2,FALSE)</f>
        <v>#N/A</v>
      </c>
      <c r="R544">
        <f>'Visit&amp;Assessment Form'!$B$27</f>
        <v>0</v>
      </c>
      <c r="S544">
        <f>'Visit&amp;Assessment Form'!$B$29</f>
        <v>0</v>
      </c>
      <c r="T544">
        <f>SiteForm!A$3</f>
        <v>0</v>
      </c>
      <c r="U544">
        <f>SiteForm!$A$4</f>
        <v>0</v>
      </c>
      <c r="V544">
        <f>SiteForm!$C$3</f>
        <v>0</v>
      </c>
      <c r="W544">
        <f>SiteForm!$C$5</f>
        <v>0</v>
      </c>
      <c r="X544">
        <f>SiteForm!$C$10</f>
        <v>0</v>
      </c>
      <c r="Y544">
        <f>SiteForm!$C$11</f>
        <v>0</v>
      </c>
      <c r="Z544" t="e">
        <f>CountsForm!C545</f>
        <v>#N/A</v>
      </c>
      <c r="AA544" s="16">
        <f>'Visit&amp;Assessment Form'!$B$6</f>
        <v>0</v>
      </c>
      <c r="AB544" s="16">
        <f>'Visit&amp;Assessment Form'!$B$7</f>
        <v>0</v>
      </c>
      <c r="AC544">
        <f>SiteForm!$C$6</f>
        <v>0</v>
      </c>
      <c r="AD544" s="17">
        <f>CountsForm!A545</f>
        <v>0</v>
      </c>
    </row>
    <row r="545" spans="1:30">
      <c r="A545" t="e">
        <f>SiteForm!$A$7&amp;SiteForm!$C$7</f>
        <v>#N/A</v>
      </c>
      <c r="B545">
        <f>IF(SiteForm!C$4="",SiteForm!A$4,SiteForm!C$4)</f>
        <v>0</v>
      </c>
      <c r="C545">
        <f>'Visit&amp;Assessment Form'!$B$3</f>
        <v>0</v>
      </c>
      <c r="D545">
        <f>'Visit&amp;Assessment Form'!$B$4</f>
        <v>0</v>
      </c>
      <c r="E545">
        <f>'Visit&amp;Assessment Form'!$B$5</f>
        <v>0</v>
      </c>
      <c r="F545" t="e">
        <f>VLOOKUP(CountsForm!A546,LookupCount!$A:$D,4,FALSE)</f>
        <v>#N/A</v>
      </c>
      <c r="G545" t="e">
        <f>CountsForm!B546</f>
        <v>#N/A</v>
      </c>
      <c r="H545">
        <f>CountsForm!D546</f>
        <v>0</v>
      </c>
      <c r="I545" t="str">
        <f>VLOOKUP('Visit&amp;Assessment Form'!B$10,LookupVisit!AJ$2:AK$10,2,FALSE)</f>
        <v>W</v>
      </c>
      <c r="J545" t="e">
        <f>VLOOKUP('Visit&amp;Assessment Form'!B$9,LookupVisit!A$2:B$7,2,FALSE)</f>
        <v>#N/A</v>
      </c>
      <c r="K545" t="e">
        <f>VLOOKUP(CountsForm!E546,LookupCount!$F$2:$G$5,2,FALSE)</f>
        <v>#N/A</v>
      </c>
      <c r="L545" t="e">
        <f>VLOOKUP('Visit&amp;Assessment Form'!$B$8,LookupVisit!$C$2:$D$16,2,FALSE)</f>
        <v>#N/A</v>
      </c>
      <c r="M545" t="e">
        <f>VLOOKUP('Visit&amp;Assessment Form'!$B$13,LookupVisit!$E$3:$F$5,2,FALSE)</f>
        <v>#N/A</v>
      </c>
      <c r="N545" t="e">
        <f>VLOOKUP('Visit&amp;Assessment Form'!$B$14,LookupVisit!$G$3:$H$6,2,FALSE)</f>
        <v>#N/A</v>
      </c>
      <c r="O545" t="e">
        <f>VLOOKUP('Visit&amp;Assessment Form'!$B$15,LookupVisit!$I$3:$J$7,2,FALSE)</f>
        <v>#N/A</v>
      </c>
      <c r="P545" t="e">
        <f>VLOOKUP('Visit&amp;Assessment Form'!$B$16,LookupVisit!$K$3:$L$6,2,FALSE)</f>
        <v>#N/A</v>
      </c>
      <c r="Q545" t="e">
        <f>VLOOKUP('Visit&amp;Assessment Form'!$B$11,LookupVisit!$M$3:$N$7,2,FALSE)</f>
        <v>#N/A</v>
      </c>
      <c r="R545">
        <f>'Visit&amp;Assessment Form'!$B$27</f>
        <v>0</v>
      </c>
      <c r="S545">
        <f>'Visit&amp;Assessment Form'!$B$29</f>
        <v>0</v>
      </c>
      <c r="T545">
        <f>SiteForm!A$3</f>
        <v>0</v>
      </c>
      <c r="U545">
        <f>SiteForm!$A$4</f>
        <v>0</v>
      </c>
      <c r="V545">
        <f>SiteForm!$C$3</f>
        <v>0</v>
      </c>
      <c r="W545">
        <f>SiteForm!$C$5</f>
        <v>0</v>
      </c>
      <c r="X545">
        <f>SiteForm!$C$10</f>
        <v>0</v>
      </c>
      <c r="Y545">
        <f>SiteForm!$C$11</f>
        <v>0</v>
      </c>
      <c r="Z545" t="e">
        <f>CountsForm!C546</f>
        <v>#N/A</v>
      </c>
      <c r="AA545" s="16">
        <f>'Visit&amp;Assessment Form'!$B$6</f>
        <v>0</v>
      </c>
      <c r="AB545" s="16">
        <f>'Visit&amp;Assessment Form'!$B$7</f>
        <v>0</v>
      </c>
      <c r="AC545">
        <f>SiteForm!$C$6</f>
        <v>0</v>
      </c>
      <c r="AD545" s="17">
        <f>CountsForm!A546</f>
        <v>0</v>
      </c>
    </row>
    <row r="546" spans="1:30">
      <c r="A546" t="e">
        <f>SiteForm!$A$7&amp;SiteForm!$C$7</f>
        <v>#N/A</v>
      </c>
      <c r="B546">
        <f>IF(SiteForm!C$4="",SiteForm!A$4,SiteForm!C$4)</f>
        <v>0</v>
      </c>
      <c r="C546">
        <f>'Visit&amp;Assessment Form'!$B$3</f>
        <v>0</v>
      </c>
      <c r="D546">
        <f>'Visit&amp;Assessment Form'!$B$4</f>
        <v>0</v>
      </c>
      <c r="E546">
        <f>'Visit&amp;Assessment Form'!$B$5</f>
        <v>0</v>
      </c>
      <c r="F546" t="e">
        <f>VLOOKUP(CountsForm!A547,LookupCount!$A:$D,4,FALSE)</f>
        <v>#N/A</v>
      </c>
      <c r="G546" t="e">
        <f>CountsForm!B547</f>
        <v>#N/A</v>
      </c>
      <c r="H546">
        <f>CountsForm!D547</f>
        <v>0</v>
      </c>
      <c r="I546" t="str">
        <f>VLOOKUP('Visit&amp;Assessment Form'!B$10,LookupVisit!AJ$2:AK$10,2,FALSE)</f>
        <v>W</v>
      </c>
      <c r="J546" t="e">
        <f>VLOOKUP('Visit&amp;Assessment Form'!B$9,LookupVisit!A$2:B$7,2,FALSE)</f>
        <v>#N/A</v>
      </c>
      <c r="K546" t="e">
        <f>VLOOKUP(CountsForm!E547,LookupCount!$F$2:$G$5,2,FALSE)</f>
        <v>#N/A</v>
      </c>
      <c r="L546" t="e">
        <f>VLOOKUP('Visit&amp;Assessment Form'!$B$8,LookupVisit!$C$2:$D$16,2,FALSE)</f>
        <v>#N/A</v>
      </c>
      <c r="M546" t="e">
        <f>VLOOKUP('Visit&amp;Assessment Form'!$B$13,LookupVisit!$E$3:$F$5,2,FALSE)</f>
        <v>#N/A</v>
      </c>
      <c r="N546" t="e">
        <f>VLOOKUP('Visit&amp;Assessment Form'!$B$14,LookupVisit!$G$3:$H$6,2,FALSE)</f>
        <v>#N/A</v>
      </c>
      <c r="O546" t="e">
        <f>VLOOKUP('Visit&amp;Assessment Form'!$B$15,LookupVisit!$I$3:$J$7,2,FALSE)</f>
        <v>#N/A</v>
      </c>
      <c r="P546" t="e">
        <f>VLOOKUP('Visit&amp;Assessment Form'!$B$16,LookupVisit!$K$3:$L$6,2,FALSE)</f>
        <v>#N/A</v>
      </c>
      <c r="Q546" t="e">
        <f>VLOOKUP('Visit&amp;Assessment Form'!$B$11,LookupVisit!$M$3:$N$7,2,FALSE)</f>
        <v>#N/A</v>
      </c>
      <c r="R546">
        <f>'Visit&amp;Assessment Form'!$B$27</f>
        <v>0</v>
      </c>
      <c r="S546">
        <f>'Visit&amp;Assessment Form'!$B$29</f>
        <v>0</v>
      </c>
      <c r="T546">
        <f>SiteForm!A$3</f>
        <v>0</v>
      </c>
      <c r="U546">
        <f>SiteForm!$A$4</f>
        <v>0</v>
      </c>
      <c r="V546">
        <f>SiteForm!$C$3</f>
        <v>0</v>
      </c>
      <c r="W546">
        <f>SiteForm!$C$5</f>
        <v>0</v>
      </c>
      <c r="X546">
        <f>SiteForm!$C$10</f>
        <v>0</v>
      </c>
      <c r="Y546">
        <f>SiteForm!$C$11</f>
        <v>0</v>
      </c>
      <c r="Z546" t="e">
        <f>CountsForm!C547</f>
        <v>#N/A</v>
      </c>
      <c r="AA546" s="16">
        <f>'Visit&amp;Assessment Form'!$B$6</f>
        <v>0</v>
      </c>
      <c r="AB546" s="16">
        <f>'Visit&amp;Assessment Form'!$B$7</f>
        <v>0</v>
      </c>
      <c r="AC546">
        <f>SiteForm!$C$6</f>
        <v>0</v>
      </c>
      <c r="AD546" s="17">
        <f>CountsForm!A547</f>
        <v>0</v>
      </c>
    </row>
    <row r="547" spans="1:30">
      <c r="A547" t="e">
        <f>SiteForm!$A$7&amp;SiteForm!$C$7</f>
        <v>#N/A</v>
      </c>
      <c r="B547">
        <f>IF(SiteForm!C$4="",SiteForm!A$4,SiteForm!C$4)</f>
        <v>0</v>
      </c>
      <c r="C547">
        <f>'Visit&amp;Assessment Form'!$B$3</f>
        <v>0</v>
      </c>
      <c r="D547">
        <f>'Visit&amp;Assessment Form'!$B$4</f>
        <v>0</v>
      </c>
      <c r="E547">
        <f>'Visit&amp;Assessment Form'!$B$5</f>
        <v>0</v>
      </c>
      <c r="F547" t="e">
        <f>VLOOKUP(CountsForm!A548,LookupCount!$A:$D,4,FALSE)</f>
        <v>#N/A</v>
      </c>
      <c r="G547" t="e">
        <f>CountsForm!B548</f>
        <v>#N/A</v>
      </c>
      <c r="H547">
        <f>CountsForm!D548</f>
        <v>0</v>
      </c>
      <c r="I547" t="str">
        <f>VLOOKUP('Visit&amp;Assessment Form'!B$10,LookupVisit!AJ$2:AK$10,2,FALSE)</f>
        <v>W</v>
      </c>
      <c r="J547" t="e">
        <f>VLOOKUP('Visit&amp;Assessment Form'!B$9,LookupVisit!A$2:B$7,2,FALSE)</f>
        <v>#N/A</v>
      </c>
      <c r="K547" t="e">
        <f>VLOOKUP(CountsForm!E548,LookupCount!$F$2:$G$5,2,FALSE)</f>
        <v>#N/A</v>
      </c>
      <c r="L547" t="e">
        <f>VLOOKUP('Visit&amp;Assessment Form'!$B$8,LookupVisit!$C$2:$D$16,2,FALSE)</f>
        <v>#N/A</v>
      </c>
      <c r="M547" t="e">
        <f>VLOOKUP('Visit&amp;Assessment Form'!$B$13,LookupVisit!$E$3:$F$5,2,FALSE)</f>
        <v>#N/A</v>
      </c>
      <c r="N547" t="e">
        <f>VLOOKUP('Visit&amp;Assessment Form'!$B$14,LookupVisit!$G$3:$H$6,2,FALSE)</f>
        <v>#N/A</v>
      </c>
      <c r="O547" t="e">
        <f>VLOOKUP('Visit&amp;Assessment Form'!$B$15,LookupVisit!$I$3:$J$7,2,FALSE)</f>
        <v>#N/A</v>
      </c>
      <c r="P547" t="e">
        <f>VLOOKUP('Visit&amp;Assessment Form'!$B$16,LookupVisit!$K$3:$L$6,2,FALSE)</f>
        <v>#N/A</v>
      </c>
      <c r="Q547" t="e">
        <f>VLOOKUP('Visit&amp;Assessment Form'!$B$11,LookupVisit!$M$3:$N$7,2,FALSE)</f>
        <v>#N/A</v>
      </c>
      <c r="R547">
        <f>'Visit&amp;Assessment Form'!$B$27</f>
        <v>0</v>
      </c>
      <c r="S547">
        <f>'Visit&amp;Assessment Form'!$B$29</f>
        <v>0</v>
      </c>
      <c r="T547">
        <f>SiteForm!A$3</f>
        <v>0</v>
      </c>
      <c r="U547">
        <f>SiteForm!$A$4</f>
        <v>0</v>
      </c>
      <c r="V547">
        <f>SiteForm!$C$3</f>
        <v>0</v>
      </c>
      <c r="W547">
        <f>SiteForm!$C$5</f>
        <v>0</v>
      </c>
      <c r="X547">
        <f>SiteForm!$C$10</f>
        <v>0</v>
      </c>
      <c r="Y547">
        <f>SiteForm!$C$11</f>
        <v>0</v>
      </c>
      <c r="Z547" t="e">
        <f>CountsForm!C548</f>
        <v>#N/A</v>
      </c>
      <c r="AA547" s="16">
        <f>'Visit&amp;Assessment Form'!$B$6</f>
        <v>0</v>
      </c>
      <c r="AB547" s="16">
        <f>'Visit&amp;Assessment Form'!$B$7</f>
        <v>0</v>
      </c>
      <c r="AC547">
        <f>SiteForm!$C$6</f>
        <v>0</v>
      </c>
      <c r="AD547" s="17">
        <f>CountsForm!A548</f>
        <v>0</v>
      </c>
    </row>
    <row r="548" spans="1:30">
      <c r="A548" t="e">
        <f>SiteForm!$A$7&amp;SiteForm!$C$7</f>
        <v>#N/A</v>
      </c>
      <c r="B548">
        <f>IF(SiteForm!C$4="",SiteForm!A$4,SiteForm!C$4)</f>
        <v>0</v>
      </c>
      <c r="C548">
        <f>'Visit&amp;Assessment Form'!$B$3</f>
        <v>0</v>
      </c>
      <c r="D548">
        <f>'Visit&amp;Assessment Form'!$B$4</f>
        <v>0</v>
      </c>
      <c r="E548">
        <f>'Visit&amp;Assessment Form'!$B$5</f>
        <v>0</v>
      </c>
      <c r="F548" t="e">
        <f>VLOOKUP(CountsForm!A549,LookupCount!$A:$D,4,FALSE)</f>
        <v>#N/A</v>
      </c>
      <c r="G548" t="e">
        <f>CountsForm!B549</f>
        <v>#N/A</v>
      </c>
      <c r="H548">
        <f>CountsForm!D549</f>
        <v>0</v>
      </c>
      <c r="I548" t="str">
        <f>VLOOKUP('Visit&amp;Assessment Form'!B$10,LookupVisit!AJ$2:AK$10,2,FALSE)</f>
        <v>W</v>
      </c>
      <c r="J548" t="e">
        <f>VLOOKUP('Visit&amp;Assessment Form'!B$9,LookupVisit!A$2:B$7,2,FALSE)</f>
        <v>#N/A</v>
      </c>
      <c r="K548" t="e">
        <f>VLOOKUP(CountsForm!E549,LookupCount!$F$2:$G$5,2,FALSE)</f>
        <v>#N/A</v>
      </c>
      <c r="L548" t="e">
        <f>VLOOKUP('Visit&amp;Assessment Form'!$B$8,LookupVisit!$C$2:$D$16,2,FALSE)</f>
        <v>#N/A</v>
      </c>
      <c r="M548" t="e">
        <f>VLOOKUP('Visit&amp;Assessment Form'!$B$13,LookupVisit!$E$3:$F$5,2,FALSE)</f>
        <v>#N/A</v>
      </c>
      <c r="N548" t="e">
        <f>VLOOKUP('Visit&amp;Assessment Form'!$B$14,LookupVisit!$G$3:$H$6,2,FALSE)</f>
        <v>#N/A</v>
      </c>
      <c r="O548" t="e">
        <f>VLOOKUP('Visit&amp;Assessment Form'!$B$15,LookupVisit!$I$3:$J$7,2,FALSE)</f>
        <v>#N/A</v>
      </c>
      <c r="P548" t="e">
        <f>VLOOKUP('Visit&amp;Assessment Form'!$B$16,LookupVisit!$K$3:$L$6,2,FALSE)</f>
        <v>#N/A</v>
      </c>
      <c r="Q548" t="e">
        <f>VLOOKUP('Visit&amp;Assessment Form'!$B$11,LookupVisit!$M$3:$N$7,2,FALSE)</f>
        <v>#N/A</v>
      </c>
      <c r="R548">
        <f>'Visit&amp;Assessment Form'!$B$27</f>
        <v>0</v>
      </c>
      <c r="S548">
        <f>'Visit&amp;Assessment Form'!$B$29</f>
        <v>0</v>
      </c>
      <c r="T548">
        <f>SiteForm!A$3</f>
        <v>0</v>
      </c>
      <c r="U548">
        <f>SiteForm!$A$4</f>
        <v>0</v>
      </c>
      <c r="V548">
        <f>SiteForm!$C$3</f>
        <v>0</v>
      </c>
      <c r="W548">
        <f>SiteForm!$C$5</f>
        <v>0</v>
      </c>
      <c r="X548">
        <f>SiteForm!$C$10</f>
        <v>0</v>
      </c>
      <c r="Y548">
        <f>SiteForm!$C$11</f>
        <v>0</v>
      </c>
      <c r="Z548" t="e">
        <f>CountsForm!C549</f>
        <v>#N/A</v>
      </c>
      <c r="AA548" s="16">
        <f>'Visit&amp;Assessment Form'!$B$6</f>
        <v>0</v>
      </c>
      <c r="AB548" s="16">
        <f>'Visit&amp;Assessment Form'!$B$7</f>
        <v>0</v>
      </c>
      <c r="AC548">
        <f>SiteForm!$C$6</f>
        <v>0</v>
      </c>
      <c r="AD548" s="17">
        <f>CountsForm!A549</f>
        <v>0</v>
      </c>
    </row>
    <row r="549" spans="1:30">
      <c r="A549" t="e">
        <f>SiteForm!$A$7&amp;SiteForm!$C$7</f>
        <v>#N/A</v>
      </c>
      <c r="B549">
        <f>IF(SiteForm!C$4="",SiteForm!A$4,SiteForm!C$4)</f>
        <v>0</v>
      </c>
      <c r="C549">
        <f>'Visit&amp;Assessment Form'!$B$3</f>
        <v>0</v>
      </c>
      <c r="D549">
        <f>'Visit&amp;Assessment Form'!$B$4</f>
        <v>0</v>
      </c>
      <c r="E549">
        <f>'Visit&amp;Assessment Form'!$B$5</f>
        <v>0</v>
      </c>
      <c r="F549" t="e">
        <f>VLOOKUP(CountsForm!A550,LookupCount!$A:$D,4,FALSE)</f>
        <v>#N/A</v>
      </c>
      <c r="G549" t="e">
        <f>CountsForm!B550</f>
        <v>#N/A</v>
      </c>
      <c r="H549">
        <f>CountsForm!D550</f>
        <v>0</v>
      </c>
      <c r="I549" t="str">
        <f>VLOOKUP('Visit&amp;Assessment Form'!B$10,LookupVisit!AJ$2:AK$10,2,FALSE)</f>
        <v>W</v>
      </c>
      <c r="J549" t="e">
        <f>VLOOKUP('Visit&amp;Assessment Form'!B$9,LookupVisit!A$2:B$7,2,FALSE)</f>
        <v>#N/A</v>
      </c>
      <c r="K549" t="e">
        <f>VLOOKUP(CountsForm!E550,LookupCount!$F$2:$G$5,2,FALSE)</f>
        <v>#N/A</v>
      </c>
      <c r="L549" t="e">
        <f>VLOOKUP('Visit&amp;Assessment Form'!$B$8,LookupVisit!$C$2:$D$16,2,FALSE)</f>
        <v>#N/A</v>
      </c>
      <c r="M549" t="e">
        <f>VLOOKUP('Visit&amp;Assessment Form'!$B$13,LookupVisit!$E$3:$F$5,2,FALSE)</f>
        <v>#N/A</v>
      </c>
      <c r="N549" t="e">
        <f>VLOOKUP('Visit&amp;Assessment Form'!$B$14,LookupVisit!$G$3:$H$6,2,FALSE)</f>
        <v>#N/A</v>
      </c>
      <c r="O549" t="e">
        <f>VLOOKUP('Visit&amp;Assessment Form'!$B$15,LookupVisit!$I$3:$J$7,2,FALSE)</f>
        <v>#N/A</v>
      </c>
      <c r="P549" t="e">
        <f>VLOOKUP('Visit&amp;Assessment Form'!$B$16,LookupVisit!$K$3:$L$6,2,FALSE)</f>
        <v>#N/A</v>
      </c>
      <c r="Q549" t="e">
        <f>VLOOKUP('Visit&amp;Assessment Form'!$B$11,LookupVisit!$M$3:$N$7,2,FALSE)</f>
        <v>#N/A</v>
      </c>
      <c r="R549">
        <f>'Visit&amp;Assessment Form'!$B$27</f>
        <v>0</v>
      </c>
      <c r="S549">
        <f>'Visit&amp;Assessment Form'!$B$29</f>
        <v>0</v>
      </c>
      <c r="T549">
        <f>SiteForm!A$3</f>
        <v>0</v>
      </c>
      <c r="U549">
        <f>SiteForm!$A$4</f>
        <v>0</v>
      </c>
      <c r="V549">
        <f>SiteForm!$C$3</f>
        <v>0</v>
      </c>
      <c r="W549">
        <f>SiteForm!$C$5</f>
        <v>0</v>
      </c>
      <c r="X549">
        <f>SiteForm!$C$10</f>
        <v>0</v>
      </c>
      <c r="Y549">
        <f>SiteForm!$C$11</f>
        <v>0</v>
      </c>
      <c r="Z549" t="e">
        <f>CountsForm!C550</f>
        <v>#N/A</v>
      </c>
      <c r="AA549" s="16">
        <f>'Visit&amp;Assessment Form'!$B$6</f>
        <v>0</v>
      </c>
      <c r="AB549" s="16">
        <f>'Visit&amp;Assessment Form'!$B$7</f>
        <v>0</v>
      </c>
      <c r="AC549">
        <f>SiteForm!$C$6</f>
        <v>0</v>
      </c>
      <c r="AD549" s="17">
        <f>CountsForm!A550</f>
        <v>0</v>
      </c>
    </row>
  </sheetData>
  <sheetProtection algorithmName="SHA-512" hashValue="W2PwT/EreT10+823vh37dIhYfg04zL0eWfEL+FkPoAWjrL7SdPHWQyVCcDadib+tWb8A99YrvV001RPGRUi84g==" saltValue="uObLMSDno8x0/7rynrHcpA==" spinCount="100000" sheet="1" objects="1" scenarios="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A3B5B-AD6B-42E3-9EE1-D6B48BCE1034}">
  <sheetPr>
    <tabColor rgb="FFFF0000"/>
  </sheetPr>
  <dimension ref="A1:AN2"/>
  <sheetViews>
    <sheetView workbookViewId="0">
      <selection activeCell="L2" sqref="L2"/>
    </sheetView>
  </sheetViews>
  <sheetFormatPr defaultColWidth="8.85546875" defaultRowHeight="15"/>
  <cols>
    <col min="1" max="1" width="19.140625" bestFit="1" customWidth="1"/>
    <col min="4" max="4" width="9.140625"/>
    <col min="5" max="5" width="36.7109375" bestFit="1" customWidth="1"/>
    <col min="6" max="6" width="20.42578125" bestFit="1" customWidth="1"/>
    <col min="12" max="12" width="10.7109375" bestFit="1" customWidth="1"/>
    <col min="31" max="31" width="9.42578125" customWidth="1"/>
  </cols>
  <sheetData>
    <row r="1" spans="1:40" ht="27" thickBot="1">
      <c r="A1" t="s">
        <v>1813</v>
      </c>
      <c r="B1" t="s">
        <v>1878</v>
      </c>
      <c r="C1" t="s">
        <v>1879</v>
      </c>
      <c r="D1" t="s">
        <v>16952</v>
      </c>
      <c r="E1" t="s">
        <v>14326</v>
      </c>
      <c r="F1" t="s">
        <v>1814</v>
      </c>
      <c r="G1" t="s">
        <v>1815</v>
      </c>
      <c r="H1" t="s">
        <v>1816</v>
      </c>
      <c r="I1" t="s">
        <v>1817</v>
      </c>
      <c r="J1" t="s">
        <v>1834</v>
      </c>
      <c r="K1" t="s">
        <v>1818</v>
      </c>
      <c r="L1" s="91" t="s">
        <v>16953</v>
      </c>
      <c r="M1" s="91" t="s">
        <v>16954</v>
      </c>
      <c r="N1" s="91" t="s">
        <v>16955</v>
      </c>
      <c r="O1" t="s">
        <v>1819</v>
      </c>
      <c r="P1" t="s">
        <v>1820</v>
      </c>
      <c r="Q1" t="s">
        <v>22</v>
      </c>
      <c r="R1" t="s">
        <v>1821</v>
      </c>
      <c r="S1" t="s">
        <v>1822</v>
      </c>
      <c r="T1" t="s">
        <v>16</v>
      </c>
      <c r="U1" t="s">
        <v>40</v>
      </c>
      <c r="V1" t="s">
        <v>1823</v>
      </c>
      <c r="W1" t="s">
        <v>187</v>
      </c>
      <c r="X1" t="s">
        <v>1824</v>
      </c>
      <c r="Y1" t="s">
        <v>1825</v>
      </c>
      <c r="Z1" t="s">
        <v>37</v>
      </c>
      <c r="AA1" t="s">
        <v>1335</v>
      </c>
      <c r="AB1" t="s">
        <v>1336</v>
      </c>
      <c r="AC1" t="s">
        <v>1337</v>
      </c>
      <c r="AD1" t="s">
        <v>1826</v>
      </c>
      <c r="AE1" t="s">
        <v>31</v>
      </c>
      <c r="AF1" t="s">
        <v>47</v>
      </c>
      <c r="AG1" t="s">
        <v>1827</v>
      </c>
      <c r="AH1" t="s">
        <v>202</v>
      </c>
      <c r="AI1" t="s">
        <v>1828</v>
      </c>
      <c r="AJ1" t="s">
        <v>1829</v>
      </c>
      <c r="AK1" t="s">
        <v>1830</v>
      </c>
      <c r="AL1" t="s">
        <v>1831</v>
      </c>
      <c r="AM1" t="s">
        <v>1832</v>
      </c>
      <c r="AN1" t="s">
        <v>1833</v>
      </c>
    </row>
    <row r="2" spans="1:40">
      <c r="A2" t="str">
        <f>CountsForm!E1</f>
        <v>--;00:00-00:00</v>
      </c>
      <c r="B2">
        <f>'Visit&amp;Assessment Form'!$B$27</f>
        <v>0</v>
      </c>
      <c r="C2">
        <f>'Visit&amp;Assessment Form'!B28</f>
        <v>0</v>
      </c>
      <c r="E2">
        <f>IF(SiteForm!A3="",SiteForm!C3,SiteForm!A3)</f>
        <v>0</v>
      </c>
      <c r="F2">
        <f>IF(SiteForm!C$4="",SiteForm!A$4,SiteForm!C$4)</f>
        <v>0</v>
      </c>
      <c r="G2">
        <f>SiteForm!$C$6</f>
        <v>0</v>
      </c>
      <c r="H2">
        <f>SiteForm!A$3</f>
        <v>0</v>
      </c>
      <c r="I2">
        <f>SiteForm!$C$8</f>
        <v>0</v>
      </c>
      <c r="J2">
        <f>SiteForm!$C$9</f>
        <v>0</v>
      </c>
      <c r="K2" t="str">
        <f>IF(SiteForm!$C$20=TRUE,SiteForm!$B$20&amp;";","")&amp;IF(SiteForm!$C$21=TRUE,SiteForm!$B$21&amp;";","")&amp;IF(SiteForm!$C$22=TRUE,SiteForm!$B$22&amp;";","")&amp;IF(SiteForm!$C$23=TRUE,SiteForm!$B$23&amp;";","")&amp;IF(SiteForm!$C$24=TRUE,SiteForm!$B$24&amp;";","")&amp;IF(SiteForm!$C$25=TRUE,SiteForm!$B$25&amp;";","")&amp;IF(SiteForm!$C$26=TRUE,SiteForm!$B$26&amp;";","")</f>
        <v/>
      </c>
      <c r="L2" s="92" t="e">
        <f>DATE('Visit&amp;Assessment Form'!B5,'Visit&amp;Assessment Form'!B4,'Visit&amp;Assessment Form'!B3)</f>
        <v>#NUM!</v>
      </c>
      <c r="M2" t="str">
        <f>TEXT('Visit&amp;Assessment Form'!B6,"HH:MM")</f>
        <v>00:00</v>
      </c>
      <c r="N2" t="str">
        <f>TEXT('Visit&amp;Assessment Form'!B7,"HH:MM")</f>
        <v>00:00</v>
      </c>
      <c r="O2">
        <f>'Visit&amp;Assessment Form'!$B$13</f>
        <v>0</v>
      </c>
      <c r="P2">
        <f>'Visit&amp;Assessment Form'!$B$15</f>
        <v>0</v>
      </c>
      <c r="Q2">
        <f>'Visit&amp;Assessment Form'!$B$14</f>
        <v>0</v>
      </c>
      <c r="R2">
        <f>'Visit&amp;Assessment Form'!$B$18</f>
        <v>0</v>
      </c>
      <c r="S2">
        <f>'Visit&amp;Assessment Form'!$B$19</f>
        <v>0</v>
      </c>
      <c r="T2" t="str">
        <f>IF(SiteForm!$C$28=TRUE,SiteForm!$B$28&amp;";","")&amp;IF(SiteForm!$C$29=TRUE,SiteForm!$B$29&amp;";","")&amp;IF(SiteForm!$C$30=TRUE,SiteForm!$B$30&amp;";","")&amp;IF(SiteForm!$C$31=TRUE,SiteForm!$B$31&amp;";","")&amp;IF(SiteForm!$C$32=TRUE,SiteForm!$B$32&amp;";","")&amp;IF(SiteForm!$C$33=TRUE,SiteForm!$B$33&amp;";","")&amp;IF(SiteForm!$C$34=TRUE,SiteForm!$B$34&amp;";","")&amp;IF(SiteForm!$C$35=TRUE,SiteForm!$B$35&amp;";","")&amp;IF(SiteForm!$C$36=TRUE,SiteForm!$B$36&amp;";","")&amp;IF(SiteForm!$C$37=TRUE,SiteForm!$B$37&amp;";","")&amp;IF(SiteForm!$C$38=TRUE,SiteForm!$B$38&amp;";","")&amp;IF(SiteForm!$C$39=TRUE,SiteForm!$B$39&amp;";","")</f>
        <v/>
      </c>
      <c r="U2">
        <f>SiteForm!$C17</f>
        <v>0</v>
      </c>
      <c r="V2">
        <f>+SiteForm!$C$12</f>
        <v>0</v>
      </c>
      <c r="W2">
        <f>'Visit&amp;Assessment Form'!$B$17</f>
        <v>0</v>
      </c>
      <c r="X2">
        <f>SiteForm!$C$13</f>
        <v>0</v>
      </c>
      <c r="Y2">
        <f>SiteForm!$C15</f>
        <v>0</v>
      </c>
      <c r="Z2">
        <f>SiteForm!$C16</f>
        <v>0</v>
      </c>
      <c r="AA2">
        <f>'Visit&amp;Assessment Form'!$B$21</f>
        <v>0</v>
      </c>
      <c r="AB2">
        <f>'Visit&amp;Assessment Form'!$B$22</f>
        <v>0</v>
      </c>
      <c r="AC2">
        <f>'Visit&amp;Assessment Form'!$B$24</f>
        <v>0</v>
      </c>
      <c r="AD2">
        <f>'Visit&amp;Assessment Form'!$B$29</f>
        <v>0</v>
      </c>
      <c r="AE2" t="str">
        <f>IF('Visit&amp;Assessment Form'!$D$3="Yes",'Visit&amp;Assessment Form'!$C$3&amp;";","")&amp;IF('Visit&amp;Assessment Form'!$D$4="Yes",'Visit&amp;Assessment Form'!$C$4&amp;";","")&amp;IF('Visit&amp;Assessment Form'!$D$5="Yes",'Visit&amp;Assessment Form'!$C$5&amp;";","")&amp;IF('Visit&amp;Assessment Form'!$D$6="Yes",'Visit&amp;Assessment Form'!$C$6&amp;";","")&amp;IF('Visit&amp;Assessment Form'!$D$7="Yes",'Visit&amp;Assessment Form'!$C$7&amp;";","")&amp;IF('Visit&amp;Assessment Form'!$D$8="Yes",'Visit&amp;Assessment Form'!$C$8&amp;";","")&amp;IF('Visit&amp;Assessment Form'!$D$9="Yes",'Visit&amp;Assessment Form'!$C$9&amp;";","")&amp;IF('Visit&amp;Assessment Form'!$D$10="Yes",'Visit&amp;Assessment Form'!$C$10&amp;";","")&amp;IF('Visit&amp;Assessment Form'!$D$11="Yes",'Visit&amp;Assessment Form'!$C$11&amp;";","")&amp;IF('Visit&amp;Assessment Form'!$D$12="Yes",'Visit&amp;Assessment Form'!$C$12&amp;";","")&amp;IF('Visit&amp;Assessment Form'!$D$13="Yes",'Visit&amp;Assessment Form'!$C$13&amp;";","")&amp;IF('Visit&amp;Assessment Form'!$D$14="Yes",'Visit&amp;Assessment Form'!$C$14&amp;";","")</f>
        <v/>
      </c>
      <c r="AF2">
        <f>'Visit&amp;Assessment Form'!D21</f>
        <v>0</v>
      </c>
      <c r="AG2">
        <f>'Visit&amp;Assessment Form'!D22</f>
        <v>0</v>
      </c>
      <c r="AH2">
        <f>'Visit&amp;Assessment Form'!$B$23</f>
        <v>0</v>
      </c>
      <c r="AI2">
        <f>'Visit&amp;Assessment Form'!$B$25</f>
        <v>0</v>
      </c>
      <c r="AJ2">
        <f>'Visit&amp;Assessment Form'!$B$29</f>
        <v>0</v>
      </c>
    </row>
  </sheetData>
  <sheetProtection algorithmName="SHA-512" hashValue="kbrJR0hovNh/hI8vjJHTfzl8Q6p2i55f6zSMpnqGmfFsBzkAhqLULJibfygQQTq9HAZI26eaiQrI55Ax0aYLIg==" saltValue="VtpV0gLIPqpT34OM9H1TH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I65"/>
  <sheetViews>
    <sheetView workbookViewId="0"/>
  </sheetViews>
  <sheetFormatPr defaultColWidth="8.85546875" defaultRowHeight="15"/>
  <cols>
    <col min="1" max="1" width="2.42578125" style="36" customWidth="1"/>
    <col min="2" max="2" width="25.42578125" style="36" customWidth="1"/>
    <col min="3" max="3" width="112.7109375" style="36" customWidth="1"/>
    <col min="4" max="16384" width="8.85546875" style="36"/>
  </cols>
  <sheetData>
    <row r="1" spans="1:9" s="28" customFormat="1" ht="20.100000000000001" customHeight="1">
      <c r="A1" s="37"/>
      <c r="B1" s="63" t="s">
        <v>1510</v>
      </c>
    </row>
    <row r="2" spans="1:9" s="28" customFormat="1" ht="20.100000000000001" customHeight="1" thickBot="1">
      <c r="A2" s="37"/>
      <c r="B2" s="37"/>
    </row>
    <row r="3" spans="1:9" s="28" customFormat="1" ht="16.5" thickBot="1">
      <c r="B3" s="95" t="s">
        <v>1448</v>
      </c>
      <c r="C3" s="96"/>
    </row>
    <row r="4" spans="1:9" s="29" customFormat="1" ht="12.75" customHeight="1">
      <c r="B4" s="45" t="s">
        <v>1364</v>
      </c>
      <c r="C4" s="45" t="s">
        <v>1365</v>
      </c>
      <c r="D4" s="30"/>
      <c r="E4" s="30"/>
      <c r="F4" s="30"/>
      <c r="G4" s="30"/>
      <c r="H4" s="30"/>
      <c r="I4" s="31"/>
    </row>
    <row r="5" spans="1:9" s="29" customFormat="1" ht="12.75" customHeight="1">
      <c r="B5" s="32" t="s">
        <v>1483</v>
      </c>
      <c r="C5" s="32" t="s">
        <v>1484</v>
      </c>
      <c r="D5" s="30"/>
      <c r="E5" s="30"/>
      <c r="F5" s="30"/>
      <c r="G5" s="30"/>
      <c r="H5" s="30"/>
      <c r="I5" s="31"/>
    </row>
    <row r="6" spans="1:9" s="28" customFormat="1" ht="14.25">
      <c r="B6" s="39" t="s">
        <v>169</v>
      </c>
      <c r="C6" s="40" t="s">
        <v>1439</v>
      </c>
    </row>
    <row r="7" spans="1:9" s="28" customFormat="1" ht="14.25">
      <c r="B7" s="39" t="s">
        <v>1424</v>
      </c>
      <c r="C7" s="40" t="s">
        <v>1425</v>
      </c>
    </row>
    <row r="8" spans="1:9" s="28" customFormat="1" ht="14.25">
      <c r="B8" s="39" t="s">
        <v>1861</v>
      </c>
      <c r="C8" s="40" t="s">
        <v>1862</v>
      </c>
    </row>
    <row r="9" spans="1:9" s="28" customFormat="1" ht="14.25">
      <c r="B9" s="39" t="s">
        <v>1485</v>
      </c>
      <c r="C9" s="40" t="s">
        <v>1486</v>
      </c>
    </row>
    <row r="10" spans="1:9" s="28" customFormat="1" ht="14.25">
      <c r="B10" s="40" t="s">
        <v>168</v>
      </c>
      <c r="C10" s="40" t="s">
        <v>1487</v>
      </c>
    </row>
    <row r="11" spans="1:9" s="28" customFormat="1" ht="14.25">
      <c r="B11" s="39" t="s">
        <v>1856</v>
      </c>
      <c r="C11" s="40" t="s">
        <v>1857</v>
      </c>
    </row>
    <row r="12" spans="1:9" s="28" customFormat="1" ht="14.25">
      <c r="B12" s="39" t="s">
        <v>1858</v>
      </c>
      <c r="C12" s="40" t="s">
        <v>1859</v>
      </c>
    </row>
    <row r="13" spans="1:9" s="28" customFormat="1" ht="27">
      <c r="B13" s="39" t="s">
        <v>1428</v>
      </c>
      <c r="C13" s="40" t="s">
        <v>1460</v>
      </c>
    </row>
    <row r="14" spans="1:9" s="28" customFormat="1" ht="14.25">
      <c r="B14" s="39" t="s">
        <v>1427</v>
      </c>
      <c r="C14" s="40" t="s">
        <v>1371</v>
      </c>
    </row>
    <row r="15" spans="1:9" s="28" customFormat="1" ht="14.25">
      <c r="B15" s="39" t="s">
        <v>1456</v>
      </c>
      <c r="C15" s="40" t="s">
        <v>1457</v>
      </c>
    </row>
    <row r="16" spans="1:9" s="28" customFormat="1" ht="14.25">
      <c r="B16" s="39" t="s">
        <v>1351</v>
      </c>
      <c r="C16" s="40" t="s">
        <v>1432</v>
      </c>
    </row>
    <row r="17" spans="2:9" s="28" customFormat="1" ht="14.25">
      <c r="B17" s="39" t="s">
        <v>1354</v>
      </c>
      <c r="C17" s="40" t="s">
        <v>1431</v>
      </c>
    </row>
    <row r="18" spans="2:9" s="28" customFormat="1" ht="14.25">
      <c r="B18" s="39" t="s">
        <v>1429</v>
      </c>
      <c r="C18" s="40" t="s">
        <v>1433</v>
      </c>
    </row>
    <row r="19" spans="2:9" s="28" customFormat="1" ht="14.25">
      <c r="B19" s="39" t="s">
        <v>1430</v>
      </c>
      <c r="C19" s="40" t="s">
        <v>15395</v>
      </c>
    </row>
    <row r="20" spans="2:9" s="28" customFormat="1" ht="14.25">
      <c r="B20" s="39" t="s">
        <v>1434</v>
      </c>
      <c r="C20" s="40" t="s">
        <v>15394</v>
      </c>
    </row>
    <row r="21" spans="2:9" s="28" customFormat="1" ht="14.25">
      <c r="B21" s="39" t="s">
        <v>1458</v>
      </c>
      <c r="C21" s="40" t="s">
        <v>1459</v>
      </c>
    </row>
    <row r="22" spans="2:9" s="28" customFormat="1" ht="14.25">
      <c r="B22" s="39" t="s">
        <v>1426</v>
      </c>
      <c r="C22" s="40" t="s">
        <v>15384</v>
      </c>
    </row>
    <row r="23" spans="2:9" s="28" customFormat="1" ht="25.5">
      <c r="B23" s="39" t="s">
        <v>1435</v>
      </c>
      <c r="C23" s="40" t="s">
        <v>15383</v>
      </c>
    </row>
    <row r="24" spans="2:9" s="28" customFormat="1" thickBot="1">
      <c r="B24" s="38"/>
      <c r="C24" s="30"/>
    </row>
    <row r="25" spans="2:9" s="28" customFormat="1" ht="20.100000000000001" customHeight="1">
      <c r="B25" s="93" t="s">
        <v>1436</v>
      </c>
      <c r="C25" s="94"/>
    </row>
    <row r="26" spans="2:9" s="29" customFormat="1" ht="12.75" customHeight="1">
      <c r="B26" s="45" t="s">
        <v>1364</v>
      </c>
      <c r="C26" s="45" t="s">
        <v>1365</v>
      </c>
      <c r="D26" s="30"/>
      <c r="E26" s="30"/>
      <c r="F26" s="30"/>
      <c r="G26" s="30"/>
      <c r="H26" s="30"/>
      <c r="I26" s="31"/>
    </row>
    <row r="27" spans="2:9" s="29" customFormat="1" ht="12.75" customHeight="1">
      <c r="B27" s="44" t="s">
        <v>166</v>
      </c>
      <c r="C27" s="41"/>
      <c r="D27" s="30"/>
      <c r="E27" s="30"/>
      <c r="F27" s="30"/>
      <c r="G27" s="30"/>
      <c r="H27" s="30"/>
      <c r="I27" s="31"/>
    </row>
    <row r="28" spans="2:9" s="29" customFormat="1" ht="12.75" customHeight="1">
      <c r="B28" s="42" t="s">
        <v>169</v>
      </c>
      <c r="C28" s="32" t="s">
        <v>1506</v>
      </c>
      <c r="D28" s="30"/>
      <c r="E28" s="30"/>
      <c r="F28" s="30"/>
      <c r="G28" s="30"/>
      <c r="H28" s="30"/>
      <c r="I28" s="31"/>
    </row>
    <row r="29" spans="2:9" s="29" customFormat="1" ht="12.75" customHeight="1">
      <c r="B29" s="43" t="s">
        <v>170</v>
      </c>
      <c r="C29" s="32" t="s">
        <v>1366</v>
      </c>
      <c r="D29" s="30"/>
      <c r="E29" s="30"/>
      <c r="F29" s="30"/>
      <c r="G29" s="30"/>
      <c r="H29" s="30"/>
      <c r="I29" s="31"/>
    </row>
    <row r="30" spans="2:9" s="29" customFormat="1" ht="12.75" customHeight="1">
      <c r="B30" s="43" t="s">
        <v>171</v>
      </c>
      <c r="C30" s="32" t="s">
        <v>1367</v>
      </c>
      <c r="D30" s="30"/>
      <c r="E30" s="30"/>
      <c r="F30" s="30"/>
      <c r="G30" s="30"/>
      <c r="H30" s="30"/>
      <c r="I30" s="31"/>
    </row>
    <row r="31" spans="2:9" s="29" customFormat="1" ht="12.75" customHeight="1">
      <c r="B31" s="43" t="s">
        <v>172</v>
      </c>
      <c r="C31" s="32" t="s">
        <v>1368</v>
      </c>
      <c r="D31" s="30"/>
      <c r="E31" s="30"/>
      <c r="F31" s="30"/>
      <c r="G31" s="30"/>
      <c r="H31" s="30"/>
      <c r="I31" s="31"/>
    </row>
    <row r="32" spans="2:9">
      <c r="B32" s="50" t="s">
        <v>1420</v>
      </c>
      <c r="C32" s="50" t="s">
        <v>1421</v>
      </c>
    </row>
    <row r="33" spans="2:9">
      <c r="B33" s="50" t="s">
        <v>1422</v>
      </c>
      <c r="C33" s="50" t="s">
        <v>1423</v>
      </c>
    </row>
    <row r="34" spans="2:9" s="29" customFormat="1" ht="12.75" customHeight="1">
      <c r="B34" s="32" t="s">
        <v>178</v>
      </c>
      <c r="C34" s="32" t="s">
        <v>1488</v>
      </c>
      <c r="D34" s="30"/>
      <c r="E34" s="30"/>
      <c r="F34" s="30"/>
      <c r="G34" s="30"/>
      <c r="H34" s="30"/>
      <c r="I34" s="31"/>
    </row>
    <row r="35" spans="2:9" s="29" customFormat="1" ht="12.75" customHeight="1">
      <c r="B35" s="32" t="s">
        <v>1495</v>
      </c>
      <c r="C35" s="32" t="s">
        <v>1489</v>
      </c>
      <c r="D35" s="30"/>
      <c r="E35" s="30"/>
      <c r="F35" s="30"/>
      <c r="G35" s="30"/>
      <c r="H35" s="30"/>
      <c r="I35" s="31"/>
    </row>
    <row r="36" spans="2:9" s="29" customFormat="1" ht="12.75" customHeight="1">
      <c r="B36" s="33" t="s">
        <v>1854</v>
      </c>
      <c r="C36" s="32" t="s">
        <v>1855</v>
      </c>
      <c r="D36" s="30"/>
      <c r="E36" s="30"/>
      <c r="F36" s="30"/>
      <c r="G36" s="30"/>
      <c r="H36" s="30"/>
      <c r="I36" s="31"/>
    </row>
    <row r="37" spans="2:9" s="29" customFormat="1" ht="12.75" customHeight="1">
      <c r="B37" s="33" t="s">
        <v>183</v>
      </c>
      <c r="C37" s="32" t="s">
        <v>1369</v>
      </c>
      <c r="D37" s="30"/>
      <c r="E37" s="30"/>
      <c r="F37" s="30"/>
      <c r="G37" s="30"/>
      <c r="H37" s="30"/>
      <c r="I37" s="31"/>
    </row>
    <row r="38" spans="2:9" s="29" customFormat="1" ht="12.75" customHeight="1">
      <c r="B38" s="44" t="s">
        <v>167</v>
      </c>
      <c r="C38" s="34"/>
      <c r="D38" s="30"/>
      <c r="E38" s="30"/>
      <c r="F38" s="30"/>
      <c r="G38" s="30"/>
      <c r="H38" s="30"/>
      <c r="I38" s="31"/>
    </row>
    <row r="39" spans="2:9" s="29" customFormat="1" ht="12.75" customHeight="1">
      <c r="B39" s="33" t="s">
        <v>179</v>
      </c>
      <c r="C39" s="35" t="s">
        <v>1490</v>
      </c>
      <c r="D39" s="30"/>
      <c r="E39" s="30"/>
      <c r="F39" s="30"/>
      <c r="G39" s="30"/>
      <c r="H39" s="30"/>
      <c r="I39" s="31"/>
    </row>
    <row r="40" spans="2:9" s="29" customFormat="1" ht="12.75" customHeight="1">
      <c r="B40" s="33" t="s">
        <v>180</v>
      </c>
      <c r="C40" s="35" t="s">
        <v>1491</v>
      </c>
      <c r="D40" s="30"/>
      <c r="E40" s="30"/>
      <c r="F40" s="30"/>
      <c r="G40" s="30"/>
      <c r="H40" s="30"/>
      <c r="I40" s="31"/>
    </row>
    <row r="41" spans="2:9" s="29" customFormat="1" ht="12.75" customHeight="1">
      <c r="B41" s="33" t="s">
        <v>181</v>
      </c>
      <c r="C41" s="35" t="s">
        <v>1492</v>
      </c>
      <c r="D41" s="30"/>
      <c r="E41" s="30"/>
      <c r="F41" s="30"/>
      <c r="G41" s="30"/>
      <c r="H41" s="30"/>
      <c r="I41" s="31"/>
    </row>
    <row r="42" spans="2:9" s="29" customFormat="1" ht="12.75" customHeight="1">
      <c r="B42" s="33" t="s">
        <v>182</v>
      </c>
      <c r="C42" s="35" t="s">
        <v>1493</v>
      </c>
      <c r="D42" s="30"/>
      <c r="E42" s="30"/>
      <c r="F42" s="30"/>
      <c r="G42" s="30"/>
      <c r="H42" s="30"/>
      <c r="I42" s="31"/>
    </row>
    <row r="43" spans="2:9" s="29" customFormat="1" ht="12.75" customHeight="1">
      <c r="B43" s="32" t="s">
        <v>185</v>
      </c>
      <c r="C43" s="32" t="s">
        <v>1494</v>
      </c>
      <c r="D43" s="30"/>
      <c r="E43" s="30"/>
      <c r="F43" s="30"/>
      <c r="G43" s="30"/>
      <c r="H43" s="30"/>
      <c r="I43" s="31"/>
    </row>
    <row r="44" spans="2:9" s="29" customFormat="1" ht="12.75" customHeight="1">
      <c r="B44" s="32" t="s">
        <v>1496</v>
      </c>
      <c r="C44" s="32" t="s">
        <v>1514</v>
      </c>
      <c r="D44" s="30"/>
      <c r="E44" s="30"/>
      <c r="F44" s="30"/>
      <c r="G44" s="30"/>
      <c r="H44" s="30"/>
      <c r="I44" s="31"/>
    </row>
    <row r="45" spans="2:9" s="29" customFormat="1" ht="12.75" customHeight="1">
      <c r="B45" s="32" t="s">
        <v>1497</v>
      </c>
      <c r="C45" s="32" t="s">
        <v>1498</v>
      </c>
      <c r="D45" s="30"/>
      <c r="E45" s="30"/>
      <c r="F45" s="30"/>
      <c r="G45" s="30"/>
      <c r="H45" s="30"/>
      <c r="I45" s="31"/>
    </row>
    <row r="46" spans="2:9" s="29" customFormat="1" ht="12.75" customHeight="1">
      <c r="B46" s="46" t="s">
        <v>1437</v>
      </c>
      <c r="C46" s="41"/>
      <c r="D46" s="30"/>
      <c r="E46" s="30"/>
      <c r="F46" s="30"/>
      <c r="G46" s="30"/>
      <c r="H46" s="30"/>
      <c r="I46" s="31"/>
    </row>
    <row r="47" spans="2:9" s="62" customFormat="1" ht="51.95" customHeight="1">
      <c r="B47" s="58" t="s">
        <v>15391</v>
      </c>
      <c r="C47" s="59" t="s">
        <v>15288</v>
      </c>
      <c r="D47" s="60"/>
      <c r="E47" s="60"/>
      <c r="F47" s="60"/>
      <c r="G47" s="60"/>
      <c r="H47" s="60"/>
      <c r="I47" s="61"/>
    </row>
    <row r="48" spans="2:9" s="29" customFormat="1" ht="12.75" customHeight="1">
      <c r="B48" s="46" t="s">
        <v>202</v>
      </c>
      <c r="C48" s="41"/>
      <c r="D48" s="30"/>
      <c r="E48" s="30"/>
      <c r="F48" s="30"/>
      <c r="G48" s="30"/>
      <c r="H48" s="30"/>
      <c r="I48" s="31"/>
    </row>
    <row r="49" spans="2:9" s="29" customFormat="1" ht="12.75" customHeight="1">
      <c r="B49" s="32" t="s">
        <v>15877</v>
      </c>
      <c r="C49" s="32" t="s">
        <v>1438</v>
      </c>
      <c r="D49" s="30"/>
      <c r="E49" s="30"/>
      <c r="F49" s="30"/>
      <c r="G49" s="30"/>
      <c r="H49" s="30"/>
      <c r="I49" s="31"/>
    </row>
    <row r="50" spans="2:9" s="29" customFormat="1" ht="12.75" customHeight="1">
      <c r="B50" s="46" t="s">
        <v>201</v>
      </c>
      <c r="C50" s="41"/>
      <c r="D50" s="30"/>
      <c r="E50" s="30"/>
      <c r="F50" s="30"/>
      <c r="G50" s="30"/>
      <c r="H50" s="30"/>
      <c r="I50" s="31"/>
    </row>
    <row r="51" spans="2:9" s="29" customFormat="1" ht="14.25">
      <c r="B51" s="32" t="s">
        <v>184</v>
      </c>
      <c r="C51" s="32" t="s">
        <v>1370</v>
      </c>
    </row>
    <row r="52" spans="2:9" s="29" customFormat="1" ht="14.25">
      <c r="B52" s="32" t="s">
        <v>15289</v>
      </c>
      <c r="C52" s="32" t="s">
        <v>15290</v>
      </c>
    </row>
    <row r="53" spans="2:9" s="29" customFormat="1" ht="14.25">
      <c r="B53" s="32" t="s">
        <v>210</v>
      </c>
      <c r="C53" s="32" t="s">
        <v>1515</v>
      </c>
    </row>
    <row r="54" spans="2:9" s="29" customFormat="1" ht="12.75" customHeight="1" thickBot="1">
      <c r="B54" s="30"/>
      <c r="C54" s="34"/>
      <c r="D54" s="30"/>
      <c r="E54" s="30"/>
      <c r="F54" s="30"/>
      <c r="G54" s="30"/>
      <c r="H54" s="30"/>
      <c r="I54" s="31"/>
    </row>
    <row r="55" spans="2:9" s="28" customFormat="1" ht="15.75">
      <c r="B55" s="97" t="s">
        <v>1449</v>
      </c>
      <c r="C55" s="98"/>
    </row>
    <row r="56" spans="2:9" s="29" customFormat="1" ht="12.75" customHeight="1">
      <c r="B56" s="45" t="s">
        <v>1364</v>
      </c>
      <c r="C56" s="45" t="s">
        <v>1365</v>
      </c>
      <c r="D56" s="30"/>
      <c r="E56" s="30"/>
      <c r="F56" s="30"/>
      <c r="G56" s="30"/>
      <c r="H56" s="30"/>
      <c r="I56" s="31"/>
    </row>
    <row r="57" spans="2:9" s="29" customFormat="1" ht="12.75" customHeight="1">
      <c r="B57" s="42" t="s">
        <v>169</v>
      </c>
      <c r="C57" s="32" t="s">
        <v>1526</v>
      </c>
      <c r="D57" s="30"/>
      <c r="E57" s="30"/>
      <c r="F57" s="30"/>
      <c r="G57" s="30"/>
      <c r="H57" s="30"/>
      <c r="I57" s="31"/>
    </row>
    <row r="58" spans="2:9" s="29" customFormat="1" ht="12.75" customHeight="1">
      <c r="B58" s="42" t="s">
        <v>200</v>
      </c>
      <c r="C58" s="32" t="s">
        <v>1507</v>
      </c>
      <c r="D58" s="30"/>
      <c r="E58" s="30"/>
      <c r="F58" s="30"/>
      <c r="G58" s="30"/>
      <c r="H58" s="30"/>
      <c r="I58" s="31"/>
    </row>
    <row r="59" spans="2:9" s="29" customFormat="1" ht="12.75" customHeight="1">
      <c r="B59" s="42" t="s">
        <v>1520</v>
      </c>
      <c r="C59" s="32" t="s">
        <v>1521</v>
      </c>
      <c r="D59" s="30"/>
      <c r="E59" s="30"/>
      <c r="F59" s="30"/>
      <c r="G59" s="30"/>
      <c r="H59" s="30"/>
      <c r="I59" s="31"/>
    </row>
    <row r="60" spans="2:9" s="29" customFormat="1" ht="12.75" customHeight="1">
      <c r="B60" s="32" t="s">
        <v>1440</v>
      </c>
      <c r="C60" s="40" t="s">
        <v>15392</v>
      </c>
      <c r="D60" s="30"/>
      <c r="E60" s="30"/>
      <c r="F60" s="30"/>
      <c r="G60" s="30"/>
      <c r="H60" s="30"/>
      <c r="I60" s="31"/>
    </row>
    <row r="61" spans="2:9" s="29" customFormat="1" ht="25.5">
      <c r="B61" s="32" t="s">
        <v>1441</v>
      </c>
      <c r="C61" s="40" t="s">
        <v>15393</v>
      </c>
      <c r="D61" s="30"/>
      <c r="E61" s="30"/>
      <c r="F61" s="30"/>
      <c r="G61" s="30"/>
      <c r="H61" s="30"/>
      <c r="I61" s="31"/>
    </row>
    <row r="62" spans="2:9" s="29" customFormat="1" ht="25.5">
      <c r="B62" s="47" t="s">
        <v>175</v>
      </c>
      <c r="C62" s="40" t="s">
        <v>1525</v>
      </c>
      <c r="D62" s="30"/>
      <c r="E62" s="30"/>
      <c r="F62" s="30"/>
      <c r="G62" s="30"/>
      <c r="H62" s="30"/>
      <c r="I62" s="31"/>
    </row>
    <row r="63" spans="2:9" s="29" customFormat="1" ht="25.5">
      <c r="B63" s="32" t="s">
        <v>177</v>
      </c>
      <c r="C63" s="40" t="s">
        <v>1442</v>
      </c>
      <c r="D63" s="30"/>
      <c r="E63" s="30"/>
      <c r="F63" s="30"/>
      <c r="G63" s="30"/>
      <c r="H63" s="30"/>
      <c r="I63" s="31"/>
    </row>
    <row r="64" spans="2:9" s="29" customFormat="1" ht="12.75" hidden="1" customHeight="1">
      <c r="B64" s="32" t="s">
        <v>1443</v>
      </c>
      <c r="C64" s="32" t="s">
        <v>1444</v>
      </c>
      <c r="D64" s="30"/>
      <c r="E64" s="30"/>
      <c r="F64" s="30"/>
      <c r="G64" s="30"/>
      <c r="H64" s="30"/>
      <c r="I64" s="31"/>
    </row>
    <row r="65" spans="2:9" s="29" customFormat="1" ht="12.75" hidden="1" customHeight="1">
      <c r="B65" s="32"/>
      <c r="C65" s="41" t="s">
        <v>1445</v>
      </c>
      <c r="D65" s="30"/>
      <c r="E65" s="30"/>
      <c r="F65" s="30"/>
      <c r="G65" s="30"/>
      <c r="H65" s="30"/>
      <c r="I65" s="31"/>
    </row>
  </sheetData>
  <sheetProtection algorithmName="SHA-512" hashValue="HCvx3iTugdNgGkZJbvZfMpQ55bMF9jUwYROhe8a78AMrDEEnRRMKeUesAl8pnXzJ4TZgYAK/2TEYaBn/Qd6fCg==" saltValue="O4Ig0XB2VQRY4GRKUyhOwQ==" spinCount="100000" sheet="1" objects="1" scenarios="1"/>
  <mergeCells count="3">
    <mergeCell ref="B25:C25"/>
    <mergeCell ref="B3:C3"/>
    <mergeCell ref="B55:C55"/>
  </mergeCells>
  <pageMargins left="0.7" right="0.7" top="0.75" bottom="0.75" header="0.3" footer="0.3"/>
  <pageSetup paperSize="9" scale="6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sheetPr>
  <dimension ref="A1:F39"/>
  <sheetViews>
    <sheetView workbookViewId="0">
      <selection activeCell="A3" sqref="A3"/>
    </sheetView>
  </sheetViews>
  <sheetFormatPr defaultColWidth="8.85546875" defaultRowHeight="15"/>
  <cols>
    <col min="1" max="1" width="52.7109375" customWidth="1"/>
    <col min="2" max="2" width="43.85546875" style="2" bestFit="1" customWidth="1"/>
    <col min="3" max="3" width="60" customWidth="1"/>
    <col min="4" max="4" width="28.85546875" customWidth="1"/>
    <col min="5" max="5" width="17.42578125" customWidth="1"/>
    <col min="6" max="6" width="14.140625" bestFit="1" customWidth="1"/>
  </cols>
  <sheetData>
    <row r="1" spans="1:6" ht="18.75">
      <c r="A1" s="5"/>
      <c r="B1" s="12" t="s">
        <v>1881</v>
      </c>
      <c r="C1" s="5"/>
      <c r="D1" s="4"/>
      <c r="E1" s="4"/>
      <c r="F1" s="4"/>
    </row>
    <row r="2" spans="1:6" ht="44.25" customHeight="1">
      <c r="A2" s="55" t="s">
        <v>15382</v>
      </c>
      <c r="B2" s="15" t="s">
        <v>1513</v>
      </c>
      <c r="C2" s="55" t="s">
        <v>1505</v>
      </c>
      <c r="D2" s="3"/>
      <c r="E2" s="1"/>
      <c r="F2" s="3"/>
    </row>
    <row r="3" spans="1:6">
      <c r="A3" s="51"/>
      <c r="B3" s="5" t="s">
        <v>14327</v>
      </c>
      <c r="C3" s="51"/>
      <c r="D3" t="s">
        <v>1499</v>
      </c>
    </row>
    <row r="4" spans="1:6">
      <c r="A4" s="67"/>
      <c r="B4" s="5" t="s">
        <v>1461</v>
      </c>
      <c r="C4" s="79"/>
      <c r="D4" t="s">
        <v>1499</v>
      </c>
    </row>
    <row r="5" spans="1:6">
      <c r="A5" s="53" t="e">
        <f>VLOOKUP($A$4,LookupSite!$A$2:$AA$5718,4,FALSE)</f>
        <v>#N/A</v>
      </c>
      <c r="B5" s="5" t="s">
        <v>1880</v>
      </c>
      <c r="C5" s="20"/>
      <c r="D5" t="s">
        <v>1499</v>
      </c>
    </row>
    <row r="6" spans="1:6">
      <c r="A6" s="53" t="e">
        <f>VLOOKUP($A$4,LookupSite!$A$2:$AA$5718,7,FALSE)</f>
        <v>#N/A</v>
      </c>
      <c r="B6" s="5" t="s">
        <v>14375</v>
      </c>
      <c r="C6" s="67"/>
    </row>
    <row r="7" spans="1:6">
      <c r="A7" s="53" t="e">
        <f>VLOOKUP($A$4,LookupSite!$A$2:$AA$5718,3,FALSE)</f>
        <v>#N/A</v>
      </c>
      <c r="B7" s="5" t="s">
        <v>1482</v>
      </c>
      <c r="C7" s="20"/>
    </row>
    <row r="8" spans="1:6">
      <c r="A8" s="78"/>
      <c r="B8" s="5" t="s">
        <v>1836</v>
      </c>
      <c r="C8" s="74"/>
    </row>
    <row r="9" spans="1:6">
      <c r="A9" s="78"/>
      <c r="B9" s="5" t="s">
        <v>1837</v>
      </c>
      <c r="C9" s="75"/>
    </row>
    <row r="10" spans="1:6">
      <c r="A10" s="53" t="e">
        <f>VLOOKUP($A$4,LookupSite!$A$2:$AA$5718,5,FALSE)</f>
        <v>#N/A</v>
      </c>
      <c r="B10" s="5" t="s">
        <v>1467</v>
      </c>
      <c r="C10" s="21"/>
      <c r="D10" t="s">
        <v>1499</v>
      </c>
    </row>
    <row r="11" spans="1:6">
      <c r="A11" s="53" t="e">
        <f>VLOOKUP($A$4,LookupSite!$A$2:$AA$5718,6,FALSE)</f>
        <v>#N/A</v>
      </c>
      <c r="B11" s="5" t="s">
        <v>1468</v>
      </c>
      <c r="C11" s="21"/>
      <c r="D11" t="s">
        <v>1499</v>
      </c>
    </row>
    <row r="12" spans="1:6">
      <c r="A12" s="53" t="e">
        <f>VLOOKUP($A$4,LookupSite!$A$2:$AA$5718,8,FALSE)</f>
        <v>#N/A</v>
      </c>
      <c r="B12" s="5" t="s">
        <v>1864</v>
      </c>
      <c r="C12" s="21"/>
      <c r="D12" s="77"/>
    </row>
    <row r="13" spans="1:6">
      <c r="A13" s="53" t="e">
        <f>VLOOKUP($A$4,LookupSite!$A$2:$AA$5718,10,FALSE)</f>
        <v>#N/A</v>
      </c>
      <c r="B13" s="5" t="s">
        <v>186</v>
      </c>
      <c r="C13" s="21"/>
    </row>
    <row r="14" spans="1:6">
      <c r="A14" s="53" t="e">
        <f>VLOOKUP($A$4,LookupSite!$A$2:$AA$5718,11,FALSE)</f>
        <v>#N/A</v>
      </c>
      <c r="B14" s="5" t="s">
        <v>0</v>
      </c>
      <c r="C14" s="21"/>
      <c r="E14" s="52"/>
    </row>
    <row r="15" spans="1:6">
      <c r="A15" s="53" t="e">
        <f>VLOOKUP($A$4,LookupSite!$A$2:$AA$5718,12,FALSE)</f>
        <v>#N/A</v>
      </c>
      <c r="B15" s="5" t="s">
        <v>1465</v>
      </c>
      <c r="C15" s="21"/>
      <c r="E15" s="52"/>
    </row>
    <row r="16" spans="1:6">
      <c r="A16" s="53" t="e">
        <f>VLOOKUP($A$4,LookupSite!$A$2:$AA$5718,13,FALSE)</f>
        <v>#N/A</v>
      </c>
      <c r="B16" s="5" t="s">
        <v>1466</v>
      </c>
      <c r="C16" s="21"/>
    </row>
    <row r="17" spans="1:3">
      <c r="A17" s="53" t="e">
        <f>VLOOKUP($A$4,LookupSite!$A$2:$AA$5718,14,FALSE)</f>
        <v>#N/A</v>
      </c>
      <c r="B17" s="5" t="s">
        <v>1511</v>
      </c>
      <c r="C17" s="49"/>
    </row>
    <row r="18" spans="1:3">
      <c r="A18" s="53" t="e">
        <f>VLOOKUP($A$4,LookupSite!$A$2:$AA$5718,15,FALSE)</f>
        <v>#N/A</v>
      </c>
      <c r="B18" s="5" t="s">
        <v>1512</v>
      </c>
      <c r="C18" s="49"/>
    </row>
    <row r="19" spans="1:3">
      <c r="A19" s="14"/>
      <c r="B19" s="15" t="s">
        <v>15365</v>
      </c>
      <c r="C19" s="14"/>
    </row>
    <row r="20" spans="1:3">
      <c r="A20" s="53" t="e">
        <f>VLOOKUP($A$4,LookupSite!$A$2:$AH$4613,28,FALSE)</f>
        <v>#N/A</v>
      </c>
      <c r="B20" s="5" t="s">
        <v>15366</v>
      </c>
      <c r="C20" s="21"/>
    </row>
    <row r="21" spans="1:3">
      <c r="A21" s="53" t="e">
        <f>VLOOKUP($A$4,LookupSite!$A$2:$AH$4613,29,FALSE)</f>
        <v>#N/A</v>
      </c>
      <c r="B21" s="5" t="s">
        <v>15367</v>
      </c>
      <c r="C21" s="21"/>
    </row>
    <row r="22" spans="1:3">
      <c r="A22" s="53" t="e">
        <f>VLOOKUP($A$4,LookupSite!$A$2:$AH$4613,30,FALSE)</f>
        <v>#N/A</v>
      </c>
      <c r="B22" s="5" t="s">
        <v>15368</v>
      </c>
      <c r="C22" s="21"/>
    </row>
    <row r="23" spans="1:3">
      <c r="A23" s="53" t="e">
        <f>VLOOKUP($A$4,LookupSite!$A$2:$AH$4613,31,FALSE)</f>
        <v>#N/A</v>
      </c>
      <c r="B23" s="5" t="s">
        <v>15369</v>
      </c>
      <c r="C23" s="21"/>
    </row>
    <row r="24" spans="1:3">
      <c r="A24" s="53" t="e">
        <f>VLOOKUP($A$4,LookupSite!$A$2:$AH$4613,32,FALSE)</f>
        <v>#N/A</v>
      </c>
      <c r="B24" s="5" t="s">
        <v>15370</v>
      </c>
      <c r="C24" s="21"/>
    </row>
    <row r="25" spans="1:3">
      <c r="A25" s="53" t="e">
        <f>VLOOKUP($A$4,LookupSite!$A$2:$AH$4613,33,FALSE)</f>
        <v>#N/A</v>
      </c>
      <c r="B25" s="5" t="s">
        <v>15371</v>
      </c>
      <c r="C25" s="21"/>
    </row>
    <row r="26" spans="1:3">
      <c r="A26" s="53" t="e">
        <f>VLOOKUP($A$4,LookupSite!$A$2:$AH$4613,34,FALSE)</f>
        <v>#N/A</v>
      </c>
      <c r="B26" s="5" t="s">
        <v>15372</v>
      </c>
      <c r="C26" s="21"/>
    </row>
    <row r="27" spans="1:3">
      <c r="A27" s="14"/>
      <c r="B27" s="15" t="s">
        <v>187</v>
      </c>
      <c r="C27" s="14"/>
    </row>
    <row r="28" spans="1:3">
      <c r="A28" s="53" t="e">
        <f>VLOOKUP($A$4,LookupSite!$A$2:$AH$4613,16,FALSE)</f>
        <v>#N/A</v>
      </c>
      <c r="B28" s="5" t="s">
        <v>1469</v>
      </c>
      <c r="C28" s="21"/>
    </row>
    <row r="29" spans="1:3">
      <c r="A29" s="53" t="e">
        <f>VLOOKUP($A$4,LookupSite!$A$2:$AH$4613,17,FALSE)</f>
        <v>#N/A</v>
      </c>
      <c r="B29" s="5" t="s">
        <v>1470</v>
      </c>
      <c r="C29" s="21"/>
    </row>
    <row r="30" spans="1:3">
      <c r="A30" s="53" t="e">
        <f>VLOOKUP($A$4,LookupSite!$A$2:$AH$4613,18,FALSE)</f>
        <v>#N/A</v>
      </c>
      <c r="B30" s="5" t="s">
        <v>1471</v>
      </c>
      <c r="C30" s="21"/>
    </row>
    <row r="31" spans="1:3">
      <c r="A31" s="53" t="e">
        <f>VLOOKUP($A$4,LookupSite!$A$2:$AH$4613,19,FALSE)</f>
        <v>#N/A</v>
      </c>
      <c r="B31" s="5" t="s">
        <v>1472</v>
      </c>
      <c r="C31" s="21"/>
    </row>
    <row r="32" spans="1:3">
      <c r="A32" s="53" t="e">
        <f>VLOOKUP($A$4,LookupSite!$A$2:$AH$4613,20,FALSE)</f>
        <v>#N/A</v>
      </c>
      <c r="B32" s="5" t="s">
        <v>1473</v>
      </c>
      <c r="C32" s="21"/>
    </row>
    <row r="33" spans="1:3">
      <c r="A33" s="53" t="e">
        <f>VLOOKUP($A$4,LookupSite!$A$2:$AH$4613,21,FALSE)</f>
        <v>#N/A</v>
      </c>
      <c r="B33" s="5" t="s">
        <v>1474</v>
      </c>
      <c r="C33" s="21"/>
    </row>
    <row r="34" spans="1:3">
      <c r="A34" s="53" t="e">
        <f>VLOOKUP($A$4,LookupSite!$A$2:$AH$4613,22,FALSE)</f>
        <v>#N/A</v>
      </c>
      <c r="B34" s="5" t="s">
        <v>1475</v>
      </c>
      <c r="C34" s="21"/>
    </row>
    <row r="35" spans="1:3">
      <c r="A35" s="53" t="e">
        <f>VLOOKUP($A$4,LookupSite!$A$2:$AH$4613,23,FALSE)</f>
        <v>#N/A</v>
      </c>
      <c r="B35" s="5" t="s">
        <v>1476</v>
      </c>
      <c r="C35" s="21"/>
    </row>
    <row r="36" spans="1:3">
      <c r="A36" s="53" t="e">
        <f>VLOOKUP($A$4,LookupSite!$A$2:$AH$4613,24,FALSE)</f>
        <v>#N/A</v>
      </c>
      <c r="B36" s="5" t="s">
        <v>1477</v>
      </c>
      <c r="C36" s="21"/>
    </row>
    <row r="37" spans="1:3">
      <c r="A37" s="53" t="e">
        <f>VLOOKUP($A$4,LookupSite!$A$2:$AH$4613,25,FALSE)</f>
        <v>#N/A</v>
      </c>
      <c r="B37" s="5" t="s">
        <v>1478</v>
      </c>
      <c r="C37" s="21"/>
    </row>
    <row r="38" spans="1:3">
      <c r="A38" s="53" t="e">
        <f>VLOOKUP($A$4,LookupSite!$A$2:$AH$4613,26,FALSE)</f>
        <v>#N/A</v>
      </c>
      <c r="B38" s="5" t="s">
        <v>1479</v>
      </c>
      <c r="C38" s="21"/>
    </row>
    <row r="39" spans="1:3">
      <c r="A39" s="53" t="e">
        <f>VLOOKUP($A$4,LookupSite!$A$2:$AH$4613,27,FALSE)</f>
        <v>#N/A</v>
      </c>
      <c r="B39" s="5" t="s">
        <v>1480</v>
      </c>
      <c r="C39" s="21"/>
    </row>
  </sheetData>
  <sheetProtection algorithmName="SHA-512" hashValue="nJkizvt9saLpFY7pjCk6ooBSiwKsXncJGUQb24kdxwardclMocV5l5z/Q4wMlRPdR9gDHpoQFQSAiAhZ5fftqg==" saltValue="Md+RgsKtTvC3HYHjBYfngw==" spinCount="100000" sheet="1" objects="1" scenarios="1"/>
  <dataValidations xWindow="325" yWindow="352" count="12">
    <dataValidation type="textLength" operator="lessThan" allowBlank="1" showInputMessage="1" showErrorMessage="1" error="Maximum district length exceeded (128 characters)" prompt="Please enter the district name." sqref="C5" xr:uid="{00000000-0002-0000-0200-000001000000}">
      <formula1>128</formula1>
    </dataValidation>
    <dataValidation type="whole" allowBlank="1" showInputMessage="1" showErrorMessage="1" error="Example:_x000a_1 for January_x000a_2 for February_x000a_3 for March_x000a_..." prompt="Please enter a month number between 1 and 12. E.g. 7 for July." sqref="C15:C16" xr:uid="{00000000-0002-0000-0200-000002000000}">
      <formula1>1</formula1>
      <formula2>12</formula2>
    </dataValidation>
    <dataValidation type="whole" allowBlank="1" showInputMessage="1" showErrorMessage="1" error="Please enter a valid value between -20 and 9000 meters." prompt="Please enter the average altitude in meters." sqref="C14" xr:uid="{00000000-0002-0000-0200-000003000000}">
      <formula1>-20</formula1>
      <formula2>9000</formula2>
    </dataValidation>
    <dataValidation type="whole" operator="greaterThan" allowBlank="1" showInputMessage="1" showErrorMessage="1" error="Please enter the area as a whole number in hectares (ha)." prompt="Please enter the area as a whole number in hectares (ha)." sqref="C13" xr:uid="{00000000-0002-0000-0200-000004000000}">
      <formula1>0</formula1>
    </dataValidation>
    <dataValidation type="textLength" operator="lessThan" allowBlank="1" showInputMessage="1" showErrorMessage="1" error="Maximum number of characters exceeded (128)." prompt="Do not enter, except if providing updated information for existing sites" sqref="C7" xr:uid="{00000000-0002-0000-0200-000005000000}">
      <formula1>128</formula1>
    </dataValidation>
    <dataValidation type="decimal" allowBlank="1" showInputMessage="1" showErrorMessage="1" error="Please enter a value between -90 and 90." prompt="Please enter the latitude in decimal degrees." sqref="C10" xr:uid="{00000000-0002-0000-0200-000006000000}">
      <formula1>-90</formula1>
      <formula2>90</formula2>
    </dataValidation>
    <dataValidation type="decimal" allowBlank="1" showInputMessage="1" showErrorMessage="1" error="Please enter a value between -180 and 180." prompt="Please enter the longitude in decimal degrees." sqref="C11" xr:uid="{00000000-0002-0000-0200-000007000000}">
      <formula1>-90</formula1>
      <formula2>90</formula2>
    </dataValidation>
    <dataValidation type="list" allowBlank="1" showInputMessage="1" showErrorMessage="1" error="Please select a value from the dropdown list." prompt="Please select a value from the dropdown list." sqref="C28:C39 C20:C26" xr:uid="{00000000-0002-0000-0200-000008000000}">
      <formula1>"True,False"</formula1>
    </dataValidation>
    <dataValidation type="decimal" allowBlank="1" showInputMessage="1" showErrorMessage="1" error="Enter in metres" prompt="Enter maximum depth of wetland in metres" sqref="C18" xr:uid="{00000000-0002-0000-0200-000009000000}">
      <formula1>0.1</formula1>
      <formula2>50</formula2>
    </dataValidation>
    <dataValidation type="list" allowBlank="1" showInputMessage="1" showErrorMessage="1" error="Please select the state from the dropdown list." prompt="Please select a state from the dropdown list." sqref="A3 C3" xr:uid="{00000000-0002-0000-0200-00000A000000}">
      <formula1>INDEX_REGION</formula1>
    </dataValidation>
    <dataValidation type="list" allowBlank="1" showInputMessage="1" showErrorMessage="1" error="Please select a site from the dropdown list. You need to select a region first." prompt="Please select a site from the dropdown. Please note you need to pick a region first." sqref="A4 C6" xr:uid="{00000000-0002-0000-0200-00000B000000}">
      <formula1>INDIRECT($A$3)</formula1>
    </dataValidation>
    <dataValidation type="textLength" operator="lessThan" allowBlank="1" showInputMessage="1" showErrorMessage="1" error="Maximum district length exceeded (128 characters)" prompt="Please enter the site name." sqref="C4" xr:uid="{00000000-0002-0000-0200-00000D000000}">
      <formula1>128</formula1>
    </dataValidation>
  </dataValidations>
  <pageMargins left="0.7" right="0.7" top="0.75" bottom="0.75" header="0.3" footer="0.3"/>
  <pageSetup paperSize="9" orientation="portrait" verticalDpi="1200" r:id="rId1"/>
  <extLst>
    <ext xmlns:x14="http://schemas.microsoft.com/office/spreadsheetml/2009/9/main" uri="{CCE6A557-97BC-4b89-ADB6-D9C93CAAB3DF}">
      <x14:dataValidations xmlns:xm="http://schemas.microsoft.com/office/excel/2006/main" xWindow="325" yWindow="352" count="2">
        <x14:dataValidation type="list" allowBlank="1" showInputMessage="1" showErrorMessage="1" xr:uid="{00000000-0002-0000-0200-00000E000000}">
          <x14:formula1>
            <xm:f>LookupVisit!$AF$3:$AF$6</xm:f>
          </x14:formula1>
          <xm:sqref>C17</xm:sqref>
        </x14:dataValidation>
        <x14:dataValidation type="list" allowBlank="1" showInputMessage="1" showErrorMessage="1" error="Please pick a value from the dropdown list." promptTitle="Source of water to the wetlands" prompt="Please pick a value from the dropdown list." xr:uid="{00000000-0002-0000-0200-000010000000}">
          <x14:formula1>
            <xm:f>LookupVisit!$O$3:$O$6</xm:f>
          </x14:formula1>
          <xm:sqref>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sheetPr>
  <dimension ref="A1:F31"/>
  <sheetViews>
    <sheetView workbookViewId="0">
      <selection activeCell="B3" sqref="B3"/>
    </sheetView>
  </sheetViews>
  <sheetFormatPr defaultColWidth="8.85546875" defaultRowHeight="15"/>
  <cols>
    <col min="1" max="1" width="25.85546875" bestFit="1" customWidth="1"/>
    <col min="2" max="2" width="48.85546875" bestFit="1" customWidth="1"/>
    <col min="3" max="3" width="37.28515625" bestFit="1" customWidth="1"/>
    <col min="4" max="4" width="18.28515625" bestFit="1" customWidth="1"/>
  </cols>
  <sheetData>
    <row r="1" spans="1:5" ht="18.75">
      <c r="A1" s="13" t="s">
        <v>1356</v>
      </c>
      <c r="B1" s="10">
        <f>IF(SiteForm!A$4="",SiteForm!C$4,SiteForm!A$4)</f>
        <v>0</v>
      </c>
      <c r="C1" s="5"/>
      <c r="D1" s="5"/>
      <c r="E1" s="4"/>
    </row>
    <row r="2" spans="1:5">
      <c r="A2" s="14"/>
      <c r="B2" s="15" t="s">
        <v>166</v>
      </c>
      <c r="C2" s="15"/>
      <c r="D2" s="15" t="s">
        <v>202</v>
      </c>
    </row>
    <row r="3" spans="1:5">
      <c r="A3" s="7" t="s">
        <v>1502</v>
      </c>
      <c r="B3" s="21"/>
      <c r="C3" s="7" t="s">
        <v>2</v>
      </c>
      <c r="D3" s="21"/>
      <c r="E3" t="s">
        <v>1807</v>
      </c>
    </row>
    <row r="4" spans="1:5">
      <c r="A4" s="7" t="s">
        <v>1503</v>
      </c>
      <c r="B4" s="21"/>
      <c r="C4" s="7" t="s">
        <v>5</v>
      </c>
      <c r="D4" s="20"/>
    </row>
    <row r="5" spans="1:5">
      <c r="A5" s="7" t="s">
        <v>1504</v>
      </c>
      <c r="B5" s="21"/>
      <c r="C5" s="7" t="s">
        <v>9</v>
      </c>
      <c r="D5" s="20"/>
    </row>
    <row r="6" spans="1:5">
      <c r="A6" s="7" t="s">
        <v>1</v>
      </c>
      <c r="B6" s="22"/>
      <c r="C6" s="7" t="s">
        <v>12</v>
      </c>
      <c r="D6" s="20"/>
    </row>
    <row r="7" spans="1:5">
      <c r="A7" s="7" t="s">
        <v>4</v>
      </c>
      <c r="B7" s="22"/>
      <c r="C7" s="7" t="s">
        <v>15</v>
      </c>
      <c r="D7" s="20"/>
    </row>
    <row r="8" spans="1:5">
      <c r="A8" s="7" t="s">
        <v>10</v>
      </c>
      <c r="B8" s="23"/>
      <c r="C8" s="7" t="s">
        <v>18</v>
      </c>
      <c r="D8" s="20"/>
    </row>
    <row r="9" spans="1:5">
      <c r="A9" s="7" t="s">
        <v>7</v>
      </c>
      <c r="B9" s="21"/>
      <c r="C9" s="7" t="s">
        <v>21</v>
      </c>
      <c r="D9" s="20"/>
    </row>
    <row r="10" spans="1:5">
      <c r="A10" s="7" t="s">
        <v>1840</v>
      </c>
      <c r="B10" s="21" t="s">
        <v>1843</v>
      </c>
      <c r="C10" s="7" t="s">
        <v>24</v>
      </c>
      <c r="D10" s="20"/>
    </row>
    <row r="11" spans="1:5">
      <c r="A11" s="7" t="s">
        <v>15286</v>
      </c>
      <c r="B11" s="21"/>
      <c r="C11" s="7" t="s">
        <v>25</v>
      </c>
      <c r="D11" s="20"/>
    </row>
    <row r="12" spans="1:5">
      <c r="A12" s="14"/>
      <c r="B12" s="15" t="s">
        <v>167</v>
      </c>
      <c r="C12" s="7" t="s">
        <v>27</v>
      </c>
      <c r="D12" s="20"/>
    </row>
    <row r="13" spans="1:5">
      <c r="A13" s="7" t="s">
        <v>13</v>
      </c>
      <c r="B13" s="21"/>
      <c r="C13" s="7" t="s">
        <v>30</v>
      </c>
      <c r="D13" s="20"/>
    </row>
    <row r="14" spans="1:5">
      <c r="A14" s="7" t="s">
        <v>16</v>
      </c>
      <c r="B14" s="21"/>
      <c r="C14" s="7" t="s">
        <v>33</v>
      </c>
      <c r="D14" s="20"/>
    </row>
    <row r="15" spans="1:5">
      <c r="A15" s="7" t="s">
        <v>19</v>
      </c>
      <c r="B15" s="21"/>
      <c r="C15" s="7" t="s">
        <v>36</v>
      </c>
      <c r="D15" s="20"/>
    </row>
    <row r="16" spans="1:5">
      <c r="A16" s="7" t="s">
        <v>22</v>
      </c>
      <c r="B16" s="21"/>
      <c r="C16" s="7" t="s">
        <v>39</v>
      </c>
      <c r="D16" s="20"/>
    </row>
    <row r="17" spans="1:6">
      <c r="A17" s="7" t="s">
        <v>37</v>
      </c>
      <c r="B17" s="21"/>
      <c r="C17" s="7" t="s">
        <v>42</v>
      </c>
      <c r="D17" s="20"/>
    </row>
    <row r="18" spans="1:6">
      <c r="A18" s="7" t="s">
        <v>40</v>
      </c>
      <c r="B18" s="21"/>
      <c r="C18" s="7" t="s">
        <v>44</v>
      </c>
      <c r="D18" s="20"/>
    </row>
    <row r="19" spans="1:6">
      <c r="A19" s="7" t="s">
        <v>43</v>
      </c>
      <c r="B19" s="21"/>
      <c r="C19" s="7" t="s">
        <v>46</v>
      </c>
      <c r="D19" s="20"/>
    </row>
    <row r="20" spans="1:6">
      <c r="A20" s="14"/>
      <c r="B20" s="15" t="s">
        <v>189</v>
      </c>
      <c r="C20" s="7" t="s">
        <v>48</v>
      </c>
      <c r="D20" s="20"/>
    </row>
    <row r="21" spans="1:6">
      <c r="A21" s="7" t="s">
        <v>28</v>
      </c>
      <c r="B21" s="21"/>
      <c r="C21" s="7" t="s">
        <v>1867</v>
      </c>
      <c r="D21" s="20"/>
    </row>
    <row r="22" spans="1:6">
      <c r="A22" s="7" t="s">
        <v>31</v>
      </c>
      <c r="B22" s="21"/>
      <c r="C22" s="7" t="s">
        <v>1868</v>
      </c>
      <c r="D22" s="20"/>
    </row>
    <row r="23" spans="1:6">
      <c r="A23" s="7" t="s">
        <v>34</v>
      </c>
      <c r="B23" s="21"/>
      <c r="C23" s="76"/>
      <c r="D23" s="6"/>
    </row>
    <row r="24" spans="1:6">
      <c r="A24" s="7" t="s">
        <v>47</v>
      </c>
      <c r="B24" s="21"/>
      <c r="C24" s="76"/>
      <c r="D24" s="6"/>
    </row>
    <row r="25" spans="1:6">
      <c r="A25" s="7" t="s">
        <v>1835</v>
      </c>
      <c r="B25" s="21"/>
      <c r="C25" s="76"/>
      <c r="D25" s="76"/>
      <c r="E25" s="77"/>
      <c r="F25" s="77"/>
    </row>
    <row r="26" spans="1:6">
      <c r="A26" s="14"/>
      <c r="B26" s="15" t="s">
        <v>201</v>
      </c>
      <c r="C26" s="14"/>
      <c r="D26" s="15"/>
    </row>
    <row r="27" spans="1:6" ht="76.349999999999994" customHeight="1">
      <c r="A27" s="48" t="s">
        <v>26</v>
      </c>
      <c r="B27" s="99"/>
      <c r="C27" s="100"/>
      <c r="D27" s="101"/>
    </row>
    <row r="28" spans="1:6">
      <c r="A28" s="48" t="s">
        <v>15287</v>
      </c>
      <c r="B28" s="102"/>
      <c r="C28" s="103"/>
      <c r="D28" s="104"/>
    </row>
    <row r="29" spans="1:6" ht="51.6" customHeight="1">
      <c r="A29" s="48" t="s">
        <v>188</v>
      </c>
      <c r="B29" s="99"/>
      <c r="C29" s="100"/>
      <c r="D29" s="101"/>
    </row>
    <row r="31" spans="1:6">
      <c r="A31" t="s">
        <v>1500</v>
      </c>
    </row>
  </sheetData>
  <mergeCells count="3">
    <mergeCell ref="B27:D27"/>
    <mergeCell ref="B29:D29"/>
    <mergeCell ref="B28:D28"/>
  </mergeCells>
  <dataValidations xWindow="1092" yWindow="331" count="5">
    <dataValidation type="whole" allowBlank="1" showInputMessage="1" showErrorMessage="1" error="Please enter a number between 1 and 31." prompt="Please enter a day between 1st and 31st of the month. E.g. 3 for the third day of the month." sqref="B3" xr:uid="{6EDE7D26-D8DC-448C-9C6A-26798E838338}">
      <formula1>1</formula1>
      <formula2>31</formula2>
    </dataValidation>
    <dataValidation type="whole" allowBlank="1" showInputMessage="1" showErrorMessage="1" error="Example:_x000a_1 for January_x000a_2 for February_x000a_3 for March_x000a_..." prompt="Please enter a month number between 1 and 12. E.g. 7 for July." sqref="B4" xr:uid="{84A612B6-434A-45B1-8E88-45BC734CB072}">
      <formula1>1</formula1>
      <formula2>12</formula2>
    </dataValidation>
    <dataValidation type="whole" allowBlank="1" showInputMessage="1" showErrorMessage="1" error="Example: 2013. You can enter years from 2000 onwards" prompt="Please enter the year of this visit, e.g. 2015." sqref="B5" xr:uid="{9EDFF87D-4CF9-4E7B-A888-7A1B5859C298}">
      <formula1>2000</formula1>
      <formula2>2025</formula2>
    </dataValidation>
    <dataValidation type="time" allowBlank="1" showInputMessage="1" showErrorMessage="1" error="Please enter a time between 00:00 and 23:59." prompt="Please enter a time between 00:00 and 23:59." sqref="B6:B7" xr:uid="{A6EAB6EB-8E85-4C00-88FA-5095E8096D8E}">
      <formula1>0</formula1>
      <formula2>0.999305555555556</formula2>
    </dataValidation>
    <dataValidation type="textLength" operator="lessThan" allowBlank="1" showInputMessage="1" showErrorMessage="1" sqref="B27:B28" xr:uid="{33EDCA6E-B5AE-47EF-9655-F4B71E8F2EEE}">
      <formula1>2000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1092" yWindow="331" count="16">
        <x14:dataValidation type="list" allowBlank="1" showInputMessage="1" showErrorMessage="1" prompt="Please select a value from the dropdown list." xr:uid="{857CB858-08BD-43BD-ADB1-11BDC7DF37C3}">
          <x14:formula1>
            <xm:f>LookupVisit!$C$2:$C$16</xm:f>
          </x14:formula1>
          <xm:sqref>B8</xm:sqref>
        </x14:dataValidation>
        <x14:dataValidation type="list" allowBlank="1" showInputMessage="1" showErrorMessage="1" prompt="Please select a value from the dropdown list." xr:uid="{38C1842E-2EE5-4E75-ABB6-0524B68D9182}">
          <x14:formula1>
            <xm:f>LookupVisit!$A$2:$A$7</xm:f>
          </x14:formula1>
          <xm:sqref>B9</xm:sqref>
        </x14:dataValidation>
        <x14:dataValidation type="list" allowBlank="1" showInputMessage="1" showErrorMessage="1" prompt="Please select a value from the dropdown list." xr:uid="{C08AE786-9A39-410D-B42E-F9C2C8F81E35}">
          <x14:formula1>
            <xm:f>LookupVisit!$M$2:$M$7</xm:f>
          </x14:formula1>
          <xm:sqref>B11</xm:sqref>
        </x14:dataValidation>
        <x14:dataValidation type="list" allowBlank="1" showInputMessage="1" showErrorMessage="1" prompt="Please select a value from the dropdown list." xr:uid="{551D86D3-F792-474E-8323-551236601438}">
          <x14:formula1>
            <xm:f>LookupVisit!$E$2:$E$5</xm:f>
          </x14:formula1>
          <xm:sqref>B13</xm:sqref>
        </x14:dataValidation>
        <x14:dataValidation type="list" allowBlank="1" showInputMessage="1" showErrorMessage="1" prompt="Please select a value from the dropdown list." xr:uid="{B56FEF2B-702F-46AD-A9D0-BA5452105A86}">
          <x14:formula1>
            <xm:f>LookupVisit!$G$2:$G$6</xm:f>
          </x14:formula1>
          <xm:sqref>B14</xm:sqref>
        </x14:dataValidation>
        <x14:dataValidation type="list" allowBlank="1" showInputMessage="1" showErrorMessage="1" prompt="Please select a value from the dropdown list." xr:uid="{6F893187-5421-487B-8AB0-CEED196B1186}">
          <x14:formula1>
            <xm:f>LookupVisit!$I$2:$I$7</xm:f>
          </x14:formula1>
          <xm:sqref>B15</xm:sqref>
        </x14:dataValidation>
        <x14:dataValidation type="list" allowBlank="1" showInputMessage="1" showErrorMessage="1" prompt="Please select a value from the dropdown list." xr:uid="{2C27107C-16A4-42ED-9E11-032B74EBFF91}">
          <x14:formula1>
            <xm:f>LookupVisit!$K$2:$K$6</xm:f>
          </x14:formula1>
          <xm:sqref>B16</xm:sqref>
        </x14:dataValidation>
        <x14:dataValidation type="list" allowBlank="1" showInputMessage="1" showErrorMessage="1" prompt="Please select a value from the dropdown list." xr:uid="{87A13C13-C76E-429D-BDB1-529A9F210336}">
          <x14:formula1>
            <xm:f>LookupVisit!$X$2:$X$6</xm:f>
          </x14:formula1>
          <xm:sqref>B17</xm:sqref>
        </x14:dataValidation>
        <x14:dataValidation type="list" allowBlank="1" showInputMessage="1" showErrorMessage="1" prompt="Please select a value from the dropdown list." xr:uid="{469D2504-C305-4399-967D-10CCC83D1911}">
          <x14:formula1>
            <xm:f>LookupVisit!$Z$2:$Z$6</xm:f>
          </x14:formula1>
          <xm:sqref>B18</xm:sqref>
        </x14:dataValidation>
        <x14:dataValidation type="list" allowBlank="1" showInputMessage="1" showErrorMessage="1" prompt="Please select a value from the dropdown list." xr:uid="{900431D4-E21D-45B1-9755-F2AE7E9EF225}">
          <x14:formula1>
            <xm:f>LookupVisit!$AB$2:$AB$7</xm:f>
          </x14:formula1>
          <xm:sqref>B19</xm:sqref>
        </x14:dataValidation>
        <x14:dataValidation type="list" allowBlank="1" showInputMessage="1" showErrorMessage="1" prompt="Please select a value from the dropdown list." xr:uid="{82B9A510-9E14-4EFF-95C4-4A22D1FEFD8F}">
          <x14:formula1>
            <xm:f>LookupVisit!$R$2:$R$6</xm:f>
          </x14:formula1>
          <xm:sqref>B23 B25</xm:sqref>
        </x14:dataValidation>
        <x14:dataValidation type="list" allowBlank="1" showInputMessage="1" showErrorMessage="1" error="Please select a valid value from the dropdown list." prompt="Please select a value from the dropdown list." xr:uid="{96C928B3-82A9-480E-9716-465BFBF3B8A7}">
          <x14:formula1>
            <xm:f>LookupVisit!$AH$2:$AH$3</xm:f>
          </x14:formula1>
          <xm:sqref>D3:D20</xm:sqref>
        </x14:dataValidation>
        <x14:dataValidation type="list" allowBlank="1" showInputMessage="1" showErrorMessage="1" prompt="Please select a value from the dropdown list." xr:uid="{4E2CFD16-7804-4A1D-8395-F6CBDC30969D}">
          <x14:formula1>
            <xm:f>LookupVisit!$AJ$3:$AJ$10</xm:f>
          </x14:formula1>
          <xm:sqref>B10</xm:sqref>
        </x14:dataValidation>
        <x14:dataValidation type="list" allowBlank="1" showInputMessage="1" showErrorMessage="1" prompt="Please select a value from the dropdown list." xr:uid="{6F108BBD-80A6-437E-99A4-5977A2FD6AC8}">
          <x14:formula1>
            <xm:f>LookupVisit!$T$3:$T$6</xm:f>
          </x14:formula1>
          <xm:sqref>B22</xm:sqref>
        </x14:dataValidation>
        <x14:dataValidation type="list" allowBlank="1" showInputMessage="1" showErrorMessage="1" prompt="Please select a value from the dropdown list." xr:uid="{07CE6A71-3BEC-4FB2-9E5B-A6AD94F644F6}">
          <x14:formula1>
            <xm:f>LookupVisit!$V$2:$V$6</xm:f>
          </x14:formula1>
          <xm:sqref>B24</xm:sqref>
        </x14:dataValidation>
        <x14:dataValidation type="list" allowBlank="1" showInputMessage="1" showErrorMessage="1" prompt="Please select a value from the dropdown list." xr:uid="{E96754C1-0285-42C8-828D-6D60CE279970}">
          <x14:formula1>
            <xm:f>LookupVisit!$T$2:$T$6</xm:f>
          </x14:formula1>
          <xm:sqref>B21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sheetPr>
  <dimension ref="A1:F550"/>
  <sheetViews>
    <sheetView workbookViewId="0">
      <pane ySplit="2" topLeftCell="A3" activePane="bottomLeft" state="frozen"/>
      <selection pane="bottomLeft" activeCell="A3" sqref="A3"/>
    </sheetView>
  </sheetViews>
  <sheetFormatPr defaultColWidth="8.85546875" defaultRowHeight="15"/>
  <cols>
    <col min="1" max="1" width="29.140625" style="72" bestFit="1" customWidth="1"/>
    <col min="2" max="2" width="48.85546875" bestFit="1" customWidth="1"/>
    <col min="3" max="3" width="45.28515625" customWidth="1"/>
    <col min="4" max="4" width="12.28515625" style="72" customWidth="1"/>
    <col min="5" max="5" width="14.7109375" style="72" customWidth="1"/>
  </cols>
  <sheetData>
    <row r="1" spans="1:6" ht="25.35" customHeight="1">
      <c r="A1" s="9" t="s">
        <v>1357</v>
      </c>
      <c r="B1" s="10">
        <f>IF(SiteForm!A$4="",SiteForm!C$4,SiteForm!A$4)</f>
        <v>0</v>
      </c>
      <c r="C1" s="69"/>
      <c r="D1" s="12" t="s">
        <v>200</v>
      </c>
      <c r="E1" s="11" t="str">
        <f>'Visit&amp;Assessment Form'!B3&amp;"-"&amp;'Visit&amp;Assessment Form'!B4&amp;"-"&amp;'Visit&amp;Assessment Form'!B5&amp;";"&amp;TEXT('Visit&amp;Assessment Form'!B6,"HH:MM")&amp;"-"&amp;TEXT('Visit&amp;Assessment Form'!B7,"HH:MM")</f>
        <v>--;00:00-00:00</v>
      </c>
    </row>
    <row r="2" spans="1:6">
      <c r="A2" s="14" t="s">
        <v>1517</v>
      </c>
      <c r="B2" s="27" t="s">
        <v>197</v>
      </c>
      <c r="C2" s="27" t="s">
        <v>49</v>
      </c>
      <c r="D2" s="14" t="s">
        <v>50</v>
      </c>
      <c r="E2" s="14" t="s">
        <v>51</v>
      </c>
    </row>
    <row r="3" spans="1:6">
      <c r="A3" s="64"/>
      <c r="B3" s="8" t="e">
        <f>VLOOKUP(A3,LookupCount!$A$2:$C$9583,3,FALSE)</f>
        <v>#N/A</v>
      </c>
      <c r="C3" s="70" t="e">
        <f>VLOOKUP(A3,LookupCount!$A$2:$B$9583,2,FALSE)</f>
        <v>#N/A</v>
      </c>
      <c r="D3" s="24"/>
      <c r="E3" s="24"/>
      <c r="F3" s="77"/>
    </row>
    <row r="4" spans="1:6">
      <c r="A4" s="64"/>
      <c r="B4" s="8" t="e">
        <f>VLOOKUP(A4,LookupCount!$A$2:$C$9583,3,FALSE)</f>
        <v>#N/A</v>
      </c>
      <c r="C4" s="70" t="e">
        <f>VLOOKUP(A4,LookupCount!$A$2:$B$9583,2,FALSE)</f>
        <v>#N/A</v>
      </c>
      <c r="D4" s="24"/>
      <c r="E4" s="24"/>
    </row>
    <row r="5" spans="1:6">
      <c r="A5" s="25"/>
      <c r="B5" s="8" t="e">
        <f>VLOOKUP(A5,LookupCount!$A$2:$C$9583,3,FALSE)</f>
        <v>#N/A</v>
      </c>
      <c r="C5" s="70" t="e">
        <f>VLOOKUP(A5,LookupCount!$A$2:$B$9583,2,FALSE)</f>
        <v>#N/A</v>
      </c>
      <c r="D5" s="24"/>
      <c r="E5" s="25"/>
    </row>
    <row r="6" spans="1:6">
      <c r="A6" s="25"/>
      <c r="B6" s="8" t="e">
        <f>VLOOKUP(A6,LookupCount!$A$2:$C$9583,3,FALSE)</f>
        <v>#N/A</v>
      </c>
      <c r="C6" s="70" t="e">
        <f>VLOOKUP(A6,LookupCount!$A$2:$B$9583,2,FALSE)</f>
        <v>#N/A</v>
      </c>
      <c r="D6" s="24"/>
      <c r="E6" s="25"/>
    </row>
    <row r="7" spans="1:6">
      <c r="A7" s="25"/>
      <c r="B7" s="8" t="e">
        <f>VLOOKUP(A7,LookupCount!$A$2:$C$9583,3,FALSE)</f>
        <v>#N/A</v>
      </c>
      <c r="C7" s="70" t="e">
        <f>VLOOKUP(A7,LookupCount!$A$2:$B$9583,2,FALSE)</f>
        <v>#N/A</v>
      </c>
      <c r="D7" s="24"/>
      <c r="E7" s="24"/>
    </row>
    <row r="8" spans="1:6">
      <c r="A8" s="25"/>
      <c r="B8" s="8" t="e">
        <f>VLOOKUP(A8,LookupCount!$A$2:$C$9583,3,FALSE)</f>
        <v>#N/A</v>
      </c>
      <c r="C8" s="70" t="e">
        <f>VLOOKUP(A8,LookupCount!$A$2:$B$9583,2,FALSE)</f>
        <v>#N/A</v>
      </c>
      <c r="D8" s="24"/>
      <c r="E8" s="24"/>
    </row>
    <row r="9" spans="1:6">
      <c r="A9" s="25"/>
      <c r="B9" s="8" t="e">
        <f>VLOOKUP(A9,LookupCount!$A$2:$C$9583,3,FALSE)</f>
        <v>#N/A</v>
      </c>
      <c r="C9" s="70" t="e">
        <f>VLOOKUP(A9,LookupCount!$A$2:$B$9583,2,FALSE)</f>
        <v>#N/A</v>
      </c>
      <c r="D9" s="24"/>
      <c r="E9" s="24"/>
    </row>
    <row r="10" spans="1:6">
      <c r="A10" s="25"/>
      <c r="B10" s="8" t="e">
        <f>VLOOKUP(A10,LookupCount!$A$2:$C$9583,3,FALSE)</f>
        <v>#N/A</v>
      </c>
      <c r="C10" s="70" t="e">
        <f>VLOOKUP(A10,LookupCount!$A$2:$B$9583,2,FALSE)</f>
        <v>#N/A</v>
      </c>
      <c r="D10" s="24"/>
      <c r="E10" s="24"/>
    </row>
    <row r="11" spans="1:6">
      <c r="A11" s="25"/>
      <c r="B11" s="8" t="e">
        <f>VLOOKUP(A11,LookupCount!$A$2:$C$9583,3,FALSE)</f>
        <v>#N/A</v>
      </c>
      <c r="C11" s="70" t="e">
        <f>VLOOKUP(A11,LookupCount!$A$2:$B$9583,2,FALSE)</f>
        <v>#N/A</v>
      </c>
      <c r="D11" s="24"/>
      <c r="E11" s="24"/>
    </row>
    <row r="12" spans="1:6">
      <c r="A12" s="25"/>
      <c r="B12" s="8" t="e">
        <f>VLOOKUP(A12,LookupCount!$A$2:$C$9583,3,FALSE)</f>
        <v>#N/A</v>
      </c>
      <c r="C12" s="70" t="e">
        <f>VLOOKUP(A12,LookupCount!$A$2:$B$9583,2,FALSE)</f>
        <v>#N/A</v>
      </c>
      <c r="D12" s="24"/>
      <c r="E12" s="24"/>
    </row>
    <row r="13" spans="1:6">
      <c r="A13" s="25"/>
      <c r="B13" s="8" t="e">
        <f>VLOOKUP(A13,LookupCount!$A$2:$C$9583,3,FALSE)</f>
        <v>#N/A</v>
      </c>
      <c r="C13" s="70" t="e">
        <f>VLOOKUP(A13,LookupCount!$A$2:$B$9583,2,FALSE)</f>
        <v>#N/A</v>
      </c>
      <c r="D13" s="24"/>
      <c r="E13" s="24"/>
    </row>
    <row r="14" spans="1:6">
      <c r="A14" s="25"/>
      <c r="B14" s="8" t="e">
        <f>VLOOKUP(A14,LookupCount!$A$2:$C$9583,3,FALSE)</f>
        <v>#N/A</v>
      </c>
      <c r="C14" s="70" t="e">
        <f>VLOOKUP(A14,LookupCount!$A$2:$B$9583,2,FALSE)</f>
        <v>#N/A</v>
      </c>
      <c r="D14" s="24"/>
      <c r="E14" s="24"/>
    </row>
    <row r="15" spans="1:6">
      <c r="A15" s="25"/>
      <c r="B15" s="8" t="e">
        <f>VLOOKUP(A15,LookupCount!$A$2:$C$9583,3,FALSE)</f>
        <v>#N/A</v>
      </c>
      <c r="C15" s="70" t="e">
        <f>VLOOKUP(A15,LookupCount!$A$2:$B$9583,2,FALSE)</f>
        <v>#N/A</v>
      </c>
      <c r="D15" s="24"/>
      <c r="E15" s="24"/>
    </row>
    <row r="16" spans="1:6">
      <c r="A16" s="25"/>
      <c r="B16" s="8" t="e">
        <f>VLOOKUP(A16,LookupCount!$A$2:$C$9583,3,FALSE)</f>
        <v>#N/A</v>
      </c>
      <c r="C16" s="70" t="e">
        <f>VLOOKUP(A16,LookupCount!$A$2:$B$9583,2,FALSE)</f>
        <v>#N/A</v>
      </c>
      <c r="D16" s="24"/>
      <c r="E16" s="24"/>
    </row>
    <row r="17" spans="1:5">
      <c r="A17" s="25"/>
      <c r="B17" s="8" t="e">
        <f>VLOOKUP(A17,LookupCount!$A$2:$C$9583,3,FALSE)</f>
        <v>#N/A</v>
      </c>
      <c r="C17" s="70" t="e">
        <f>VLOOKUP(A17,LookupCount!$A$2:$B$9583,2,FALSE)</f>
        <v>#N/A</v>
      </c>
      <c r="D17" s="24"/>
      <c r="E17" s="24"/>
    </row>
    <row r="18" spans="1:5">
      <c r="A18" s="25"/>
      <c r="B18" s="8" t="e">
        <f>VLOOKUP(A18,LookupCount!$A$2:$C$9583,3,FALSE)</f>
        <v>#N/A</v>
      </c>
      <c r="C18" s="70" t="e">
        <f>VLOOKUP(A18,LookupCount!$A$2:$B$9583,2,FALSE)</f>
        <v>#N/A</v>
      </c>
      <c r="D18" s="24"/>
      <c r="E18" s="24"/>
    </row>
    <row r="19" spans="1:5">
      <c r="A19" s="25"/>
      <c r="B19" s="8" t="e">
        <f>VLOOKUP(A19,LookupCount!$A$2:$C$9583,3,FALSE)</f>
        <v>#N/A</v>
      </c>
      <c r="C19" s="70" t="e">
        <f>VLOOKUP(A19,LookupCount!$A$2:$B$9583,2,FALSE)</f>
        <v>#N/A</v>
      </c>
      <c r="D19" s="24"/>
      <c r="E19" s="24"/>
    </row>
    <row r="20" spans="1:5">
      <c r="A20" s="25"/>
      <c r="B20" s="8" t="e">
        <f>VLOOKUP(A20,LookupCount!$A$2:$C$9583,3,FALSE)</f>
        <v>#N/A</v>
      </c>
      <c r="C20" s="70" t="e">
        <f>VLOOKUP(A20,LookupCount!$A$2:$B$9583,2,FALSE)</f>
        <v>#N/A</v>
      </c>
      <c r="D20" s="24"/>
      <c r="E20" s="24"/>
    </row>
    <row r="21" spans="1:5">
      <c r="A21" s="25"/>
      <c r="B21" s="8" t="e">
        <f>VLOOKUP(A21,LookupCount!$A$2:$C$9583,3,FALSE)</f>
        <v>#N/A</v>
      </c>
      <c r="C21" s="70" t="e">
        <f>VLOOKUP(A21,LookupCount!$A$2:$B$9583,2,FALSE)</f>
        <v>#N/A</v>
      </c>
      <c r="D21" s="24"/>
      <c r="E21" s="24"/>
    </row>
    <row r="22" spans="1:5">
      <c r="A22" s="25"/>
      <c r="B22" s="8" t="e">
        <f>VLOOKUP(A22,LookupCount!$A$2:$C$9583,3,FALSE)</f>
        <v>#N/A</v>
      </c>
      <c r="C22" s="70" t="e">
        <f>VLOOKUP(A22,LookupCount!$A$2:$B$9583,2,FALSE)</f>
        <v>#N/A</v>
      </c>
      <c r="D22" s="24"/>
      <c r="E22" s="24"/>
    </row>
    <row r="23" spans="1:5">
      <c r="A23" s="25"/>
      <c r="B23" s="8" t="e">
        <f>VLOOKUP(A23,LookupCount!$A$2:$C$9583,3,FALSE)</f>
        <v>#N/A</v>
      </c>
      <c r="C23" s="70" t="e">
        <f>VLOOKUP(A23,LookupCount!$A$2:$B$9583,2,FALSE)</f>
        <v>#N/A</v>
      </c>
      <c r="D23" s="24"/>
      <c r="E23" s="24"/>
    </row>
    <row r="24" spans="1:5">
      <c r="A24" s="25"/>
      <c r="B24" s="8" t="e">
        <f>VLOOKUP(A24,LookupCount!$A$2:$C$9583,3,FALSE)</f>
        <v>#N/A</v>
      </c>
      <c r="C24" s="70" t="e">
        <f>VLOOKUP(A24,LookupCount!$A$2:$B$9583,2,FALSE)</f>
        <v>#N/A</v>
      </c>
      <c r="D24" s="24"/>
      <c r="E24" s="24"/>
    </row>
    <row r="25" spans="1:5">
      <c r="A25" s="25"/>
      <c r="B25" s="8" t="e">
        <f>VLOOKUP(A25,LookupCount!$A$2:$C$9583,3,FALSE)</f>
        <v>#N/A</v>
      </c>
      <c r="C25" s="70" t="e">
        <f>VLOOKUP(A25,LookupCount!$A$2:$B$9583,2,FALSE)</f>
        <v>#N/A</v>
      </c>
      <c r="D25" s="24"/>
      <c r="E25" s="24"/>
    </row>
    <row r="26" spans="1:5">
      <c r="A26" s="25"/>
      <c r="B26" s="8" t="e">
        <f>VLOOKUP(A26,LookupCount!$A$2:$C$9583,3,FALSE)</f>
        <v>#N/A</v>
      </c>
      <c r="C26" s="70" t="e">
        <f>VLOOKUP(A26,LookupCount!$A$2:$B$9583,2,FALSE)</f>
        <v>#N/A</v>
      </c>
      <c r="D26" s="24"/>
      <c r="E26" s="24"/>
    </row>
    <row r="27" spans="1:5">
      <c r="A27" s="25"/>
      <c r="B27" s="8" t="e">
        <f>VLOOKUP(A27,LookupCount!$A$2:$C$9583,3,FALSE)</f>
        <v>#N/A</v>
      </c>
      <c r="C27" s="70" t="e">
        <f>VLOOKUP(A27,LookupCount!$A$2:$B$9583,2,FALSE)</f>
        <v>#N/A</v>
      </c>
      <c r="D27" s="24"/>
      <c r="E27" s="24"/>
    </row>
    <row r="28" spans="1:5">
      <c r="A28" s="25"/>
      <c r="B28" s="8" t="e">
        <f>VLOOKUP(A28,LookupCount!$A$2:$C$9583,3,FALSE)</f>
        <v>#N/A</v>
      </c>
      <c r="C28" s="70" t="e">
        <f>VLOOKUP(A28,LookupCount!$A$2:$B$9583,2,FALSE)</f>
        <v>#N/A</v>
      </c>
      <c r="D28" s="24"/>
      <c r="E28" s="24"/>
    </row>
    <row r="29" spans="1:5">
      <c r="A29" s="25"/>
      <c r="B29" s="8" t="e">
        <f>VLOOKUP(A29,LookupCount!$A$2:$C$9583,3,FALSE)</f>
        <v>#N/A</v>
      </c>
      <c r="C29" s="70" t="e">
        <f>VLOOKUP(A29,LookupCount!$A$2:$B$9583,2,FALSE)</f>
        <v>#N/A</v>
      </c>
      <c r="D29" s="24"/>
      <c r="E29" s="24"/>
    </row>
    <row r="30" spans="1:5">
      <c r="A30" s="25"/>
      <c r="B30" s="8" t="e">
        <f>VLOOKUP(A30,LookupCount!$A$2:$C$9583,3,FALSE)</f>
        <v>#N/A</v>
      </c>
      <c r="C30" s="70" t="e">
        <f>VLOOKUP(A30,LookupCount!$A$2:$B$9583,2,FALSE)</f>
        <v>#N/A</v>
      </c>
      <c r="D30" s="24"/>
      <c r="E30" s="24"/>
    </row>
    <row r="31" spans="1:5">
      <c r="A31" s="25"/>
      <c r="B31" s="8" t="e">
        <f>VLOOKUP(A31,LookupCount!$A$2:$C$9583,3,FALSE)</f>
        <v>#N/A</v>
      </c>
      <c r="C31" s="70" t="e">
        <f>VLOOKUP(A31,LookupCount!$A$2:$B$9583,2,FALSE)</f>
        <v>#N/A</v>
      </c>
      <c r="D31" s="24"/>
      <c r="E31" s="24"/>
    </row>
    <row r="32" spans="1:5">
      <c r="A32" s="25"/>
      <c r="B32" s="8" t="e">
        <f>VLOOKUP(A32,LookupCount!$A$2:$C$9583,3,FALSE)</f>
        <v>#N/A</v>
      </c>
      <c r="C32" s="70" t="e">
        <f>VLOOKUP(A32,LookupCount!$A$2:$B$9583,2,FALSE)</f>
        <v>#N/A</v>
      </c>
      <c r="D32" s="24"/>
      <c r="E32" s="24"/>
    </row>
    <row r="33" spans="1:5">
      <c r="A33" s="25"/>
      <c r="B33" s="8" t="e">
        <f>VLOOKUP(A33,LookupCount!$A$2:$C$9583,3,FALSE)</f>
        <v>#N/A</v>
      </c>
      <c r="C33" s="70" t="e">
        <f>VLOOKUP(A33,LookupCount!$A$2:$B$9583,2,FALSE)</f>
        <v>#N/A</v>
      </c>
      <c r="D33" s="24"/>
      <c r="E33" s="24"/>
    </row>
    <row r="34" spans="1:5">
      <c r="A34" s="25"/>
      <c r="B34" s="8" t="e">
        <f>VLOOKUP(A34,LookupCount!$A$2:$C$9583,3,FALSE)</f>
        <v>#N/A</v>
      </c>
      <c r="C34" s="70" t="e">
        <f>VLOOKUP(A34,LookupCount!$A$2:$B$9583,2,FALSE)</f>
        <v>#N/A</v>
      </c>
      <c r="D34" s="24"/>
      <c r="E34" s="24"/>
    </row>
    <row r="35" spans="1:5">
      <c r="A35" s="25"/>
      <c r="B35" s="8" t="e">
        <f>VLOOKUP(A35,LookupCount!$A$2:$C$9583,3,FALSE)</f>
        <v>#N/A</v>
      </c>
      <c r="C35" s="70" t="e">
        <f>VLOOKUP(A35,LookupCount!$A$2:$B$9583,2,FALSE)</f>
        <v>#N/A</v>
      </c>
      <c r="D35" s="24"/>
      <c r="E35" s="24"/>
    </row>
    <row r="36" spans="1:5">
      <c r="A36" s="25"/>
      <c r="B36" s="8" t="e">
        <f>VLOOKUP(A36,LookupCount!$A$2:$C$9583,3,FALSE)</f>
        <v>#N/A</v>
      </c>
      <c r="C36" s="70" t="e">
        <f>VLOOKUP(A36,LookupCount!$A$2:$B$9583,2,FALSE)</f>
        <v>#N/A</v>
      </c>
      <c r="D36" s="24"/>
      <c r="E36" s="24"/>
    </row>
    <row r="37" spans="1:5">
      <c r="A37" s="25"/>
      <c r="B37" s="8" t="e">
        <f>VLOOKUP(A37,LookupCount!$A$2:$C$9583,3,FALSE)</f>
        <v>#N/A</v>
      </c>
      <c r="C37" s="70" t="e">
        <f>VLOOKUP(A37,LookupCount!$A$2:$B$9583,2,FALSE)</f>
        <v>#N/A</v>
      </c>
      <c r="D37" s="24"/>
      <c r="E37" s="24"/>
    </row>
    <row r="38" spans="1:5">
      <c r="A38" s="25"/>
      <c r="B38" s="8" t="e">
        <f>VLOOKUP(A38,LookupCount!$A$2:$C$9583,3,FALSE)</f>
        <v>#N/A</v>
      </c>
      <c r="C38" s="70" t="e">
        <f>VLOOKUP(A38,LookupCount!$A$2:$B$9583,2,FALSE)</f>
        <v>#N/A</v>
      </c>
      <c r="D38" s="24"/>
      <c r="E38" s="24"/>
    </row>
    <row r="39" spans="1:5">
      <c r="A39" s="25"/>
      <c r="B39" s="8" t="e">
        <f>VLOOKUP(A39,LookupCount!$A$2:$C$9583,3,FALSE)</f>
        <v>#N/A</v>
      </c>
      <c r="C39" s="70" t="e">
        <f>VLOOKUP(A39,LookupCount!$A$2:$B$9583,2,FALSE)</f>
        <v>#N/A</v>
      </c>
      <c r="D39" s="24"/>
      <c r="E39" s="24"/>
    </row>
    <row r="40" spans="1:5">
      <c r="A40" s="25"/>
      <c r="B40" s="8" t="e">
        <f>VLOOKUP(A40,LookupCount!$A$2:$C$9583,3,FALSE)</f>
        <v>#N/A</v>
      </c>
      <c r="C40" s="70" t="e">
        <f>VLOOKUP(A40,LookupCount!$A$2:$B$9583,2,FALSE)</f>
        <v>#N/A</v>
      </c>
      <c r="D40" s="24"/>
      <c r="E40" s="24"/>
    </row>
    <row r="41" spans="1:5">
      <c r="A41" s="25"/>
      <c r="B41" s="8" t="e">
        <f>VLOOKUP(A41,LookupCount!$A$2:$C$9583,3,FALSE)</f>
        <v>#N/A</v>
      </c>
      <c r="C41" s="70" t="e">
        <f>VLOOKUP(A41,LookupCount!$A$2:$B$9583,2,FALSE)</f>
        <v>#N/A</v>
      </c>
      <c r="D41" s="24"/>
      <c r="E41" s="24"/>
    </row>
    <row r="42" spans="1:5">
      <c r="A42" s="25"/>
      <c r="B42" s="8" t="e">
        <f>VLOOKUP(A42,LookupCount!$A$2:$C$9583,3,FALSE)</f>
        <v>#N/A</v>
      </c>
      <c r="C42" s="70" t="e">
        <f>VLOOKUP(A42,LookupCount!$A$2:$B$9583,2,FALSE)</f>
        <v>#N/A</v>
      </c>
      <c r="D42" s="24"/>
      <c r="E42" s="24"/>
    </row>
    <row r="43" spans="1:5">
      <c r="A43" s="25"/>
      <c r="B43" s="8" t="e">
        <f>VLOOKUP(A43,LookupCount!$A$2:$C$9583,3,FALSE)</f>
        <v>#N/A</v>
      </c>
      <c r="C43" s="70" t="e">
        <f>VLOOKUP(A43,LookupCount!$A$2:$B$9583,2,FALSE)</f>
        <v>#N/A</v>
      </c>
      <c r="D43" s="24"/>
      <c r="E43" s="24"/>
    </row>
    <row r="44" spans="1:5">
      <c r="A44" s="25"/>
      <c r="B44" s="8" t="e">
        <f>VLOOKUP(A44,LookupCount!$A$2:$C$9583,3,FALSE)</f>
        <v>#N/A</v>
      </c>
      <c r="C44" s="70" t="e">
        <f>VLOOKUP(A44,LookupCount!$A$2:$B$9583,2,FALSE)</f>
        <v>#N/A</v>
      </c>
      <c r="D44" s="24"/>
      <c r="E44" s="24"/>
    </row>
    <row r="45" spans="1:5">
      <c r="A45" s="25"/>
      <c r="B45" s="8" t="e">
        <f>VLOOKUP(A45,LookupCount!$A$2:$C$9583,3,FALSE)</f>
        <v>#N/A</v>
      </c>
      <c r="C45" s="70" t="e">
        <f>VLOOKUP(A45,LookupCount!$A$2:$B$9583,2,FALSE)</f>
        <v>#N/A</v>
      </c>
      <c r="D45" s="24"/>
      <c r="E45" s="24"/>
    </row>
    <row r="46" spans="1:5">
      <c r="A46" s="25"/>
      <c r="B46" s="8" t="e">
        <f>VLOOKUP(A46,LookupCount!$A$2:$C$9583,3,FALSE)</f>
        <v>#N/A</v>
      </c>
      <c r="C46" s="70" t="e">
        <f>VLOOKUP(A46,LookupCount!$A$2:$B$9583,2,FALSE)</f>
        <v>#N/A</v>
      </c>
      <c r="D46" s="24"/>
      <c r="E46" s="24"/>
    </row>
    <row r="47" spans="1:5">
      <c r="A47" s="25"/>
      <c r="B47" s="8" t="e">
        <f>VLOOKUP(A47,LookupCount!$A$2:$C$9583,3,FALSE)</f>
        <v>#N/A</v>
      </c>
      <c r="C47" s="70" t="e">
        <f>VLOOKUP(A47,LookupCount!$A$2:$B$9583,2,FALSE)</f>
        <v>#N/A</v>
      </c>
      <c r="D47" s="24"/>
      <c r="E47" s="24"/>
    </row>
    <row r="48" spans="1:5">
      <c r="A48" s="25"/>
      <c r="B48" s="8" t="e">
        <f>VLOOKUP(A48,LookupCount!$A$2:$C$9583,3,FALSE)</f>
        <v>#N/A</v>
      </c>
      <c r="C48" s="70" t="e">
        <f>VLOOKUP(A48,LookupCount!$A$2:$B$9583,2,FALSE)</f>
        <v>#N/A</v>
      </c>
      <c r="D48" s="24"/>
      <c r="E48" s="24"/>
    </row>
    <row r="49" spans="1:5">
      <c r="A49" s="25"/>
      <c r="B49" s="8" t="e">
        <f>VLOOKUP(A49,LookupCount!$A$2:$C$9583,3,FALSE)</f>
        <v>#N/A</v>
      </c>
      <c r="C49" s="70" t="e">
        <f>VLOOKUP(A49,LookupCount!$A$2:$B$9583,2,FALSE)</f>
        <v>#N/A</v>
      </c>
      <c r="D49" s="24"/>
      <c r="E49" s="24"/>
    </row>
    <row r="50" spans="1:5">
      <c r="A50" s="25"/>
      <c r="B50" s="8" t="e">
        <f>VLOOKUP(A50,LookupCount!$A$2:$C$9583,3,FALSE)</f>
        <v>#N/A</v>
      </c>
      <c r="C50" s="70" t="e">
        <f>VLOOKUP(A50,LookupCount!$A$2:$B$9583,2,FALSE)</f>
        <v>#N/A</v>
      </c>
      <c r="D50" s="24"/>
      <c r="E50" s="24"/>
    </row>
    <row r="51" spans="1:5">
      <c r="A51" s="25"/>
      <c r="B51" s="8" t="e">
        <f>VLOOKUP(A51,LookupCount!$A$2:$C$9583,3,FALSE)</f>
        <v>#N/A</v>
      </c>
      <c r="C51" s="70" t="e">
        <f>VLOOKUP(A51,LookupCount!$A$2:$B$9583,2,FALSE)</f>
        <v>#N/A</v>
      </c>
      <c r="D51" s="24"/>
      <c r="E51" s="24"/>
    </row>
    <row r="52" spans="1:5">
      <c r="A52" s="25"/>
      <c r="B52" s="8" t="e">
        <f>VLOOKUP(A52,LookupCount!$A$2:$C$9583,3,FALSE)</f>
        <v>#N/A</v>
      </c>
      <c r="C52" s="70" t="e">
        <f>VLOOKUP(A52,LookupCount!$A$2:$B$9583,2,FALSE)</f>
        <v>#N/A</v>
      </c>
      <c r="D52" s="24"/>
      <c r="E52" s="24"/>
    </row>
    <row r="53" spans="1:5">
      <c r="A53" s="25"/>
      <c r="B53" s="8" t="e">
        <f>VLOOKUP(A53,LookupCount!$A$2:$C$9583,3,FALSE)</f>
        <v>#N/A</v>
      </c>
      <c r="C53" s="70" t="e">
        <f>VLOOKUP(A53,LookupCount!$A$2:$B$9583,2,FALSE)</f>
        <v>#N/A</v>
      </c>
      <c r="D53" s="24"/>
      <c r="E53" s="24"/>
    </row>
    <row r="54" spans="1:5">
      <c r="A54" s="25"/>
      <c r="B54" s="8" t="e">
        <f>VLOOKUP(A54,LookupCount!$A$2:$C$9583,3,FALSE)</f>
        <v>#N/A</v>
      </c>
      <c r="C54" s="70" t="e">
        <f>VLOOKUP(A54,LookupCount!$A$2:$B$9583,2,FALSE)</f>
        <v>#N/A</v>
      </c>
      <c r="D54" s="24"/>
      <c r="E54" s="24"/>
    </row>
    <row r="55" spans="1:5">
      <c r="A55" s="25"/>
      <c r="B55" s="8" t="e">
        <f>VLOOKUP(A55,LookupCount!$A$2:$C$9583,3,FALSE)</f>
        <v>#N/A</v>
      </c>
      <c r="C55" s="70" t="e">
        <f>VLOOKUP(A55,LookupCount!$A$2:$B$9583,2,FALSE)</f>
        <v>#N/A</v>
      </c>
      <c r="D55" s="24"/>
      <c r="E55" s="24"/>
    </row>
    <row r="56" spans="1:5">
      <c r="A56" s="25"/>
      <c r="B56" s="8" t="e">
        <f>VLOOKUP(A56,LookupCount!$A$2:$C$9583,3,FALSE)</f>
        <v>#N/A</v>
      </c>
      <c r="C56" s="70" t="e">
        <f>VLOOKUP(A56,LookupCount!$A$2:$B$9583,2,FALSE)</f>
        <v>#N/A</v>
      </c>
      <c r="D56" s="24"/>
      <c r="E56" s="24"/>
    </row>
    <row r="57" spans="1:5">
      <c r="A57" s="25"/>
      <c r="B57" s="8" t="e">
        <f>VLOOKUP(A57,LookupCount!$A$2:$C$9583,3,FALSE)</f>
        <v>#N/A</v>
      </c>
      <c r="C57" s="70" t="e">
        <f>VLOOKUP(A57,LookupCount!$A$2:$B$9583,2,FALSE)</f>
        <v>#N/A</v>
      </c>
      <c r="D57" s="24"/>
      <c r="E57" s="24"/>
    </row>
    <row r="58" spans="1:5">
      <c r="A58" s="25"/>
      <c r="B58" s="8" t="e">
        <f>VLOOKUP(A58,LookupCount!$A$2:$C$9583,3,FALSE)</f>
        <v>#N/A</v>
      </c>
      <c r="C58" s="70" t="e">
        <f>VLOOKUP(A58,LookupCount!$A$2:$B$9583,2,FALSE)</f>
        <v>#N/A</v>
      </c>
      <c r="D58" s="24"/>
      <c r="E58" s="24"/>
    </row>
    <row r="59" spans="1:5">
      <c r="A59" s="25"/>
      <c r="B59" s="8" t="e">
        <f>VLOOKUP(A59,LookupCount!$A$2:$C$9583,3,FALSE)</f>
        <v>#N/A</v>
      </c>
      <c r="C59" s="70" t="e">
        <f>VLOOKUP(A59,LookupCount!$A$2:$B$9583,2,FALSE)</f>
        <v>#N/A</v>
      </c>
      <c r="D59" s="24"/>
      <c r="E59" s="24"/>
    </row>
    <row r="60" spans="1:5">
      <c r="A60" s="25"/>
      <c r="B60" s="8" t="e">
        <f>VLOOKUP(A60,LookupCount!$A$2:$C$9583,3,FALSE)</f>
        <v>#N/A</v>
      </c>
      <c r="C60" s="70" t="e">
        <f>VLOOKUP(A60,LookupCount!$A$2:$B$9583,2,FALSE)</f>
        <v>#N/A</v>
      </c>
      <c r="D60" s="24"/>
      <c r="E60" s="24"/>
    </row>
    <row r="61" spans="1:5">
      <c r="A61" s="25"/>
      <c r="B61" s="8" t="e">
        <f>VLOOKUP(A61,LookupCount!$A$2:$C$9583,3,FALSE)</f>
        <v>#N/A</v>
      </c>
      <c r="C61" s="70" t="e">
        <f>VLOOKUP(A61,LookupCount!$A$2:$B$9583,2,FALSE)</f>
        <v>#N/A</v>
      </c>
      <c r="D61" s="24"/>
      <c r="E61" s="24"/>
    </row>
    <row r="62" spans="1:5">
      <c r="A62" s="25"/>
      <c r="B62" s="8" t="e">
        <f>VLOOKUP(A62,LookupCount!$A$2:$C$9583,3,FALSE)</f>
        <v>#N/A</v>
      </c>
      <c r="C62" s="70" t="e">
        <f>VLOOKUP(A62,LookupCount!$A$2:$B$9583,2,FALSE)</f>
        <v>#N/A</v>
      </c>
      <c r="D62" s="24"/>
      <c r="E62" s="24"/>
    </row>
    <row r="63" spans="1:5">
      <c r="A63" s="25"/>
      <c r="B63" s="8" t="e">
        <f>VLOOKUP(A63,LookupCount!$A$2:$C$9583,3,FALSE)</f>
        <v>#N/A</v>
      </c>
      <c r="C63" s="70" t="e">
        <f>VLOOKUP(A63,LookupCount!$A$2:$B$9583,2,FALSE)</f>
        <v>#N/A</v>
      </c>
      <c r="D63" s="24"/>
      <c r="E63" s="24"/>
    </row>
    <row r="64" spans="1:5">
      <c r="A64" s="25"/>
      <c r="B64" s="8" t="e">
        <f>VLOOKUP(A64,LookupCount!$A$2:$C$9583,3,FALSE)</f>
        <v>#N/A</v>
      </c>
      <c r="C64" s="70" t="e">
        <f>VLOOKUP(A64,LookupCount!$A$2:$B$9583,2,FALSE)</f>
        <v>#N/A</v>
      </c>
      <c r="D64" s="24"/>
      <c r="E64" s="24"/>
    </row>
    <row r="65" spans="1:5">
      <c r="A65" s="25"/>
      <c r="B65" s="8" t="e">
        <f>VLOOKUP(A65,LookupCount!$A$2:$C$9583,3,FALSE)</f>
        <v>#N/A</v>
      </c>
      <c r="C65" s="70" t="e">
        <f>VLOOKUP(A65,LookupCount!$A$2:$B$9583,2,FALSE)</f>
        <v>#N/A</v>
      </c>
      <c r="D65" s="24"/>
      <c r="E65" s="24"/>
    </row>
    <row r="66" spans="1:5">
      <c r="A66" s="25"/>
      <c r="B66" s="8" t="e">
        <f>VLOOKUP(A66,LookupCount!$A$2:$C$9583,3,FALSE)</f>
        <v>#N/A</v>
      </c>
      <c r="C66" s="70" t="e">
        <f>VLOOKUP(A66,LookupCount!$A$2:$B$9583,2,FALSE)</f>
        <v>#N/A</v>
      </c>
      <c r="D66" s="24"/>
      <c r="E66" s="24"/>
    </row>
    <row r="67" spans="1:5">
      <c r="A67" s="25"/>
      <c r="B67" s="8" t="e">
        <f>VLOOKUP(A67,LookupCount!$A$2:$C$9583,3,FALSE)</f>
        <v>#N/A</v>
      </c>
      <c r="C67" s="70" t="e">
        <f>VLOOKUP(A67,LookupCount!$A$2:$B$9583,2,FALSE)</f>
        <v>#N/A</v>
      </c>
      <c r="D67" s="24"/>
      <c r="E67" s="24"/>
    </row>
    <row r="68" spans="1:5">
      <c r="A68" s="25"/>
      <c r="B68" s="8" t="e">
        <f>VLOOKUP(A68,LookupCount!$A$2:$C$9583,3,FALSE)</f>
        <v>#N/A</v>
      </c>
      <c r="C68" s="70" t="e">
        <f>VLOOKUP(A68,LookupCount!$A$2:$B$9583,2,FALSE)</f>
        <v>#N/A</v>
      </c>
      <c r="D68" s="24"/>
      <c r="E68" s="24"/>
    </row>
    <row r="69" spans="1:5">
      <c r="A69" s="25"/>
      <c r="B69" s="8" t="e">
        <f>VLOOKUP(A69,LookupCount!$A$2:$C$9583,3,FALSE)</f>
        <v>#N/A</v>
      </c>
      <c r="C69" s="70" t="e">
        <f>VLOOKUP(A69,LookupCount!$A$2:$B$9583,2,FALSE)</f>
        <v>#N/A</v>
      </c>
      <c r="D69" s="24"/>
      <c r="E69" s="24"/>
    </row>
    <row r="70" spans="1:5">
      <c r="A70" s="25"/>
      <c r="B70" s="8" t="e">
        <f>VLOOKUP(A70,LookupCount!$A$2:$C$9583,3,FALSE)</f>
        <v>#N/A</v>
      </c>
      <c r="C70" s="70" t="e">
        <f>VLOOKUP(A70,LookupCount!$A$2:$B$9583,2,FALSE)</f>
        <v>#N/A</v>
      </c>
      <c r="D70" s="24"/>
      <c r="E70" s="24"/>
    </row>
    <row r="71" spans="1:5">
      <c r="A71" s="25"/>
      <c r="B71" s="8" t="e">
        <f>VLOOKUP(A71,LookupCount!$A$2:$C$9583,3,FALSE)</f>
        <v>#N/A</v>
      </c>
      <c r="C71" s="70" t="e">
        <f>VLOOKUP(A71,LookupCount!$A$2:$B$9583,2,FALSE)</f>
        <v>#N/A</v>
      </c>
      <c r="D71" s="24"/>
      <c r="E71" s="24"/>
    </row>
    <row r="72" spans="1:5">
      <c r="A72" s="25"/>
      <c r="B72" s="8" t="e">
        <f>VLOOKUP(A72,LookupCount!$A$2:$C$9583,3,FALSE)</f>
        <v>#N/A</v>
      </c>
      <c r="C72" s="70" t="e">
        <f>VLOOKUP(A72,LookupCount!$A$2:$B$9583,2,FALSE)</f>
        <v>#N/A</v>
      </c>
      <c r="D72" s="24"/>
      <c r="E72" s="24"/>
    </row>
    <row r="73" spans="1:5">
      <c r="A73" s="25"/>
      <c r="B73" s="8" t="e">
        <f>VLOOKUP(A73,LookupCount!$A$2:$C$9583,3,FALSE)</f>
        <v>#N/A</v>
      </c>
      <c r="C73" s="70" t="e">
        <f>VLOOKUP(A73,LookupCount!$A$2:$B$9583,2,FALSE)</f>
        <v>#N/A</v>
      </c>
      <c r="D73" s="24"/>
      <c r="E73" s="24"/>
    </row>
    <row r="74" spans="1:5">
      <c r="A74" s="25"/>
      <c r="B74" s="8" t="e">
        <f>VLOOKUP(A74,LookupCount!$A$2:$C$9583,3,FALSE)</f>
        <v>#N/A</v>
      </c>
      <c r="C74" s="70" t="e">
        <f>VLOOKUP(A74,LookupCount!$A$2:$B$9583,2,FALSE)</f>
        <v>#N/A</v>
      </c>
      <c r="D74" s="24"/>
      <c r="E74" s="24"/>
    </row>
    <row r="75" spans="1:5">
      <c r="A75" s="25"/>
      <c r="B75" s="8" t="e">
        <f>VLOOKUP(A75,LookupCount!$A$2:$C$9583,3,FALSE)</f>
        <v>#N/A</v>
      </c>
      <c r="C75" s="70" t="e">
        <f>VLOOKUP(A75,LookupCount!$A$2:$B$9583,2,FALSE)</f>
        <v>#N/A</v>
      </c>
      <c r="D75" s="24"/>
      <c r="E75" s="24"/>
    </row>
    <row r="76" spans="1:5">
      <c r="A76" s="25"/>
      <c r="B76" s="8" t="e">
        <f>VLOOKUP(A76,LookupCount!$A$2:$C$9583,3,FALSE)</f>
        <v>#N/A</v>
      </c>
      <c r="C76" s="70" t="e">
        <f>VLOOKUP(A76,LookupCount!$A$2:$B$9583,2,FALSE)</f>
        <v>#N/A</v>
      </c>
      <c r="D76" s="24"/>
      <c r="E76" s="24"/>
    </row>
    <row r="77" spans="1:5">
      <c r="A77" s="25"/>
      <c r="B77" s="8" t="e">
        <f>VLOOKUP(A77,LookupCount!$A$2:$C$9583,3,FALSE)</f>
        <v>#N/A</v>
      </c>
      <c r="C77" s="70" t="e">
        <f>VLOOKUP(A77,LookupCount!$A$2:$B$9583,2,FALSE)</f>
        <v>#N/A</v>
      </c>
      <c r="D77" s="24"/>
      <c r="E77" s="24"/>
    </row>
    <row r="78" spans="1:5">
      <c r="A78" s="25"/>
      <c r="B78" s="8" t="e">
        <f>VLOOKUP(A78,LookupCount!$A$2:$C$9583,3,FALSE)</f>
        <v>#N/A</v>
      </c>
      <c r="C78" s="70" t="e">
        <f>VLOOKUP(A78,LookupCount!$A$2:$B$9583,2,FALSE)</f>
        <v>#N/A</v>
      </c>
      <c r="D78" s="24"/>
      <c r="E78" s="24"/>
    </row>
    <row r="79" spans="1:5">
      <c r="A79" s="25"/>
      <c r="B79" s="8" t="e">
        <f>VLOOKUP(A79,LookupCount!$A$2:$C$9583,3,FALSE)</f>
        <v>#N/A</v>
      </c>
      <c r="C79" s="70" t="e">
        <f>VLOOKUP(A79,LookupCount!$A$2:$B$9583,2,FALSE)</f>
        <v>#N/A</v>
      </c>
      <c r="D79" s="24"/>
      <c r="E79" s="24"/>
    </row>
    <row r="80" spans="1:5">
      <c r="A80" s="25"/>
      <c r="B80" s="8" t="e">
        <f>VLOOKUP(A80,LookupCount!$A$2:$C$9583,3,FALSE)</f>
        <v>#N/A</v>
      </c>
      <c r="C80" s="70" t="e">
        <f>VLOOKUP(A80,LookupCount!$A$2:$B$9583,2,FALSE)</f>
        <v>#N/A</v>
      </c>
      <c r="D80" s="24"/>
      <c r="E80" s="24"/>
    </row>
    <row r="81" spans="1:5">
      <c r="A81" s="25"/>
      <c r="B81" s="8" t="e">
        <f>VLOOKUP(A81,LookupCount!$A$2:$C$9583,3,FALSE)</f>
        <v>#N/A</v>
      </c>
      <c r="C81" s="70" t="e">
        <f>VLOOKUP(A81,LookupCount!$A$2:$B$9583,2,FALSE)</f>
        <v>#N/A</v>
      </c>
      <c r="D81" s="24"/>
      <c r="E81" s="24"/>
    </row>
    <row r="82" spans="1:5">
      <c r="A82" s="25"/>
      <c r="B82" s="8" t="e">
        <f>VLOOKUP(A82,LookupCount!$A$2:$C$9583,3,FALSE)</f>
        <v>#N/A</v>
      </c>
      <c r="C82" s="70" t="e">
        <f>VLOOKUP(A82,LookupCount!$A$2:$B$9583,2,FALSE)</f>
        <v>#N/A</v>
      </c>
      <c r="D82" s="24"/>
      <c r="E82" s="24"/>
    </row>
    <row r="83" spans="1:5">
      <c r="A83" s="25"/>
      <c r="B83" s="8" t="e">
        <f>VLOOKUP(A83,LookupCount!$A$2:$C$9583,3,FALSE)</f>
        <v>#N/A</v>
      </c>
      <c r="C83" s="70" t="e">
        <f>VLOOKUP(A83,LookupCount!$A$2:$B$9583,2,FALSE)</f>
        <v>#N/A</v>
      </c>
      <c r="D83" s="24"/>
      <c r="E83" s="24"/>
    </row>
    <row r="84" spans="1:5">
      <c r="A84" s="25"/>
      <c r="B84" s="8" t="e">
        <f>VLOOKUP(A84,LookupCount!$A$2:$C$9583,3,FALSE)</f>
        <v>#N/A</v>
      </c>
      <c r="C84" s="70" t="e">
        <f>VLOOKUP(A84,LookupCount!$A$2:$B$9583,2,FALSE)</f>
        <v>#N/A</v>
      </c>
      <c r="D84" s="24"/>
      <c r="E84" s="24"/>
    </row>
    <row r="85" spans="1:5">
      <c r="A85" s="25"/>
      <c r="B85" s="8" t="e">
        <f>VLOOKUP(A85,LookupCount!$A$2:$C$9583,3,FALSE)</f>
        <v>#N/A</v>
      </c>
      <c r="C85" s="70" t="e">
        <f>VLOOKUP(A85,LookupCount!$A$2:$B$9583,2,FALSE)</f>
        <v>#N/A</v>
      </c>
      <c r="D85" s="24"/>
      <c r="E85" s="24"/>
    </row>
    <row r="86" spans="1:5">
      <c r="A86" s="25"/>
      <c r="B86" s="8" t="e">
        <f>VLOOKUP(A86,LookupCount!$A$2:$C$9583,3,FALSE)</f>
        <v>#N/A</v>
      </c>
      <c r="C86" s="70" t="e">
        <f>VLOOKUP(A86,LookupCount!$A$2:$B$9583,2,FALSE)</f>
        <v>#N/A</v>
      </c>
      <c r="D86" s="24"/>
      <c r="E86" s="24"/>
    </row>
    <row r="87" spans="1:5">
      <c r="A87" s="25"/>
      <c r="B87" s="8" t="e">
        <f>VLOOKUP(A87,LookupCount!$A$2:$C$9583,3,FALSE)</f>
        <v>#N/A</v>
      </c>
      <c r="C87" s="70" t="e">
        <f>VLOOKUP(A87,LookupCount!$A$2:$B$9583,2,FALSE)</f>
        <v>#N/A</v>
      </c>
      <c r="D87" s="24"/>
      <c r="E87" s="24"/>
    </row>
    <row r="88" spans="1:5">
      <c r="A88" s="25"/>
      <c r="B88" s="8" t="e">
        <f>VLOOKUP(A88,LookupCount!$A$2:$C$9583,3,FALSE)</f>
        <v>#N/A</v>
      </c>
      <c r="C88" s="70" t="e">
        <f>VLOOKUP(A88,LookupCount!$A$2:$B$9583,2,FALSE)</f>
        <v>#N/A</v>
      </c>
      <c r="D88" s="24"/>
      <c r="E88" s="24"/>
    </row>
    <row r="89" spans="1:5">
      <c r="A89" s="25"/>
      <c r="B89" s="8" t="e">
        <f>VLOOKUP(A89,LookupCount!$A$2:$C$9583,3,FALSE)</f>
        <v>#N/A</v>
      </c>
      <c r="C89" s="70" t="e">
        <f>VLOOKUP(A89,LookupCount!$A$2:$B$9583,2,FALSE)</f>
        <v>#N/A</v>
      </c>
      <c r="D89" s="24"/>
      <c r="E89" s="24"/>
    </row>
    <row r="90" spans="1:5">
      <c r="A90" s="25"/>
      <c r="B90" s="8" t="e">
        <f>VLOOKUP(A90,LookupCount!$A$2:$C$9583,3,FALSE)</f>
        <v>#N/A</v>
      </c>
      <c r="C90" s="70" t="e">
        <f>VLOOKUP(A90,LookupCount!$A$2:$B$9583,2,FALSE)</f>
        <v>#N/A</v>
      </c>
      <c r="D90" s="24"/>
      <c r="E90" s="24"/>
    </row>
    <row r="91" spans="1:5">
      <c r="A91" s="25"/>
      <c r="B91" s="8" t="e">
        <f>VLOOKUP(A91,LookupCount!$A$2:$C$9583,3,FALSE)</f>
        <v>#N/A</v>
      </c>
      <c r="C91" s="70" t="e">
        <f>VLOOKUP(A91,LookupCount!$A$2:$B$9583,2,FALSE)</f>
        <v>#N/A</v>
      </c>
      <c r="D91" s="24"/>
      <c r="E91" s="24"/>
    </row>
    <row r="92" spans="1:5">
      <c r="A92" s="25"/>
      <c r="B92" s="8" t="e">
        <f>VLOOKUP(A92,LookupCount!$A$2:$C$9583,3,FALSE)</f>
        <v>#N/A</v>
      </c>
      <c r="C92" s="70" t="e">
        <f>VLOOKUP(A92,LookupCount!$A$2:$B$9583,2,FALSE)</f>
        <v>#N/A</v>
      </c>
      <c r="D92" s="24"/>
      <c r="E92" s="24"/>
    </row>
    <row r="93" spans="1:5">
      <c r="A93" s="25"/>
      <c r="B93" s="8" t="e">
        <f>VLOOKUP(A93,LookupCount!$A$2:$C$9583,3,FALSE)</f>
        <v>#N/A</v>
      </c>
      <c r="C93" s="70" t="e">
        <f>VLOOKUP(A93,LookupCount!$A$2:$B$9583,2,FALSE)</f>
        <v>#N/A</v>
      </c>
      <c r="D93" s="24"/>
      <c r="E93" s="24"/>
    </row>
    <row r="94" spans="1:5">
      <c r="A94" s="25"/>
      <c r="B94" s="8" t="e">
        <f>VLOOKUP(A94,LookupCount!$A$2:$C$9583,3,FALSE)</f>
        <v>#N/A</v>
      </c>
      <c r="C94" s="70" t="e">
        <f>VLOOKUP(A94,LookupCount!$A$2:$B$9583,2,FALSE)</f>
        <v>#N/A</v>
      </c>
      <c r="D94" s="24"/>
      <c r="E94" s="24"/>
    </row>
    <row r="95" spans="1:5">
      <c r="A95" s="25"/>
      <c r="B95" s="8" t="e">
        <f>VLOOKUP(A95,LookupCount!$A$2:$C$9583,3,FALSE)</f>
        <v>#N/A</v>
      </c>
      <c r="C95" s="70" t="e">
        <f>VLOOKUP(A95,LookupCount!$A$2:$B$9583,2,FALSE)</f>
        <v>#N/A</v>
      </c>
      <c r="D95" s="24"/>
      <c r="E95" s="24"/>
    </row>
    <row r="96" spans="1:5">
      <c r="A96" s="25"/>
      <c r="B96" s="8" t="e">
        <f>VLOOKUP(A96,LookupCount!$A$2:$C$9583,3,FALSE)</f>
        <v>#N/A</v>
      </c>
      <c r="C96" s="70" t="e">
        <f>VLOOKUP(A96,LookupCount!$A$2:$B$9583,2,FALSE)</f>
        <v>#N/A</v>
      </c>
      <c r="D96" s="24"/>
      <c r="E96" s="24"/>
    </row>
    <row r="97" spans="1:5">
      <c r="A97" s="25"/>
      <c r="B97" s="8" t="e">
        <f>VLOOKUP(A97,LookupCount!$A$2:$C$9583,3,FALSE)</f>
        <v>#N/A</v>
      </c>
      <c r="C97" s="70" t="e">
        <f>VLOOKUP(A97,LookupCount!$A$2:$B$9583,2,FALSE)</f>
        <v>#N/A</v>
      </c>
      <c r="D97" s="24"/>
      <c r="E97" s="24"/>
    </row>
    <row r="98" spans="1:5">
      <c r="A98" s="25"/>
      <c r="B98" s="8" t="e">
        <f>VLOOKUP(A98,LookupCount!$A$2:$C$9583,3,FALSE)</f>
        <v>#N/A</v>
      </c>
      <c r="C98" s="70" t="e">
        <f>VLOOKUP(A98,LookupCount!$A$2:$B$9583,2,FALSE)</f>
        <v>#N/A</v>
      </c>
      <c r="D98" s="24"/>
      <c r="E98" s="24"/>
    </row>
    <row r="99" spans="1:5">
      <c r="A99" s="25"/>
      <c r="B99" s="8" t="e">
        <f>VLOOKUP(A99,LookupCount!$A$2:$C$9583,3,FALSE)</f>
        <v>#N/A</v>
      </c>
      <c r="C99" s="70" t="e">
        <f>VLOOKUP(A99,LookupCount!$A$2:$B$9583,2,FALSE)</f>
        <v>#N/A</v>
      </c>
      <c r="D99" s="24"/>
      <c r="E99" s="24"/>
    </row>
    <row r="100" spans="1:5">
      <c r="A100" s="25"/>
      <c r="B100" s="8" t="e">
        <f>VLOOKUP(A100,LookupCount!$A$2:$C$9583,3,FALSE)</f>
        <v>#N/A</v>
      </c>
      <c r="C100" s="70" t="e">
        <f>VLOOKUP(A100,LookupCount!$A$2:$B$9583,2,FALSE)</f>
        <v>#N/A</v>
      </c>
      <c r="D100" s="24"/>
      <c r="E100" s="24"/>
    </row>
    <row r="101" spans="1:5">
      <c r="A101" s="25"/>
      <c r="B101" s="8" t="e">
        <f>VLOOKUP(A101,LookupCount!$A$2:$C$9583,3,FALSE)</f>
        <v>#N/A</v>
      </c>
      <c r="C101" s="70" t="e">
        <f>VLOOKUP(A101,LookupCount!$A$2:$B$9583,2,FALSE)</f>
        <v>#N/A</v>
      </c>
      <c r="D101" s="24"/>
      <c r="E101" s="24"/>
    </row>
    <row r="102" spans="1:5">
      <c r="A102" s="25"/>
      <c r="B102" s="8" t="e">
        <f>VLOOKUP(A102,LookupCount!$A$2:$C$9583,3,FALSE)</f>
        <v>#N/A</v>
      </c>
      <c r="C102" s="70" t="e">
        <f>VLOOKUP(A102,LookupCount!$A$2:$B$9583,2,FALSE)</f>
        <v>#N/A</v>
      </c>
      <c r="D102" s="24"/>
      <c r="E102" s="24"/>
    </row>
    <row r="103" spans="1:5">
      <c r="A103" s="25"/>
      <c r="B103" s="8" t="e">
        <f>VLOOKUP(A103,LookupCount!$A$2:$C$9583,3,FALSE)</f>
        <v>#N/A</v>
      </c>
      <c r="C103" s="70" t="e">
        <f>VLOOKUP(A103,LookupCount!$A$2:$B$9583,2,FALSE)</f>
        <v>#N/A</v>
      </c>
      <c r="D103" s="24"/>
      <c r="E103" s="24"/>
    </row>
    <row r="104" spans="1:5">
      <c r="A104" s="25"/>
      <c r="B104" s="8" t="e">
        <f>VLOOKUP(A104,LookupCount!$A$2:$C$9583,3,FALSE)</f>
        <v>#N/A</v>
      </c>
      <c r="C104" s="70" t="e">
        <f>VLOOKUP(A104,LookupCount!$A$2:$B$9583,2,FALSE)</f>
        <v>#N/A</v>
      </c>
      <c r="D104" s="24"/>
      <c r="E104" s="24"/>
    </row>
    <row r="105" spans="1:5">
      <c r="A105" s="25"/>
      <c r="B105" s="8" t="e">
        <f>VLOOKUP(A105,LookupCount!$A$2:$C$9583,3,FALSE)</f>
        <v>#N/A</v>
      </c>
      <c r="C105" s="70" t="e">
        <f>VLOOKUP(A105,LookupCount!$A$2:$B$9583,2,FALSE)</f>
        <v>#N/A</v>
      </c>
      <c r="D105" s="24"/>
      <c r="E105" s="24"/>
    </row>
    <row r="106" spans="1:5">
      <c r="A106" s="25"/>
      <c r="B106" s="8" t="e">
        <f>VLOOKUP(A106,LookupCount!$A$2:$C$9583,3,FALSE)</f>
        <v>#N/A</v>
      </c>
      <c r="C106" s="70" t="e">
        <f>VLOOKUP(A106,LookupCount!$A$2:$B$9583,2,FALSE)</f>
        <v>#N/A</v>
      </c>
      <c r="D106" s="24"/>
      <c r="E106" s="24"/>
    </row>
    <row r="107" spans="1:5">
      <c r="A107" s="25"/>
      <c r="B107" s="8" t="e">
        <f>VLOOKUP(A107,LookupCount!$A$2:$C$9583,3,FALSE)</f>
        <v>#N/A</v>
      </c>
      <c r="C107" s="70" t="e">
        <f>VLOOKUP(A107,LookupCount!$A$2:$B$9583,2,FALSE)</f>
        <v>#N/A</v>
      </c>
      <c r="D107" s="24"/>
      <c r="E107" s="24"/>
    </row>
    <row r="108" spans="1:5">
      <c r="A108" s="25"/>
      <c r="B108" s="8" t="e">
        <f>VLOOKUP(A108,LookupCount!$A$2:$C$9583,3,FALSE)</f>
        <v>#N/A</v>
      </c>
      <c r="C108" s="70" t="e">
        <f>VLOOKUP(A108,LookupCount!$A$2:$B$9583,2,FALSE)</f>
        <v>#N/A</v>
      </c>
      <c r="D108" s="24"/>
      <c r="E108" s="24"/>
    </row>
    <row r="109" spans="1:5">
      <c r="A109" s="25"/>
      <c r="B109" s="8" t="e">
        <f>VLOOKUP(A109,LookupCount!$A$2:$C$9583,3,FALSE)</f>
        <v>#N/A</v>
      </c>
      <c r="C109" s="70" t="e">
        <f>VLOOKUP(A109,LookupCount!$A$2:$B$9583,2,FALSE)</f>
        <v>#N/A</v>
      </c>
      <c r="D109" s="24"/>
      <c r="E109" s="24"/>
    </row>
    <row r="110" spans="1:5">
      <c r="A110" s="25"/>
      <c r="B110" s="8" t="e">
        <f>VLOOKUP(A110,LookupCount!$A$2:$C$9583,3,FALSE)</f>
        <v>#N/A</v>
      </c>
      <c r="C110" s="70" t="e">
        <f>VLOOKUP(A110,LookupCount!$A$2:$B$9583,2,FALSE)</f>
        <v>#N/A</v>
      </c>
      <c r="D110" s="24"/>
      <c r="E110" s="24"/>
    </row>
    <row r="111" spans="1:5">
      <c r="A111" s="25"/>
      <c r="B111" s="8" t="e">
        <f>VLOOKUP(A111,LookupCount!$A$2:$C$9583,3,FALSE)</f>
        <v>#N/A</v>
      </c>
      <c r="C111" s="70" t="e">
        <f>VLOOKUP(A111,LookupCount!$A$2:$B$9583,2,FALSE)</f>
        <v>#N/A</v>
      </c>
      <c r="D111" s="24"/>
      <c r="E111" s="24"/>
    </row>
    <row r="112" spans="1:5">
      <c r="A112" s="25"/>
      <c r="B112" s="8" t="e">
        <f>VLOOKUP(A112,LookupCount!$A$2:$C$9583,3,FALSE)</f>
        <v>#N/A</v>
      </c>
      <c r="C112" s="70" t="e">
        <f>VLOOKUP(A112,LookupCount!$A$2:$B$9583,2,FALSE)</f>
        <v>#N/A</v>
      </c>
      <c r="D112" s="24"/>
      <c r="E112" s="24"/>
    </row>
    <row r="113" spans="1:5">
      <c r="A113" s="25"/>
      <c r="B113" s="8" t="e">
        <f>VLOOKUP(A113,LookupCount!$A$2:$C$9583,3,FALSE)</f>
        <v>#N/A</v>
      </c>
      <c r="C113" s="70" t="e">
        <f>VLOOKUP(A113,LookupCount!$A$2:$B$9583,2,FALSE)</f>
        <v>#N/A</v>
      </c>
      <c r="D113" s="24"/>
      <c r="E113" s="24"/>
    </row>
    <row r="114" spans="1:5">
      <c r="A114" s="25"/>
      <c r="B114" s="8" t="e">
        <f>VLOOKUP(A114,LookupCount!$A$2:$C$9583,3,FALSE)</f>
        <v>#N/A</v>
      </c>
      <c r="C114" s="70" t="e">
        <f>VLOOKUP(A114,LookupCount!$A$2:$B$9583,2,FALSE)</f>
        <v>#N/A</v>
      </c>
      <c r="D114" s="24"/>
      <c r="E114" s="24"/>
    </row>
    <row r="115" spans="1:5">
      <c r="A115" s="25"/>
      <c r="B115" s="8" t="e">
        <f>VLOOKUP(A115,LookupCount!$A$2:$C$9583,3,FALSE)</f>
        <v>#N/A</v>
      </c>
      <c r="C115" s="70" t="e">
        <f>VLOOKUP(A115,LookupCount!$A$2:$B$9583,2,FALSE)</f>
        <v>#N/A</v>
      </c>
      <c r="D115" s="24"/>
      <c r="E115" s="24"/>
    </row>
    <row r="116" spans="1:5">
      <c r="A116" s="25"/>
      <c r="B116" s="8" t="e">
        <f>VLOOKUP(A116,LookupCount!$A$2:$C$9583,3,FALSE)</f>
        <v>#N/A</v>
      </c>
      <c r="C116" s="70" t="e">
        <f>VLOOKUP(A116,LookupCount!$A$2:$B$9583,2,FALSE)</f>
        <v>#N/A</v>
      </c>
      <c r="D116" s="24"/>
      <c r="E116" s="24"/>
    </row>
    <row r="117" spans="1:5">
      <c r="A117" s="25"/>
      <c r="B117" s="8" t="e">
        <f>VLOOKUP(A117,LookupCount!$A$2:$C$9583,3,FALSE)</f>
        <v>#N/A</v>
      </c>
      <c r="C117" s="70" t="e">
        <f>VLOOKUP(A117,LookupCount!$A$2:$B$9583,2,FALSE)</f>
        <v>#N/A</v>
      </c>
      <c r="D117" s="24"/>
      <c r="E117" s="24"/>
    </row>
    <row r="118" spans="1:5">
      <c r="A118" s="25"/>
      <c r="B118" s="8" t="e">
        <f>VLOOKUP(A118,LookupCount!$A$2:$C$9583,3,FALSE)</f>
        <v>#N/A</v>
      </c>
      <c r="C118" s="70" t="e">
        <f>VLOOKUP(A118,LookupCount!$A$2:$B$9583,2,FALSE)</f>
        <v>#N/A</v>
      </c>
      <c r="D118" s="24"/>
      <c r="E118" s="24"/>
    </row>
    <row r="119" spans="1:5">
      <c r="A119" s="25"/>
      <c r="B119" s="8" t="e">
        <f>VLOOKUP(A119,LookupCount!$A$2:$C$9583,3,FALSE)</f>
        <v>#N/A</v>
      </c>
      <c r="C119" s="70" t="e">
        <f>VLOOKUP(A119,LookupCount!$A$2:$B$9583,2,FALSE)</f>
        <v>#N/A</v>
      </c>
      <c r="D119" s="24"/>
      <c r="E119" s="24"/>
    </row>
    <row r="120" spans="1:5">
      <c r="A120" s="25"/>
      <c r="B120" s="8" t="e">
        <f>VLOOKUP(A120,LookupCount!$A$2:$C$9583,3,FALSE)</f>
        <v>#N/A</v>
      </c>
      <c r="C120" s="70" t="e">
        <f>VLOOKUP(A120,LookupCount!$A$2:$B$9583,2,FALSE)</f>
        <v>#N/A</v>
      </c>
      <c r="D120" s="24"/>
      <c r="E120" s="24"/>
    </row>
    <row r="121" spans="1:5">
      <c r="A121" s="25"/>
      <c r="B121" s="8" t="e">
        <f>VLOOKUP(A121,LookupCount!$A$2:$C$9583,3,FALSE)</f>
        <v>#N/A</v>
      </c>
      <c r="C121" s="70" t="e">
        <f>VLOOKUP(A121,LookupCount!$A$2:$B$9583,2,FALSE)</f>
        <v>#N/A</v>
      </c>
      <c r="D121" s="24"/>
      <c r="E121" s="24"/>
    </row>
    <row r="122" spans="1:5">
      <c r="A122" s="25"/>
      <c r="B122" s="8" t="e">
        <f>VLOOKUP(A122,LookupCount!$A$2:$C$9583,3,FALSE)</f>
        <v>#N/A</v>
      </c>
      <c r="C122" s="70" t="e">
        <f>VLOOKUP(A122,LookupCount!$A$2:$B$9583,2,FALSE)</f>
        <v>#N/A</v>
      </c>
      <c r="D122" s="24"/>
      <c r="E122" s="24"/>
    </row>
    <row r="123" spans="1:5">
      <c r="A123" s="25"/>
      <c r="B123" s="8" t="e">
        <f>VLOOKUP(A123,LookupCount!$A$2:$C$9583,3,FALSE)</f>
        <v>#N/A</v>
      </c>
      <c r="C123" s="70" t="e">
        <f>VLOOKUP(A123,LookupCount!$A$2:$B$9583,2,FALSE)</f>
        <v>#N/A</v>
      </c>
      <c r="D123" s="24"/>
      <c r="E123" s="24"/>
    </row>
    <row r="124" spans="1:5">
      <c r="A124" s="25"/>
      <c r="B124" s="8" t="e">
        <f>VLOOKUP(A124,LookupCount!$A$2:$C$9583,3,FALSE)</f>
        <v>#N/A</v>
      </c>
      <c r="C124" s="70" t="e">
        <f>VLOOKUP(A124,LookupCount!$A$2:$B$9583,2,FALSE)</f>
        <v>#N/A</v>
      </c>
      <c r="D124" s="24"/>
      <c r="E124" s="24"/>
    </row>
    <row r="125" spans="1:5">
      <c r="A125" s="25"/>
      <c r="B125" s="8" t="e">
        <f>VLOOKUP(A125,LookupCount!$A$2:$C$9583,3,FALSE)</f>
        <v>#N/A</v>
      </c>
      <c r="C125" s="70" t="e">
        <f>VLOOKUP(A125,LookupCount!$A$2:$B$9583,2,FALSE)</f>
        <v>#N/A</v>
      </c>
      <c r="D125" s="24"/>
      <c r="E125" s="24"/>
    </row>
    <row r="126" spans="1:5">
      <c r="A126" s="25"/>
      <c r="B126" s="8" t="e">
        <f>VLOOKUP(A126,LookupCount!$A$2:$C$9583,3,FALSE)</f>
        <v>#N/A</v>
      </c>
      <c r="C126" s="70" t="e">
        <f>VLOOKUP(A126,LookupCount!$A$2:$B$9583,2,FALSE)</f>
        <v>#N/A</v>
      </c>
      <c r="D126" s="24"/>
      <c r="E126" s="24"/>
    </row>
    <row r="127" spans="1:5">
      <c r="A127" s="25"/>
      <c r="B127" s="8" t="e">
        <f>VLOOKUP(A127,LookupCount!$A$2:$C$9583,3,FALSE)</f>
        <v>#N/A</v>
      </c>
      <c r="C127" s="70" t="e">
        <f>VLOOKUP(A127,LookupCount!$A$2:$B$9583,2,FALSE)</f>
        <v>#N/A</v>
      </c>
      <c r="D127" s="24"/>
      <c r="E127" s="24"/>
    </row>
    <row r="128" spans="1:5">
      <c r="A128" s="25"/>
      <c r="B128" s="8" t="e">
        <f>VLOOKUP(A128,LookupCount!$A$2:$C$9583,3,FALSE)</f>
        <v>#N/A</v>
      </c>
      <c r="C128" s="70" t="e">
        <f>VLOOKUP(A128,LookupCount!$A$2:$B$9583,2,FALSE)</f>
        <v>#N/A</v>
      </c>
      <c r="D128" s="24"/>
      <c r="E128" s="24"/>
    </row>
    <row r="129" spans="1:5">
      <c r="A129" s="25"/>
      <c r="B129" s="8" t="e">
        <f>VLOOKUP(A129,LookupCount!$A$2:$C$9583,3,FALSE)</f>
        <v>#N/A</v>
      </c>
      <c r="C129" s="70" t="e">
        <f>VLOOKUP(A129,LookupCount!$A$2:$B$9583,2,FALSE)</f>
        <v>#N/A</v>
      </c>
      <c r="D129" s="24"/>
      <c r="E129" s="24"/>
    </row>
    <row r="130" spans="1:5">
      <c r="A130" s="25"/>
      <c r="B130" s="8" t="e">
        <f>VLOOKUP(A130,LookupCount!$A$2:$C$9583,3,FALSE)</f>
        <v>#N/A</v>
      </c>
      <c r="C130" s="70" t="e">
        <f>VLOOKUP(A130,LookupCount!$A$2:$B$9583,2,FALSE)</f>
        <v>#N/A</v>
      </c>
      <c r="D130" s="24"/>
      <c r="E130" s="24"/>
    </row>
    <row r="131" spans="1:5">
      <c r="A131" s="25"/>
      <c r="B131" s="8" t="e">
        <f>VLOOKUP(A131,LookupCount!$A$2:$C$9583,3,FALSE)</f>
        <v>#N/A</v>
      </c>
      <c r="C131" s="70" t="e">
        <f>VLOOKUP(A131,LookupCount!$A$2:$B$9583,2,FALSE)</f>
        <v>#N/A</v>
      </c>
      <c r="D131" s="24"/>
      <c r="E131" s="24"/>
    </row>
    <row r="132" spans="1:5">
      <c r="A132" s="25"/>
      <c r="B132" s="8" t="e">
        <f>VLOOKUP(A132,LookupCount!$A$2:$C$9583,3,FALSE)</f>
        <v>#N/A</v>
      </c>
      <c r="C132" s="70" t="e">
        <f>VLOOKUP(A132,LookupCount!$A$2:$B$9583,2,FALSE)</f>
        <v>#N/A</v>
      </c>
      <c r="D132" s="24"/>
      <c r="E132" s="24"/>
    </row>
    <row r="133" spans="1:5">
      <c r="A133" s="25"/>
      <c r="B133" s="8" t="e">
        <f>VLOOKUP(A133,LookupCount!$A$2:$C$9583,3,FALSE)</f>
        <v>#N/A</v>
      </c>
      <c r="C133" s="70" t="e">
        <f>VLOOKUP(A133,LookupCount!$A$2:$B$9583,2,FALSE)</f>
        <v>#N/A</v>
      </c>
      <c r="D133" s="24"/>
      <c r="E133" s="24"/>
    </row>
    <row r="134" spans="1:5">
      <c r="A134" s="25"/>
      <c r="B134" s="8" t="e">
        <f>VLOOKUP(A134,LookupCount!$A$2:$C$9583,3,FALSE)</f>
        <v>#N/A</v>
      </c>
      <c r="C134" s="70" t="e">
        <f>VLOOKUP(A134,LookupCount!$A$2:$B$9583,2,FALSE)</f>
        <v>#N/A</v>
      </c>
      <c r="D134" s="24"/>
      <c r="E134" s="24"/>
    </row>
    <row r="135" spans="1:5">
      <c r="A135" s="25"/>
      <c r="B135" s="8" t="e">
        <f>VLOOKUP(A135,LookupCount!$A$2:$C$9583,3,FALSE)</f>
        <v>#N/A</v>
      </c>
      <c r="C135" s="70" t="e">
        <f>VLOOKUP(A135,LookupCount!$A$2:$B$9583,2,FALSE)</f>
        <v>#N/A</v>
      </c>
      <c r="D135" s="24"/>
      <c r="E135" s="24"/>
    </row>
    <row r="136" spans="1:5">
      <c r="A136" s="25"/>
      <c r="B136" s="8" t="e">
        <f>VLOOKUP(A136,LookupCount!$A$2:$C$9583,3,FALSE)</f>
        <v>#N/A</v>
      </c>
      <c r="C136" s="70" t="e">
        <f>VLOOKUP(A136,LookupCount!$A$2:$B$9583,2,FALSE)</f>
        <v>#N/A</v>
      </c>
      <c r="D136" s="24"/>
      <c r="E136" s="24"/>
    </row>
    <row r="137" spans="1:5">
      <c r="A137" s="25"/>
      <c r="B137" s="8" t="e">
        <f>VLOOKUP(A137,LookupCount!$A$2:$C$9583,3,FALSE)</f>
        <v>#N/A</v>
      </c>
      <c r="C137" s="70" t="e">
        <f>VLOOKUP(A137,LookupCount!$A$2:$B$9583,2,FALSE)</f>
        <v>#N/A</v>
      </c>
      <c r="D137" s="24"/>
      <c r="E137" s="24"/>
    </row>
    <row r="138" spans="1:5">
      <c r="A138" s="25"/>
      <c r="B138" s="8" t="e">
        <f>VLOOKUP(A138,LookupCount!$A$2:$C$9583,3,FALSE)</f>
        <v>#N/A</v>
      </c>
      <c r="C138" s="70" t="e">
        <f>VLOOKUP(A138,LookupCount!$A$2:$B$9583,2,FALSE)</f>
        <v>#N/A</v>
      </c>
      <c r="D138" s="24"/>
      <c r="E138" s="24"/>
    </row>
    <row r="139" spans="1:5">
      <c r="A139" s="25"/>
      <c r="B139" s="8" t="e">
        <f>VLOOKUP(A139,LookupCount!$A$2:$C$9583,3,FALSE)</f>
        <v>#N/A</v>
      </c>
      <c r="C139" s="70" t="e">
        <f>VLOOKUP(A139,LookupCount!$A$2:$B$9583,2,FALSE)</f>
        <v>#N/A</v>
      </c>
      <c r="D139" s="24"/>
      <c r="E139" s="24"/>
    </row>
    <row r="140" spans="1:5">
      <c r="A140" s="25"/>
      <c r="B140" s="8" t="e">
        <f>VLOOKUP(A140,LookupCount!$A$2:$C$9583,3,FALSE)</f>
        <v>#N/A</v>
      </c>
      <c r="C140" s="70" t="e">
        <f>VLOOKUP(A140,LookupCount!$A$2:$B$9583,2,FALSE)</f>
        <v>#N/A</v>
      </c>
      <c r="D140" s="24"/>
      <c r="E140" s="24"/>
    </row>
    <row r="141" spans="1:5">
      <c r="A141" s="25"/>
      <c r="B141" s="8" t="e">
        <f>VLOOKUP(A141,LookupCount!$A$2:$C$9583,3,FALSE)</f>
        <v>#N/A</v>
      </c>
      <c r="C141" s="70" t="e">
        <f>VLOOKUP(A141,LookupCount!$A$2:$B$9583,2,FALSE)</f>
        <v>#N/A</v>
      </c>
      <c r="D141" s="24"/>
      <c r="E141" s="24"/>
    </row>
    <row r="142" spans="1:5">
      <c r="A142" s="25"/>
      <c r="B142" s="8" t="e">
        <f>VLOOKUP(A142,LookupCount!$A$2:$C$9583,3,FALSE)</f>
        <v>#N/A</v>
      </c>
      <c r="C142" s="70" t="e">
        <f>VLOOKUP(A142,LookupCount!$A$2:$B$9583,2,FALSE)</f>
        <v>#N/A</v>
      </c>
      <c r="D142" s="24"/>
      <c r="E142" s="24"/>
    </row>
    <row r="143" spans="1:5">
      <c r="A143" s="25"/>
      <c r="B143" s="8" t="e">
        <f>VLOOKUP(A143,LookupCount!$A$2:$C$9583,3,FALSE)</f>
        <v>#N/A</v>
      </c>
      <c r="C143" s="70" t="e">
        <f>VLOOKUP(A143,LookupCount!$A$2:$B$9583,2,FALSE)</f>
        <v>#N/A</v>
      </c>
      <c r="D143" s="24"/>
      <c r="E143" s="24"/>
    </row>
    <row r="144" spans="1:5">
      <c r="A144" s="25"/>
      <c r="B144" s="8" t="e">
        <f>VLOOKUP(A144,LookupCount!$A$2:$C$9583,3,FALSE)</f>
        <v>#N/A</v>
      </c>
      <c r="C144" s="70" t="e">
        <f>VLOOKUP(A144,LookupCount!$A$2:$B$9583,2,FALSE)</f>
        <v>#N/A</v>
      </c>
      <c r="D144" s="24"/>
      <c r="E144" s="24"/>
    </row>
    <row r="145" spans="1:5">
      <c r="A145" s="25"/>
      <c r="B145" s="8" t="e">
        <f>VLOOKUP(A145,LookupCount!$A$2:$C$9583,3,FALSE)</f>
        <v>#N/A</v>
      </c>
      <c r="C145" s="70" t="e">
        <f>VLOOKUP(A145,LookupCount!$A$2:$B$9583,2,FALSE)</f>
        <v>#N/A</v>
      </c>
      <c r="D145" s="24"/>
      <c r="E145" s="24"/>
    </row>
    <row r="146" spans="1:5">
      <c r="A146" s="25"/>
      <c r="B146" s="8" t="e">
        <f>VLOOKUP(A146,LookupCount!$A$2:$C$9583,3,FALSE)</f>
        <v>#N/A</v>
      </c>
      <c r="C146" s="70" t="e">
        <f>VLOOKUP(A146,LookupCount!$A$2:$B$9583,2,FALSE)</f>
        <v>#N/A</v>
      </c>
      <c r="D146" s="24"/>
      <c r="E146" s="24"/>
    </row>
    <row r="147" spans="1:5">
      <c r="A147" s="25"/>
      <c r="B147" s="8" t="e">
        <f>VLOOKUP(A147,LookupCount!$A$2:$C$9583,3,FALSE)</f>
        <v>#N/A</v>
      </c>
      <c r="C147" s="70" t="e">
        <f>VLOOKUP(A147,LookupCount!$A$2:$B$9583,2,FALSE)</f>
        <v>#N/A</v>
      </c>
      <c r="D147" s="24"/>
      <c r="E147" s="24"/>
    </row>
    <row r="148" spans="1:5">
      <c r="A148" s="25"/>
      <c r="B148" s="8" t="e">
        <f>VLOOKUP(A148,LookupCount!$A$2:$C$9583,3,FALSE)</f>
        <v>#N/A</v>
      </c>
      <c r="C148" s="70" t="e">
        <f>VLOOKUP(A148,LookupCount!$A$2:$B$9583,2,FALSE)</f>
        <v>#N/A</v>
      </c>
      <c r="D148" s="24"/>
      <c r="E148" s="24"/>
    </row>
    <row r="149" spans="1:5">
      <c r="A149" s="25"/>
      <c r="B149" s="8" t="e">
        <f>VLOOKUP(A149,LookupCount!$A$2:$C$9583,3,FALSE)</f>
        <v>#N/A</v>
      </c>
      <c r="C149" s="70" t="e">
        <f>VLOOKUP(A149,LookupCount!$A$2:$B$9583,2,FALSE)</f>
        <v>#N/A</v>
      </c>
      <c r="D149" s="24"/>
      <c r="E149" s="24"/>
    </row>
    <row r="150" spans="1:5">
      <c r="A150" s="25"/>
      <c r="B150" s="8" t="e">
        <f>VLOOKUP(A150,LookupCount!$A$2:$C$9583,3,FALSE)</f>
        <v>#N/A</v>
      </c>
      <c r="C150" s="70" t="e">
        <f>VLOOKUP(A150,LookupCount!$A$2:$B$9583,2,FALSE)</f>
        <v>#N/A</v>
      </c>
      <c r="D150" s="24"/>
      <c r="E150" s="24"/>
    </row>
    <row r="151" spans="1:5">
      <c r="A151" s="25"/>
      <c r="B151" s="8" t="e">
        <f>VLOOKUP(A151,LookupCount!$A$2:$C$9583,3,FALSE)</f>
        <v>#N/A</v>
      </c>
      <c r="C151" s="70" t="e">
        <f>VLOOKUP(A151,LookupCount!$A$2:$B$9583,2,FALSE)</f>
        <v>#N/A</v>
      </c>
      <c r="D151" s="24"/>
      <c r="E151" s="24"/>
    </row>
    <row r="152" spans="1:5">
      <c r="A152" s="25"/>
      <c r="B152" s="8" t="e">
        <f>VLOOKUP(A152,LookupCount!$A$2:$C$9583,3,FALSE)</f>
        <v>#N/A</v>
      </c>
      <c r="C152" s="70" t="e">
        <f>VLOOKUP(A152,LookupCount!$A$2:$B$9583,2,FALSE)</f>
        <v>#N/A</v>
      </c>
      <c r="D152" s="24"/>
      <c r="E152" s="24"/>
    </row>
    <row r="153" spans="1:5">
      <c r="A153" s="25"/>
      <c r="B153" s="8" t="e">
        <f>VLOOKUP(A153,LookupCount!$A$2:$C$9583,3,FALSE)</f>
        <v>#N/A</v>
      </c>
      <c r="C153" s="70" t="e">
        <f>VLOOKUP(A153,LookupCount!$A$2:$B$9583,2,FALSE)</f>
        <v>#N/A</v>
      </c>
      <c r="D153" s="24"/>
      <c r="E153" s="24"/>
    </row>
    <row r="154" spans="1:5">
      <c r="A154" s="25"/>
      <c r="B154" s="8" t="e">
        <f>VLOOKUP(A154,LookupCount!$A$2:$C$9583,3,FALSE)</f>
        <v>#N/A</v>
      </c>
      <c r="C154" s="70" t="e">
        <f>VLOOKUP(A154,LookupCount!$A$2:$B$9583,2,FALSE)</f>
        <v>#N/A</v>
      </c>
      <c r="D154" s="24"/>
      <c r="E154" s="24"/>
    </row>
    <row r="155" spans="1:5">
      <c r="A155" s="25"/>
      <c r="B155" s="8" t="e">
        <f>VLOOKUP(A155,LookupCount!$A$2:$C$9583,3,FALSE)</f>
        <v>#N/A</v>
      </c>
      <c r="C155" s="70" t="e">
        <f>VLOOKUP(A155,LookupCount!$A$2:$B$9583,2,FALSE)</f>
        <v>#N/A</v>
      </c>
      <c r="D155" s="24"/>
      <c r="E155" s="24"/>
    </row>
    <row r="156" spans="1:5">
      <c r="A156" s="25"/>
      <c r="B156" s="8" t="e">
        <f>VLOOKUP(A156,LookupCount!$A$2:$C$9583,3,FALSE)</f>
        <v>#N/A</v>
      </c>
      <c r="C156" s="70" t="e">
        <f>VLOOKUP(A156,LookupCount!$A$2:$B$9583,2,FALSE)</f>
        <v>#N/A</v>
      </c>
      <c r="D156" s="24"/>
      <c r="E156" s="24"/>
    </row>
    <row r="157" spans="1:5">
      <c r="A157" s="25"/>
      <c r="B157" s="8" t="e">
        <f>VLOOKUP(A157,LookupCount!$A$2:$C$9583,3,FALSE)</f>
        <v>#N/A</v>
      </c>
      <c r="C157" s="70" t="e">
        <f>VLOOKUP(A157,LookupCount!$A$2:$B$9583,2,FALSE)</f>
        <v>#N/A</v>
      </c>
      <c r="D157" s="24"/>
      <c r="E157" s="24"/>
    </row>
    <row r="158" spans="1:5">
      <c r="A158" s="25"/>
      <c r="B158" s="8" t="e">
        <f>VLOOKUP(A158,LookupCount!$A$2:$C$9583,3,FALSE)</f>
        <v>#N/A</v>
      </c>
      <c r="C158" s="70" t="e">
        <f>VLOOKUP(A158,LookupCount!$A$2:$B$9583,2,FALSE)</f>
        <v>#N/A</v>
      </c>
      <c r="D158" s="24"/>
      <c r="E158" s="24"/>
    </row>
    <row r="159" spans="1:5">
      <c r="A159" s="25"/>
      <c r="B159" s="8" t="e">
        <f>VLOOKUP(A159,LookupCount!$A$2:$C$9583,3,FALSE)</f>
        <v>#N/A</v>
      </c>
      <c r="C159" s="70" t="e">
        <f>VLOOKUP(A159,LookupCount!$A$2:$B$9583,2,FALSE)</f>
        <v>#N/A</v>
      </c>
      <c r="D159" s="24"/>
      <c r="E159" s="24"/>
    </row>
    <row r="160" spans="1:5">
      <c r="A160" s="25"/>
      <c r="B160" s="8" t="e">
        <f>VLOOKUP(A160,LookupCount!$A$2:$C$9583,3,FALSE)</f>
        <v>#N/A</v>
      </c>
      <c r="C160" s="70" t="e">
        <f>VLOOKUP(A160,LookupCount!$A$2:$B$9583,2,FALSE)</f>
        <v>#N/A</v>
      </c>
      <c r="D160" s="24"/>
      <c r="E160" s="24"/>
    </row>
    <row r="161" spans="1:5">
      <c r="A161" s="25"/>
      <c r="B161" s="8" t="e">
        <f>VLOOKUP(A161,LookupCount!$A$2:$C$9583,3,FALSE)</f>
        <v>#N/A</v>
      </c>
      <c r="C161" s="70" t="e">
        <f>VLOOKUP(A161,LookupCount!$A$2:$B$9583,2,FALSE)</f>
        <v>#N/A</v>
      </c>
      <c r="D161" s="24"/>
      <c r="E161" s="24"/>
    </row>
    <row r="162" spans="1:5">
      <c r="A162" s="25"/>
      <c r="B162" s="8" t="e">
        <f>VLOOKUP(A162,LookupCount!$A$2:$C$9583,3,FALSE)</f>
        <v>#N/A</v>
      </c>
      <c r="C162" s="70" t="e">
        <f>VLOOKUP(A162,LookupCount!$A$2:$B$9583,2,FALSE)</f>
        <v>#N/A</v>
      </c>
      <c r="D162" s="24"/>
      <c r="E162" s="24"/>
    </row>
    <row r="163" spans="1:5">
      <c r="A163" s="25"/>
      <c r="B163" s="8" t="e">
        <f>VLOOKUP(A163,LookupCount!$A$2:$C$9583,3,FALSE)</f>
        <v>#N/A</v>
      </c>
      <c r="C163" s="70" t="e">
        <f>VLOOKUP(A163,LookupCount!$A$2:$B$9583,2,FALSE)</f>
        <v>#N/A</v>
      </c>
      <c r="D163" s="24"/>
      <c r="E163" s="24"/>
    </row>
    <row r="164" spans="1:5">
      <c r="A164" s="25"/>
      <c r="B164" s="8" t="e">
        <f>VLOOKUP(A164,LookupCount!$A$2:$C$9583,3,FALSE)</f>
        <v>#N/A</v>
      </c>
      <c r="C164" s="70" t="e">
        <f>VLOOKUP(A164,LookupCount!$A$2:$B$9583,2,FALSE)</f>
        <v>#N/A</v>
      </c>
      <c r="D164" s="24"/>
      <c r="E164" s="24"/>
    </row>
    <row r="165" spans="1:5">
      <c r="A165" s="25"/>
      <c r="B165" s="8" t="e">
        <f>VLOOKUP(A165,LookupCount!$A$2:$C$9583,3,FALSE)</f>
        <v>#N/A</v>
      </c>
      <c r="C165" s="70" t="e">
        <f>VLOOKUP(A165,LookupCount!$A$2:$B$9583,2,FALSE)</f>
        <v>#N/A</v>
      </c>
      <c r="D165" s="24"/>
      <c r="E165" s="24"/>
    </row>
    <row r="166" spans="1:5">
      <c r="A166" s="25"/>
      <c r="B166" s="8" t="e">
        <f>VLOOKUP(A166,LookupCount!$A$2:$C$9583,3,FALSE)</f>
        <v>#N/A</v>
      </c>
      <c r="C166" s="70" t="e">
        <f>VLOOKUP(A166,LookupCount!$A$2:$B$9583,2,FALSE)</f>
        <v>#N/A</v>
      </c>
      <c r="D166" s="24"/>
      <c r="E166" s="24"/>
    </row>
    <row r="167" spans="1:5">
      <c r="A167" s="25"/>
      <c r="B167" s="8" t="e">
        <f>VLOOKUP(A167,LookupCount!$A$2:$C$9583,3,FALSE)</f>
        <v>#N/A</v>
      </c>
      <c r="C167" s="70" t="e">
        <f>VLOOKUP(A167,LookupCount!$A$2:$B$9583,2,FALSE)</f>
        <v>#N/A</v>
      </c>
      <c r="D167" s="24"/>
      <c r="E167" s="24"/>
    </row>
    <row r="168" spans="1:5">
      <c r="A168" s="25"/>
      <c r="B168" s="8" t="e">
        <f>VLOOKUP(A168,LookupCount!$A$2:$C$9583,3,FALSE)</f>
        <v>#N/A</v>
      </c>
      <c r="C168" s="70" t="e">
        <f>VLOOKUP(A168,LookupCount!$A$2:$B$9583,2,FALSE)</f>
        <v>#N/A</v>
      </c>
      <c r="D168" s="24"/>
      <c r="E168" s="24"/>
    </row>
    <row r="169" spans="1:5">
      <c r="A169" s="25"/>
      <c r="B169" s="8" t="e">
        <f>VLOOKUP(A169,LookupCount!$A$2:$C$9583,3,FALSE)</f>
        <v>#N/A</v>
      </c>
      <c r="C169" s="70" t="e">
        <f>VLOOKUP(A169,LookupCount!$A$2:$B$9583,2,FALSE)</f>
        <v>#N/A</v>
      </c>
      <c r="D169" s="24"/>
      <c r="E169" s="24"/>
    </row>
    <row r="170" spans="1:5">
      <c r="A170" s="25"/>
      <c r="B170" s="8" t="e">
        <f>VLOOKUP(A170,LookupCount!$A$2:$C$9583,3,FALSE)</f>
        <v>#N/A</v>
      </c>
      <c r="C170" s="70" t="e">
        <f>VLOOKUP(A170,LookupCount!$A$2:$B$9583,2,FALSE)</f>
        <v>#N/A</v>
      </c>
      <c r="D170" s="24"/>
      <c r="E170" s="24"/>
    </row>
    <row r="171" spans="1:5">
      <c r="A171" s="25"/>
      <c r="B171" s="8" t="e">
        <f>VLOOKUP(A171,LookupCount!$A$2:$C$9583,3,FALSE)</f>
        <v>#N/A</v>
      </c>
      <c r="C171" s="70" t="e">
        <f>VLOOKUP(A171,LookupCount!$A$2:$B$9583,2,FALSE)</f>
        <v>#N/A</v>
      </c>
      <c r="D171" s="24"/>
      <c r="E171" s="24"/>
    </row>
    <row r="172" spans="1:5">
      <c r="A172" s="25"/>
      <c r="B172" s="8" t="e">
        <f>VLOOKUP(A172,LookupCount!$A$2:$C$9583,3,FALSE)</f>
        <v>#N/A</v>
      </c>
      <c r="C172" s="70" t="e">
        <f>VLOOKUP(A172,LookupCount!$A$2:$B$9583,2,FALSE)</f>
        <v>#N/A</v>
      </c>
      <c r="D172" s="24"/>
      <c r="E172" s="24"/>
    </row>
    <row r="173" spans="1:5">
      <c r="A173" s="25"/>
      <c r="B173" s="8" t="e">
        <f>VLOOKUP(A173,LookupCount!$A$2:$C$9583,3,FALSE)</f>
        <v>#N/A</v>
      </c>
      <c r="C173" s="70" t="e">
        <f>VLOOKUP(A173,LookupCount!$A$2:$B$9583,2,FALSE)</f>
        <v>#N/A</v>
      </c>
      <c r="D173" s="24"/>
      <c r="E173" s="24"/>
    </row>
    <row r="174" spans="1:5">
      <c r="A174" s="25"/>
      <c r="B174" s="8" t="e">
        <f>VLOOKUP(A174,LookupCount!$A$2:$C$9583,3,FALSE)</f>
        <v>#N/A</v>
      </c>
      <c r="C174" s="70" t="e">
        <f>VLOOKUP(A174,LookupCount!$A$2:$B$9583,2,FALSE)</f>
        <v>#N/A</v>
      </c>
      <c r="D174" s="24"/>
      <c r="E174" s="24"/>
    </row>
    <row r="175" spans="1:5">
      <c r="A175" s="25"/>
      <c r="B175" s="8" t="e">
        <f>VLOOKUP(A175,LookupCount!$A$2:$C$9583,3,FALSE)</f>
        <v>#N/A</v>
      </c>
      <c r="C175" s="70" t="e">
        <f>VLOOKUP(A175,LookupCount!$A$2:$B$9583,2,FALSE)</f>
        <v>#N/A</v>
      </c>
      <c r="D175" s="24"/>
      <c r="E175" s="24"/>
    </row>
    <row r="176" spans="1:5">
      <c r="A176" s="25"/>
      <c r="B176" s="8" t="e">
        <f>VLOOKUP(A176,LookupCount!$A$2:$C$9583,3,FALSE)</f>
        <v>#N/A</v>
      </c>
      <c r="C176" s="70" t="e">
        <f>VLOOKUP(A176,LookupCount!$A$2:$B$9583,2,FALSE)</f>
        <v>#N/A</v>
      </c>
      <c r="D176" s="24"/>
      <c r="E176" s="24"/>
    </row>
    <row r="177" spans="1:5">
      <c r="A177" s="25"/>
      <c r="B177" s="8" t="e">
        <f>VLOOKUP(A177,LookupCount!$A$2:$C$9583,3,FALSE)</f>
        <v>#N/A</v>
      </c>
      <c r="C177" s="70" t="e">
        <f>VLOOKUP(A177,LookupCount!$A$2:$B$9583,2,FALSE)</f>
        <v>#N/A</v>
      </c>
      <c r="D177" s="24"/>
      <c r="E177" s="24"/>
    </row>
    <row r="178" spans="1:5">
      <c r="A178" s="25"/>
      <c r="B178" s="8" t="e">
        <f>VLOOKUP(A178,LookupCount!$A$2:$C$9583,3,FALSE)</f>
        <v>#N/A</v>
      </c>
      <c r="C178" s="70" t="e">
        <f>VLOOKUP(A178,LookupCount!$A$2:$B$9583,2,FALSE)</f>
        <v>#N/A</v>
      </c>
      <c r="D178" s="24"/>
      <c r="E178" s="24"/>
    </row>
    <row r="179" spans="1:5">
      <c r="A179" s="25"/>
      <c r="B179" s="8" t="e">
        <f>VLOOKUP(A179,LookupCount!$A$2:$C$9583,3,FALSE)</f>
        <v>#N/A</v>
      </c>
      <c r="C179" s="70" t="e">
        <f>VLOOKUP(A179,LookupCount!$A$2:$B$9583,2,FALSE)</f>
        <v>#N/A</v>
      </c>
      <c r="D179" s="24"/>
      <c r="E179" s="24"/>
    </row>
    <row r="180" spans="1:5">
      <c r="A180" s="25"/>
      <c r="B180" s="8" t="e">
        <f>VLOOKUP(A180,LookupCount!$A$2:$C$9583,3,FALSE)</f>
        <v>#N/A</v>
      </c>
      <c r="C180" s="70" t="e">
        <f>VLOOKUP(A180,LookupCount!$A$2:$B$9583,2,FALSE)</f>
        <v>#N/A</v>
      </c>
      <c r="D180" s="24"/>
      <c r="E180" s="24"/>
    </row>
    <row r="181" spans="1:5">
      <c r="A181" s="25"/>
      <c r="B181" s="8" t="e">
        <f>VLOOKUP(A181,LookupCount!$A$2:$C$9583,3,FALSE)</f>
        <v>#N/A</v>
      </c>
      <c r="C181" s="70" t="e">
        <f>VLOOKUP(A181,LookupCount!$A$2:$B$9583,2,FALSE)</f>
        <v>#N/A</v>
      </c>
      <c r="D181" s="24"/>
      <c r="E181" s="24"/>
    </row>
    <row r="182" spans="1:5">
      <c r="A182" s="25"/>
      <c r="B182" s="8" t="e">
        <f>VLOOKUP(A182,LookupCount!$A$2:$C$9583,3,FALSE)</f>
        <v>#N/A</v>
      </c>
      <c r="C182" s="70" t="e">
        <f>VLOOKUP(A182,LookupCount!$A$2:$B$9583,2,FALSE)</f>
        <v>#N/A</v>
      </c>
      <c r="D182" s="24"/>
      <c r="E182" s="24"/>
    </row>
    <row r="183" spans="1:5">
      <c r="A183" s="25"/>
      <c r="B183" s="8" t="e">
        <f>VLOOKUP(A183,LookupCount!$A$2:$C$9583,3,FALSE)</f>
        <v>#N/A</v>
      </c>
      <c r="C183" s="70" t="e">
        <f>VLOOKUP(A183,LookupCount!$A$2:$B$9583,2,FALSE)</f>
        <v>#N/A</v>
      </c>
      <c r="D183" s="24"/>
      <c r="E183" s="24"/>
    </row>
    <row r="184" spans="1:5">
      <c r="A184" s="25"/>
      <c r="B184" s="8" t="e">
        <f>VLOOKUP(A184,LookupCount!$A$2:$C$9583,3,FALSE)</f>
        <v>#N/A</v>
      </c>
      <c r="C184" s="70" t="e">
        <f>VLOOKUP(A184,LookupCount!$A$2:$B$9583,2,FALSE)</f>
        <v>#N/A</v>
      </c>
      <c r="D184" s="24"/>
      <c r="E184" s="24"/>
    </row>
    <row r="185" spans="1:5">
      <c r="A185" s="25"/>
      <c r="B185" s="8" t="e">
        <f>VLOOKUP(A185,LookupCount!$A$2:$C$9583,3,FALSE)</f>
        <v>#N/A</v>
      </c>
      <c r="C185" s="70" t="e">
        <f>VLOOKUP(A185,LookupCount!$A$2:$B$9583,2,FALSE)</f>
        <v>#N/A</v>
      </c>
      <c r="D185" s="24"/>
      <c r="E185" s="24"/>
    </row>
    <row r="186" spans="1:5">
      <c r="A186" s="25"/>
      <c r="B186" s="8" t="e">
        <f>VLOOKUP(A186,LookupCount!$A$2:$C$9583,3,FALSE)</f>
        <v>#N/A</v>
      </c>
      <c r="C186" s="70" t="e">
        <f>VLOOKUP(A186,LookupCount!$A$2:$B$9583,2,FALSE)</f>
        <v>#N/A</v>
      </c>
      <c r="D186" s="24"/>
      <c r="E186" s="24"/>
    </row>
    <row r="187" spans="1:5">
      <c r="A187" s="25"/>
      <c r="B187" s="8" t="e">
        <f>VLOOKUP(A187,LookupCount!$A$2:$C$9583,3,FALSE)</f>
        <v>#N/A</v>
      </c>
      <c r="C187" s="70" t="e">
        <f>VLOOKUP(A187,LookupCount!$A$2:$B$9583,2,FALSE)</f>
        <v>#N/A</v>
      </c>
      <c r="D187" s="24"/>
      <c r="E187" s="24"/>
    </row>
    <row r="188" spans="1:5">
      <c r="A188" s="25"/>
      <c r="B188" s="8" t="e">
        <f>VLOOKUP(A188,LookupCount!$A$2:$C$9583,3,FALSE)</f>
        <v>#N/A</v>
      </c>
      <c r="C188" s="70" t="e">
        <f>VLOOKUP(A188,LookupCount!$A$2:$B$9583,2,FALSE)</f>
        <v>#N/A</v>
      </c>
      <c r="D188" s="24"/>
      <c r="E188" s="24"/>
    </row>
    <row r="189" spans="1:5">
      <c r="A189" s="25"/>
      <c r="B189" s="8" t="e">
        <f>VLOOKUP(A189,LookupCount!$A$2:$C$9583,3,FALSE)</f>
        <v>#N/A</v>
      </c>
      <c r="C189" s="70" t="e">
        <f>VLOOKUP(A189,LookupCount!$A$2:$B$9583,2,FALSE)</f>
        <v>#N/A</v>
      </c>
      <c r="D189" s="24"/>
      <c r="E189" s="24"/>
    </row>
    <row r="190" spans="1:5">
      <c r="A190" s="25"/>
      <c r="B190" s="8" t="e">
        <f>VLOOKUP(A190,LookupCount!$A$2:$C$9583,3,FALSE)</f>
        <v>#N/A</v>
      </c>
      <c r="C190" s="70" t="e">
        <f>VLOOKUP(A190,LookupCount!$A$2:$B$9583,2,FALSE)</f>
        <v>#N/A</v>
      </c>
      <c r="D190" s="24"/>
      <c r="E190" s="24"/>
    </row>
    <row r="191" spans="1:5">
      <c r="A191" s="25"/>
      <c r="B191" s="8" t="e">
        <f>VLOOKUP(A191,LookupCount!$A$2:$C$9583,3,FALSE)</f>
        <v>#N/A</v>
      </c>
      <c r="C191" s="70" t="e">
        <f>VLOOKUP(A191,LookupCount!$A$2:$B$9583,2,FALSE)</f>
        <v>#N/A</v>
      </c>
      <c r="D191" s="24"/>
      <c r="E191" s="24"/>
    </row>
    <row r="192" spans="1:5">
      <c r="A192" s="25"/>
      <c r="B192" s="8" t="e">
        <f>VLOOKUP(A192,LookupCount!$A$2:$C$9583,3,FALSE)</f>
        <v>#N/A</v>
      </c>
      <c r="C192" s="70" t="e">
        <f>VLOOKUP(A192,LookupCount!$A$2:$B$9583,2,FALSE)</f>
        <v>#N/A</v>
      </c>
      <c r="D192" s="24"/>
      <c r="E192" s="24"/>
    </row>
    <row r="193" spans="1:5">
      <c r="A193" s="25"/>
      <c r="B193" s="8" t="e">
        <f>VLOOKUP(A193,LookupCount!$A$2:$C$9583,3,FALSE)</f>
        <v>#N/A</v>
      </c>
      <c r="C193" s="70" t="e">
        <f>VLOOKUP(A193,LookupCount!$A$2:$B$9583,2,FALSE)</f>
        <v>#N/A</v>
      </c>
      <c r="D193" s="24"/>
      <c r="E193" s="24"/>
    </row>
    <row r="194" spans="1:5">
      <c r="A194" s="25"/>
      <c r="B194" s="8" t="e">
        <f>VLOOKUP(A194,LookupCount!$A$2:$C$9583,3,FALSE)</f>
        <v>#N/A</v>
      </c>
      <c r="C194" s="70" t="e">
        <f>VLOOKUP(A194,LookupCount!$A$2:$B$9583,2,FALSE)</f>
        <v>#N/A</v>
      </c>
      <c r="D194" s="24"/>
      <c r="E194" s="24"/>
    </row>
    <row r="195" spans="1:5">
      <c r="A195" s="25"/>
      <c r="B195" s="8" t="e">
        <f>VLOOKUP(A195,LookupCount!$A$2:$C$9583,3,FALSE)</f>
        <v>#N/A</v>
      </c>
      <c r="C195" s="70" t="e">
        <f>VLOOKUP(A195,LookupCount!$A$2:$B$9583,2,FALSE)</f>
        <v>#N/A</v>
      </c>
      <c r="D195" s="24"/>
      <c r="E195" s="24"/>
    </row>
    <row r="196" spans="1:5">
      <c r="A196" s="25"/>
      <c r="B196" s="8" t="e">
        <f>VLOOKUP(A196,LookupCount!$A$2:$C$9583,3,FALSE)</f>
        <v>#N/A</v>
      </c>
      <c r="C196" s="70" t="e">
        <f>VLOOKUP(A196,LookupCount!$A$2:$B$9583,2,FALSE)</f>
        <v>#N/A</v>
      </c>
      <c r="D196" s="24"/>
      <c r="E196" s="24"/>
    </row>
    <row r="197" spans="1:5">
      <c r="A197" s="25"/>
      <c r="B197" s="8" t="e">
        <f>VLOOKUP(A197,LookupCount!$A$2:$C$9583,3,FALSE)</f>
        <v>#N/A</v>
      </c>
      <c r="C197" s="70" t="e">
        <f>VLOOKUP(A197,LookupCount!$A$2:$B$9583,2,FALSE)</f>
        <v>#N/A</v>
      </c>
      <c r="D197" s="24"/>
      <c r="E197" s="24"/>
    </row>
    <row r="198" spans="1:5">
      <c r="A198" s="25"/>
      <c r="B198" s="8" t="e">
        <f>VLOOKUP(A198,LookupCount!$A$2:$C$9583,3,FALSE)</f>
        <v>#N/A</v>
      </c>
      <c r="C198" s="70" t="e">
        <f>VLOOKUP(A198,LookupCount!$A$2:$B$9583,2,FALSE)</f>
        <v>#N/A</v>
      </c>
      <c r="D198" s="24"/>
      <c r="E198" s="24"/>
    </row>
    <row r="199" spans="1:5">
      <c r="A199" s="25"/>
      <c r="B199" s="8" t="e">
        <f>VLOOKUP(A199,LookupCount!$A$2:$C$9583,3,FALSE)</f>
        <v>#N/A</v>
      </c>
      <c r="C199" s="70" t="e">
        <f>VLOOKUP(A199,LookupCount!$A$2:$B$9583,2,FALSE)</f>
        <v>#N/A</v>
      </c>
      <c r="D199" s="24"/>
      <c r="E199" s="24"/>
    </row>
    <row r="200" spans="1:5">
      <c r="A200" s="25"/>
      <c r="B200" s="8" t="e">
        <f>VLOOKUP(A200,LookupCount!$A$2:$C$9583,3,FALSE)</f>
        <v>#N/A</v>
      </c>
      <c r="C200" s="70" t="e">
        <f>VLOOKUP(A200,LookupCount!$A$2:$B$9583,2,FALSE)</f>
        <v>#N/A</v>
      </c>
      <c r="D200" s="24"/>
      <c r="E200" s="24"/>
    </row>
    <row r="201" spans="1:5">
      <c r="A201" s="25"/>
      <c r="B201" s="8" t="e">
        <f>VLOOKUP(A201,LookupCount!$A$2:$C$9583,3,FALSE)</f>
        <v>#N/A</v>
      </c>
      <c r="C201" s="70" t="e">
        <f>VLOOKUP(A201,LookupCount!$A$2:$B$9583,2,FALSE)</f>
        <v>#N/A</v>
      </c>
      <c r="D201" s="24"/>
      <c r="E201" s="24"/>
    </row>
    <row r="202" spans="1:5">
      <c r="A202" s="25"/>
      <c r="B202" s="8" t="e">
        <f>VLOOKUP(A202,LookupCount!$A$2:$C$9583,3,FALSE)</f>
        <v>#N/A</v>
      </c>
      <c r="C202" s="70" t="e">
        <f>VLOOKUP(A202,LookupCount!$A$2:$B$9583,2,FALSE)</f>
        <v>#N/A</v>
      </c>
      <c r="D202" s="24"/>
      <c r="E202" s="24"/>
    </row>
    <row r="203" spans="1:5">
      <c r="A203" s="25"/>
      <c r="B203" s="8" t="e">
        <f>VLOOKUP(A203,LookupCount!$A$2:$C$9583,3,FALSE)</f>
        <v>#N/A</v>
      </c>
      <c r="C203" s="70" t="e">
        <f>VLOOKUP(A203,LookupCount!$A$2:$B$9583,2,FALSE)</f>
        <v>#N/A</v>
      </c>
      <c r="D203" s="24"/>
      <c r="E203" s="24"/>
    </row>
    <row r="204" spans="1:5">
      <c r="A204" s="25"/>
      <c r="B204" s="8" t="e">
        <f>VLOOKUP(A204,LookupCount!$A$2:$C$9583,3,FALSE)</f>
        <v>#N/A</v>
      </c>
      <c r="C204" s="70" t="e">
        <f>VLOOKUP(A204,LookupCount!$A$2:$B$9583,2,FALSE)</f>
        <v>#N/A</v>
      </c>
      <c r="D204" s="24"/>
      <c r="E204" s="24"/>
    </row>
    <row r="205" spans="1:5">
      <c r="A205" s="25"/>
      <c r="B205" s="8" t="e">
        <f>VLOOKUP(A205,LookupCount!$A$2:$C$9583,3,FALSE)</f>
        <v>#N/A</v>
      </c>
      <c r="C205" s="70" t="e">
        <f>VLOOKUP(A205,LookupCount!$A$2:$B$9583,2,FALSE)</f>
        <v>#N/A</v>
      </c>
      <c r="D205" s="24"/>
      <c r="E205" s="24"/>
    </row>
    <row r="206" spans="1:5">
      <c r="A206" s="25"/>
      <c r="B206" s="8" t="e">
        <f>VLOOKUP(A206,LookupCount!$A$2:$C$9583,3,FALSE)</f>
        <v>#N/A</v>
      </c>
      <c r="C206" s="70" t="e">
        <f>VLOOKUP(A206,LookupCount!$A$2:$B$9583,2,FALSE)</f>
        <v>#N/A</v>
      </c>
      <c r="D206" s="24"/>
      <c r="E206" s="24"/>
    </row>
    <row r="207" spans="1:5">
      <c r="A207" s="25"/>
      <c r="B207" s="8" t="e">
        <f>VLOOKUP(A207,LookupCount!$A$2:$C$9583,3,FALSE)</f>
        <v>#N/A</v>
      </c>
      <c r="C207" s="70" t="e">
        <f>VLOOKUP(A207,LookupCount!$A$2:$B$9583,2,FALSE)</f>
        <v>#N/A</v>
      </c>
      <c r="D207" s="24"/>
      <c r="E207" s="24"/>
    </row>
    <row r="208" spans="1:5">
      <c r="A208" s="25"/>
      <c r="B208" s="8" t="e">
        <f>VLOOKUP(A208,LookupCount!$A$2:$C$9583,3,FALSE)</f>
        <v>#N/A</v>
      </c>
      <c r="C208" s="70" t="e">
        <f>VLOOKUP(A208,LookupCount!$A$2:$B$9583,2,FALSE)</f>
        <v>#N/A</v>
      </c>
      <c r="D208" s="24"/>
      <c r="E208" s="24"/>
    </row>
    <row r="209" spans="1:5">
      <c r="A209" s="25"/>
      <c r="B209" s="8" t="e">
        <f>VLOOKUP(A209,LookupCount!$A$2:$C$9583,3,FALSE)</f>
        <v>#N/A</v>
      </c>
      <c r="C209" s="70" t="e">
        <f>VLOOKUP(A209,LookupCount!$A$2:$B$9583,2,FALSE)</f>
        <v>#N/A</v>
      </c>
      <c r="D209" s="24"/>
      <c r="E209" s="24"/>
    </row>
    <row r="210" spans="1:5">
      <c r="A210" s="25"/>
      <c r="B210" s="8" t="e">
        <f>VLOOKUP(A210,LookupCount!$A$2:$C$9583,3,FALSE)</f>
        <v>#N/A</v>
      </c>
      <c r="C210" s="70" t="e">
        <f>VLOOKUP(A210,LookupCount!$A$2:$B$9583,2,FALSE)</f>
        <v>#N/A</v>
      </c>
      <c r="D210" s="24"/>
      <c r="E210" s="24"/>
    </row>
    <row r="211" spans="1:5">
      <c r="A211" s="25"/>
      <c r="B211" s="8" t="e">
        <f>VLOOKUP(A211,LookupCount!$A$2:$C$9583,3,FALSE)</f>
        <v>#N/A</v>
      </c>
      <c r="C211" s="70" t="e">
        <f>VLOOKUP(A211,LookupCount!$A$2:$B$9583,2,FALSE)</f>
        <v>#N/A</v>
      </c>
      <c r="D211" s="24"/>
      <c r="E211" s="24"/>
    </row>
    <row r="212" spans="1:5">
      <c r="A212" s="25"/>
      <c r="B212" s="8" t="e">
        <f>VLOOKUP(A212,LookupCount!$A$2:$C$9583,3,FALSE)</f>
        <v>#N/A</v>
      </c>
      <c r="C212" s="70" t="e">
        <f>VLOOKUP(A212,LookupCount!$A$2:$B$9583,2,FALSE)</f>
        <v>#N/A</v>
      </c>
      <c r="D212" s="24"/>
      <c r="E212" s="24"/>
    </row>
    <row r="213" spans="1:5">
      <c r="A213" s="25"/>
      <c r="B213" s="8" t="e">
        <f>VLOOKUP(A213,LookupCount!$A$2:$C$9583,3,FALSE)</f>
        <v>#N/A</v>
      </c>
      <c r="C213" s="70" t="e">
        <f>VLOOKUP(A213,LookupCount!$A$2:$B$9583,2,FALSE)</f>
        <v>#N/A</v>
      </c>
      <c r="D213" s="24"/>
      <c r="E213" s="24"/>
    </row>
    <row r="214" spans="1:5">
      <c r="A214" s="25"/>
      <c r="B214" s="8" t="e">
        <f>VLOOKUP(A214,LookupCount!$A$2:$C$9583,3,FALSE)</f>
        <v>#N/A</v>
      </c>
      <c r="C214" s="70" t="e">
        <f>VLOOKUP(A214,LookupCount!$A$2:$B$9583,2,FALSE)</f>
        <v>#N/A</v>
      </c>
      <c r="D214" s="24"/>
      <c r="E214" s="24"/>
    </row>
    <row r="215" spans="1:5">
      <c r="A215" s="25"/>
      <c r="B215" s="8" t="e">
        <f>VLOOKUP(A215,LookupCount!$A$2:$C$9583,3,FALSE)</f>
        <v>#N/A</v>
      </c>
      <c r="C215" s="70" t="e">
        <f>VLOOKUP(A215,LookupCount!$A$2:$B$9583,2,FALSE)</f>
        <v>#N/A</v>
      </c>
      <c r="D215" s="24"/>
      <c r="E215" s="24"/>
    </row>
    <row r="216" spans="1:5">
      <c r="A216" s="25"/>
      <c r="B216" s="8" t="e">
        <f>VLOOKUP(A216,LookupCount!$A$2:$C$9583,3,FALSE)</f>
        <v>#N/A</v>
      </c>
      <c r="C216" s="70" t="e">
        <f>VLOOKUP(A216,LookupCount!$A$2:$B$9583,2,FALSE)</f>
        <v>#N/A</v>
      </c>
      <c r="D216" s="24"/>
      <c r="E216" s="24"/>
    </row>
    <row r="217" spans="1:5">
      <c r="A217" s="25"/>
      <c r="B217" s="8" t="e">
        <f>VLOOKUP(A217,LookupCount!$A$2:$C$9583,3,FALSE)</f>
        <v>#N/A</v>
      </c>
      <c r="C217" s="70" t="e">
        <f>VLOOKUP(A217,LookupCount!$A$2:$B$9583,2,FALSE)</f>
        <v>#N/A</v>
      </c>
      <c r="D217" s="24"/>
      <c r="E217" s="24"/>
    </row>
    <row r="218" spans="1:5">
      <c r="A218" s="25"/>
      <c r="B218" s="8" t="e">
        <f>VLOOKUP(A218,LookupCount!$A$2:$C$9583,3,FALSE)</f>
        <v>#N/A</v>
      </c>
      <c r="C218" s="70" t="e">
        <f>VLOOKUP(A218,LookupCount!$A$2:$B$9583,2,FALSE)</f>
        <v>#N/A</v>
      </c>
      <c r="D218" s="24"/>
      <c r="E218" s="24"/>
    </row>
    <row r="219" spans="1:5">
      <c r="A219" s="25"/>
      <c r="B219" s="8" t="e">
        <f>VLOOKUP(A219,LookupCount!$A$2:$C$9583,3,FALSE)</f>
        <v>#N/A</v>
      </c>
      <c r="C219" s="70" t="e">
        <f>VLOOKUP(A219,LookupCount!$A$2:$B$9583,2,FALSE)</f>
        <v>#N/A</v>
      </c>
      <c r="D219" s="24"/>
      <c r="E219" s="24"/>
    </row>
    <row r="220" spans="1:5">
      <c r="A220" s="25"/>
      <c r="B220" s="8" t="e">
        <f>VLOOKUP(A220,LookupCount!$A$2:$C$9583,3,FALSE)</f>
        <v>#N/A</v>
      </c>
      <c r="C220" s="70" t="e">
        <f>VLOOKUP(A220,LookupCount!$A$2:$B$9583,2,FALSE)</f>
        <v>#N/A</v>
      </c>
      <c r="D220" s="24"/>
      <c r="E220" s="24"/>
    </row>
    <row r="221" spans="1:5">
      <c r="A221" s="25"/>
      <c r="B221" s="8" t="e">
        <f>VLOOKUP(A221,LookupCount!$A$2:$C$9583,3,FALSE)</f>
        <v>#N/A</v>
      </c>
      <c r="C221" s="70" t="e">
        <f>VLOOKUP(A221,LookupCount!$A$2:$B$9583,2,FALSE)</f>
        <v>#N/A</v>
      </c>
      <c r="D221" s="24"/>
      <c r="E221" s="24"/>
    </row>
    <row r="222" spans="1:5">
      <c r="A222" s="25"/>
      <c r="B222" s="8" t="e">
        <f>VLOOKUP(A222,LookupCount!$A$2:$C$9583,3,FALSE)</f>
        <v>#N/A</v>
      </c>
      <c r="C222" s="70" t="e">
        <f>VLOOKUP(A222,LookupCount!$A$2:$B$9583,2,FALSE)</f>
        <v>#N/A</v>
      </c>
      <c r="D222" s="24"/>
      <c r="E222" s="24"/>
    </row>
    <row r="223" spans="1:5">
      <c r="A223" s="25"/>
      <c r="B223" s="8" t="e">
        <f>VLOOKUP(A223,LookupCount!$A$2:$C$9583,3,FALSE)</f>
        <v>#N/A</v>
      </c>
      <c r="C223" s="70" t="e">
        <f>VLOOKUP(A223,LookupCount!$A$2:$B$9583,2,FALSE)</f>
        <v>#N/A</v>
      </c>
      <c r="D223" s="24"/>
      <c r="E223" s="24"/>
    </row>
    <row r="224" spans="1:5">
      <c r="A224" s="25"/>
      <c r="B224" s="8" t="e">
        <f>VLOOKUP(A224,LookupCount!$A$2:$C$9583,3,FALSE)</f>
        <v>#N/A</v>
      </c>
      <c r="C224" s="70" t="e">
        <f>VLOOKUP(A224,LookupCount!$A$2:$B$9583,2,FALSE)</f>
        <v>#N/A</v>
      </c>
      <c r="D224" s="24"/>
      <c r="E224" s="24"/>
    </row>
    <row r="225" spans="1:5">
      <c r="A225" s="25"/>
      <c r="B225" s="8" t="e">
        <f>VLOOKUP(A225,LookupCount!$A$2:$C$9583,3,FALSE)</f>
        <v>#N/A</v>
      </c>
      <c r="C225" s="70" t="e">
        <f>VLOOKUP(A225,LookupCount!$A$2:$B$9583,2,FALSE)</f>
        <v>#N/A</v>
      </c>
      <c r="D225" s="24"/>
      <c r="E225" s="24"/>
    </row>
    <row r="226" spans="1:5">
      <c r="A226" s="25"/>
      <c r="B226" s="8" t="e">
        <f>VLOOKUP(A226,LookupCount!$A$2:$C$9583,3,FALSE)</f>
        <v>#N/A</v>
      </c>
      <c r="C226" s="70" t="e">
        <f>VLOOKUP(A226,LookupCount!$A$2:$B$9583,2,FALSE)</f>
        <v>#N/A</v>
      </c>
      <c r="D226" s="24"/>
      <c r="E226" s="24"/>
    </row>
    <row r="227" spans="1:5">
      <c r="A227" s="25"/>
      <c r="B227" s="8" t="e">
        <f>VLOOKUP(A227,LookupCount!$A$2:$C$9583,3,FALSE)</f>
        <v>#N/A</v>
      </c>
      <c r="C227" s="70" t="e">
        <f>VLOOKUP(A227,LookupCount!$A$2:$B$9583,2,FALSE)</f>
        <v>#N/A</v>
      </c>
      <c r="D227" s="24"/>
      <c r="E227" s="24"/>
    </row>
    <row r="228" spans="1:5">
      <c r="A228" s="25"/>
      <c r="B228" s="8" t="e">
        <f>VLOOKUP(A228,LookupCount!$A$2:$C$9583,3,FALSE)</f>
        <v>#N/A</v>
      </c>
      <c r="C228" s="70" t="e">
        <f>VLOOKUP(A228,LookupCount!$A$2:$B$9583,2,FALSE)</f>
        <v>#N/A</v>
      </c>
      <c r="D228" s="24"/>
      <c r="E228" s="24"/>
    </row>
    <row r="229" spans="1:5">
      <c r="A229" s="25"/>
      <c r="B229" s="8" t="e">
        <f>VLOOKUP(A229,LookupCount!$A$2:$C$9583,3,FALSE)</f>
        <v>#N/A</v>
      </c>
      <c r="C229" s="70" t="e">
        <f>VLOOKUP(A229,LookupCount!$A$2:$B$9583,2,FALSE)</f>
        <v>#N/A</v>
      </c>
      <c r="D229" s="24"/>
      <c r="E229" s="24"/>
    </row>
    <row r="230" spans="1:5">
      <c r="A230" s="25"/>
      <c r="B230" s="8" t="e">
        <f>VLOOKUP(A230,LookupCount!$A$2:$C$9583,3,FALSE)</f>
        <v>#N/A</v>
      </c>
      <c r="C230" s="70" t="e">
        <f>VLOOKUP(A230,LookupCount!$A$2:$B$9583,2,FALSE)</f>
        <v>#N/A</v>
      </c>
      <c r="D230" s="24"/>
      <c r="E230" s="24"/>
    </row>
    <row r="231" spans="1:5">
      <c r="A231" s="25"/>
      <c r="B231" s="8" t="e">
        <f>VLOOKUP(A231,LookupCount!$A$2:$C$9583,3,FALSE)</f>
        <v>#N/A</v>
      </c>
      <c r="C231" s="70" t="e">
        <f>VLOOKUP(A231,LookupCount!$A$2:$B$9583,2,FALSE)</f>
        <v>#N/A</v>
      </c>
      <c r="D231" s="24"/>
      <c r="E231" s="24"/>
    </row>
    <row r="232" spans="1:5">
      <c r="A232" s="25"/>
      <c r="B232" s="8" t="e">
        <f>VLOOKUP(A232,LookupCount!$A$2:$C$9583,3,FALSE)</f>
        <v>#N/A</v>
      </c>
      <c r="C232" s="70" t="e">
        <f>VLOOKUP(A232,LookupCount!$A$2:$B$9583,2,FALSE)</f>
        <v>#N/A</v>
      </c>
      <c r="D232" s="24"/>
      <c r="E232" s="24"/>
    </row>
    <row r="233" spans="1:5">
      <c r="A233" s="25"/>
      <c r="B233" s="8" t="e">
        <f>VLOOKUP(A233,LookupCount!$A$2:$C$9583,3,FALSE)</f>
        <v>#N/A</v>
      </c>
      <c r="C233" s="70" t="e">
        <f>VLOOKUP(A233,LookupCount!$A$2:$B$9583,2,FALSE)</f>
        <v>#N/A</v>
      </c>
      <c r="D233" s="24"/>
      <c r="E233" s="24"/>
    </row>
    <row r="234" spans="1:5">
      <c r="A234" s="25"/>
      <c r="B234" s="8" t="e">
        <f>VLOOKUP(A234,LookupCount!$A$2:$C$9583,3,FALSE)</f>
        <v>#N/A</v>
      </c>
      <c r="C234" s="70" t="e">
        <f>VLOOKUP(A234,LookupCount!$A$2:$B$9583,2,FALSE)</f>
        <v>#N/A</v>
      </c>
      <c r="D234" s="24"/>
      <c r="E234" s="24"/>
    </row>
    <row r="235" spans="1:5">
      <c r="A235" s="25"/>
      <c r="B235" s="8" t="e">
        <f>VLOOKUP(A235,LookupCount!$A$2:$C$9583,3,FALSE)</f>
        <v>#N/A</v>
      </c>
      <c r="C235" s="70" t="e">
        <f>VLOOKUP(A235,LookupCount!$A$2:$B$9583,2,FALSE)</f>
        <v>#N/A</v>
      </c>
      <c r="D235" s="24"/>
      <c r="E235" s="24"/>
    </row>
    <row r="236" spans="1:5">
      <c r="A236" s="25"/>
      <c r="B236" s="8" t="e">
        <f>VLOOKUP(A236,LookupCount!$A$2:$C$9583,3,FALSE)</f>
        <v>#N/A</v>
      </c>
      <c r="C236" s="70" t="e">
        <f>VLOOKUP(A236,LookupCount!$A$2:$B$9583,2,FALSE)</f>
        <v>#N/A</v>
      </c>
      <c r="D236" s="24"/>
      <c r="E236" s="24"/>
    </row>
    <row r="237" spans="1:5">
      <c r="A237" s="25"/>
      <c r="B237" s="8" t="e">
        <f>VLOOKUP(A237,LookupCount!$A$2:$C$9583,3,FALSE)</f>
        <v>#N/A</v>
      </c>
      <c r="C237" s="70" t="e">
        <f>VLOOKUP(A237,LookupCount!$A$2:$B$9583,2,FALSE)</f>
        <v>#N/A</v>
      </c>
      <c r="D237" s="24"/>
      <c r="E237" s="24"/>
    </row>
    <row r="238" spans="1:5">
      <c r="A238" s="25"/>
      <c r="B238" s="8" t="e">
        <f>VLOOKUP(A238,LookupCount!$A$2:$C$9583,3,FALSE)</f>
        <v>#N/A</v>
      </c>
      <c r="C238" s="70" t="e">
        <f>VLOOKUP(A238,LookupCount!$A$2:$B$9583,2,FALSE)</f>
        <v>#N/A</v>
      </c>
      <c r="D238" s="24"/>
      <c r="E238" s="24"/>
    </row>
    <row r="239" spans="1:5">
      <c r="A239" s="25"/>
      <c r="B239" s="8" t="e">
        <f>VLOOKUP(A239,LookupCount!$A$2:$C$9583,3,FALSE)</f>
        <v>#N/A</v>
      </c>
      <c r="C239" s="70" t="e">
        <f>VLOOKUP(A239,LookupCount!$A$2:$B$9583,2,FALSE)</f>
        <v>#N/A</v>
      </c>
      <c r="D239" s="24"/>
      <c r="E239" s="24"/>
    </row>
    <row r="240" spans="1:5">
      <c r="A240" s="25"/>
      <c r="B240" s="8" t="e">
        <f>VLOOKUP(A240,LookupCount!$A$2:$C$9583,3,FALSE)</f>
        <v>#N/A</v>
      </c>
      <c r="C240" s="70" t="e">
        <f>VLOOKUP(A240,LookupCount!$A$2:$B$9583,2,FALSE)</f>
        <v>#N/A</v>
      </c>
      <c r="D240" s="24"/>
      <c r="E240" s="24"/>
    </row>
    <row r="241" spans="1:5">
      <c r="A241" s="25"/>
      <c r="B241" s="8" t="e">
        <f>VLOOKUP(A241,LookupCount!$A$2:$C$9583,3,FALSE)</f>
        <v>#N/A</v>
      </c>
      <c r="C241" s="70" t="e">
        <f>VLOOKUP(A241,LookupCount!$A$2:$B$9583,2,FALSE)</f>
        <v>#N/A</v>
      </c>
      <c r="D241" s="24"/>
      <c r="E241" s="24"/>
    </row>
    <row r="242" spans="1:5">
      <c r="A242" s="25"/>
      <c r="B242" s="8" t="e">
        <f>VLOOKUP(A242,LookupCount!$A$2:$C$9583,3,FALSE)</f>
        <v>#N/A</v>
      </c>
      <c r="C242" s="70" t="e">
        <f>VLOOKUP(A242,LookupCount!$A$2:$B$9583,2,FALSE)</f>
        <v>#N/A</v>
      </c>
      <c r="D242" s="24"/>
      <c r="E242" s="24"/>
    </row>
    <row r="243" spans="1:5">
      <c r="A243" s="25"/>
      <c r="B243" s="8" t="e">
        <f>VLOOKUP(A243,LookupCount!$A$2:$C$9583,3,FALSE)</f>
        <v>#N/A</v>
      </c>
      <c r="C243" s="70" t="e">
        <f>VLOOKUP(A243,LookupCount!$A$2:$B$9583,2,FALSE)</f>
        <v>#N/A</v>
      </c>
      <c r="D243" s="24"/>
      <c r="E243" s="24"/>
    </row>
    <row r="244" spans="1:5">
      <c r="A244" s="25"/>
      <c r="B244" s="8" t="e">
        <f>VLOOKUP(A244,LookupCount!$A$2:$C$9583,3,FALSE)</f>
        <v>#N/A</v>
      </c>
      <c r="C244" s="70" t="e">
        <f>VLOOKUP(A244,LookupCount!$A$2:$B$9583,2,FALSE)</f>
        <v>#N/A</v>
      </c>
      <c r="D244" s="24"/>
      <c r="E244" s="24"/>
    </row>
    <row r="245" spans="1:5">
      <c r="A245" s="25"/>
      <c r="B245" s="8" t="e">
        <f>VLOOKUP(A245,LookupCount!$A$2:$C$9583,3,FALSE)</f>
        <v>#N/A</v>
      </c>
      <c r="C245" s="70" t="e">
        <f>VLOOKUP(A245,LookupCount!$A$2:$B$9583,2,FALSE)</f>
        <v>#N/A</v>
      </c>
      <c r="D245" s="24"/>
      <c r="E245" s="24"/>
    </row>
    <row r="246" spans="1:5">
      <c r="A246" s="25"/>
      <c r="B246" s="8" t="e">
        <f>VLOOKUP(A246,LookupCount!$A$2:$C$9583,3,FALSE)</f>
        <v>#N/A</v>
      </c>
      <c r="C246" s="70" t="e">
        <f>VLOOKUP(A246,LookupCount!$A$2:$B$9583,2,FALSE)</f>
        <v>#N/A</v>
      </c>
      <c r="D246" s="24"/>
      <c r="E246" s="24"/>
    </row>
    <row r="247" spans="1:5">
      <c r="A247" s="25"/>
      <c r="B247" s="8" t="e">
        <f>VLOOKUP(A247,LookupCount!$A$2:$C$9583,3,FALSE)</f>
        <v>#N/A</v>
      </c>
      <c r="C247" s="70" t="e">
        <f>VLOOKUP(A247,LookupCount!$A$2:$B$9583,2,FALSE)</f>
        <v>#N/A</v>
      </c>
      <c r="D247" s="24"/>
      <c r="E247" s="24"/>
    </row>
    <row r="248" spans="1:5">
      <c r="A248" s="25"/>
      <c r="B248" s="8" t="e">
        <f>VLOOKUP(A248,LookupCount!$A$2:$C$9583,3,FALSE)</f>
        <v>#N/A</v>
      </c>
      <c r="C248" s="70" t="e">
        <f>VLOOKUP(A248,LookupCount!$A$2:$B$9583,2,FALSE)</f>
        <v>#N/A</v>
      </c>
      <c r="D248" s="24"/>
      <c r="E248" s="24"/>
    </row>
    <row r="249" spans="1:5">
      <c r="A249" s="25"/>
      <c r="B249" s="8" t="e">
        <f>VLOOKUP(A249,LookupCount!$A$2:$C$9583,3,FALSE)</f>
        <v>#N/A</v>
      </c>
      <c r="C249" s="70" t="e">
        <f>VLOOKUP(A249,LookupCount!$A$2:$B$9583,2,FALSE)</f>
        <v>#N/A</v>
      </c>
      <c r="D249" s="24"/>
      <c r="E249" s="24"/>
    </row>
    <row r="250" spans="1:5">
      <c r="A250" s="25"/>
      <c r="B250" s="8" t="e">
        <f>VLOOKUP(A250,LookupCount!$A$2:$C$9583,3,FALSE)</f>
        <v>#N/A</v>
      </c>
      <c r="C250" s="70" t="e">
        <f>VLOOKUP(A250,LookupCount!$A$2:$B$9583,2,FALSE)</f>
        <v>#N/A</v>
      </c>
      <c r="D250" s="24"/>
      <c r="E250" s="24"/>
    </row>
    <row r="251" spans="1:5">
      <c r="A251" s="25"/>
      <c r="B251" s="8" t="e">
        <f>VLOOKUP(A251,LookupCount!$A$2:$C$9583,3,FALSE)</f>
        <v>#N/A</v>
      </c>
      <c r="C251" s="70" t="e">
        <f>VLOOKUP(A251,LookupCount!$A$2:$B$9583,2,FALSE)</f>
        <v>#N/A</v>
      </c>
      <c r="D251" s="24"/>
      <c r="E251" s="24"/>
    </row>
    <row r="252" spans="1:5">
      <c r="A252" s="25"/>
      <c r="B252" s="8" t="e">
        <f>VLOOKUP(A252,LookupCount!$A$2:$C$9583,3,FALSE)</f>
        <v>#N/A</v>
      </c>
      <c r="C252" s="70" t="e">
        <f>VLOOKUP(A252,LookupCount!$A$2:$B$9583,2,FALSE)</f>
        <v>#N/A</v>
      </c>
      <c r="D252" s="24"/>
      <c r="E252" s="24"/>
    </row>
    <row r="253" spans="1:5">
      <c r="A253" s="25"/>
      <c r="B253" s="8" t="e">
        <f>VLOOKUP(A253,LookupCount!$A$2:$C$9583,3,FALSE)</f>
        <v>#N/A</v>
      </c>
      <c r="C253" s="70" t="e">
        <f>VLOOKUP(A253,LookupCount!$A$2:$B$9583,2,FALSE)</f>
        <v>#N/A</v>
      </c>
      <c r="D253" s="24"/>
      <c r="E253" s="24"/>
    </row>
    <row r="254" spans="1:5">
      <c r="A254" s="25"/>
      <c r="B254" s="8" t="e">
        <f>VLOOKUP(A254,LookupCount!$A$2:$C$9583,3,FALSE)</f>
        <v>#N/A</v>
      </c>
      <c r="C254" s="70" t="e">
        <f>VLOOKUP(A254,LookupCount!$A$2:$B$9583,2,FALSE)</f>
        <v>#N/A</v>
      </c>
      <c r="D254" s="24"/>
      <c r="E254" s="24"/>
    </row>
    <row r="255" spans="1:5">
      <c r="A255" s="25"/>
      <c r="B255" s="8" t="e">
        <f>VLOOKUP(A255,LookupCount!$A$2:$C$9583,3,FALSE)</f>
        <v>#N/A</v>
      </c>
      <c r="C255" s="70" t="e">
        <f>VLOOKUP(A255,LookupCount!$A$2:$B$9583,2,FALSE)</f>
        <v>#N/A</v>
      </c>
      <c r="D255" s="24"/>
      <c r="E255" s="24"/>
    </row>
    <row r="256" spans="1:5">
      <c r="A256" s="25"/>
      <c r="B256" s="8" t="e">
        <f>VLOOKUP(A256,LookupCount!$A$2:$C$9583,3,FALSE)</f>
        <v>#N/A</v>
      </c>
      <c r="C256" s="70" t="e">
        <f>VLOOKUP(A256,LookupCount!$A$2:$B$9583,2,FALSE)</f>
        <v>#N/A</v>
      </c>
      <c r="D256" s="24"/>
      <c r="E256" s="24"/>
    </row>
    <row r="257" spans="1:5">
      <c r="A257" s="25"/>
      <c r="B257" s="8" t="e">
        <f>VLOOKUP(A257,LookupCount!$A$2:$C$9583,3,FALSE)</f>
        <v>#N/A</v>
      </c>
      <c r="C257" s="70" t="e">
        <f>VLOOKUP(A257,LookupCount!$A$2:$B$9583,2,FALSE)</f>
        <v>#N/A</v>
      </c>
      <c r="D257" s="24"/>
      <c r="E257" s="24"/>
    </row>
    <row r="258" spans="1:5">
      <c r="A258" s="25"/>
      <c r="B258" s="8" t="e">
        <f>VLOOKUP(A258,LookupCount!$A$2:$C$9583,3,FALSE)</f>
        <v>#N/A</v>
      </c>
      <c r="C258" s="70" t="e">
        <f>VLOOKUP(A258,LookupCount!$A$2:$B$9583,2,FALSE)</f>
        <v>#N/A</v>
      </c>
      <c r="D258" s="24"/>
      <c r="E258" s="24"/>
    </row>
    <row r="259" spans="1:5">
      <c r="A259" s="25"/>
      <c r="B259" s="8" t="e">
        <f>VLOOKUP(A259,LookupCount!$A$2:$C$9583,3,FALSE)</f>
        <v>#N/A</v>
      </c>
      <c r="C259" s="70" t="e">
        <f>VLOOKUP(A259,LookupCount!$A$2:$B$9583,2,FALSE)</f>
        <v>#N/A</v>
      </c>
      <c r="D259" s="24"/>
      <c r="E259" s="24"/>
    </row>
    <row r="260" spans="1:5">
      <c r="A260" s="25"/>
      <c r="B260" s="8" t="e">
        <f>VLOOKUP(A260,LookupCount!$A$2:$C$9583,3,FALSE)</f>
        <v>#N/A</v>
      </c>
      <c r="C260" s="70" t="e">
        <f>VLOOKUP(A260,LookupCount!$A$2:$B$9583,2,FALSE)</f>
        <v>#N/A</v>
      </c>
      <c r="D260" s="24"/>
      <c r="E260" s="24"/>
    </row>
    <row r="261" spans="1:5">
      <c r="A261" s="25"/>
      <c r="B261" s="8" t="e">
        <f>VLOOKUP(A261,LookupCount!$A$2:$C$9583,3,FALSE)</f>
        <v>#N/A</v>
      </c>
      <c r="C261" s="70" t="e">
        <f>VLOOKUP(A261,LookupCount!$A$2:$B$9583,2,FALSE)</f>
        <v>#N/A</v>
      </c>
      <c r="D261" s="24"/>
      <c r="E261" s="24"/>
    </row>
    <row r="262" spans="1:5">
      <c r="A262" s="25"/>
      <c r="B262" s="8" t="e">
        <f>VLOOKUP(A262,LookupCount!$A$2:$C$9583,3,FALSE)</f>
        <v>#N/A</v>
      </c>
      <c r="C262" s="70" t="e">
        <f>VLOOKUP(A262,LookupCount!$A$2:$B$9583,2,FALSE)</f>
        <v>#N/A</v>
      </c>
      <c r="D262" s="24"/>
      <c r="E262" s="24"/>
    </row>
    <row r="263" spans="1:5">
      <c r="A263" s="25"/>
      <c r="B263" s="8" t="e">
        <f>VLOOKUP(A263,LookupCount!$A$2:$C$9583,3,FALSE)</f>
        <v>#N/A</v>
      </c>
      <c r="C263" s="70" t="e">
        <f>VLOOKUP(A263,LookupCount!$A$2:$B$9583,2,FALSE)</f>
        <v>#N/A</v>
      </c>
      <c r="D263" s="24"/>
      <c r="E263" s="24"/>
    </row>
    <row r="264" spans="1:5">
      <c r="A264" s="25"/>
      <c r="B264" s="8" t="e">
        <f>VLOOKUP(A264,LookupCount!$A$2:$C$9583,3,FALSE)</f>
        <v>#N/A</v>
      </c>
      <c r="C264" s="70" t="e">
        <f>VLOOKUP(A264,LookupCount!$A$2:$B$9583,2,FALSE)</f>
        <v>#N/A</v>
      </c>
      <c r="D264" s="24"/>
      <c r="E264" s="24"/>
    </row>
    <row r="265" spans="1:5">
      <c r="A265" s="25"/>
      <c r="B265" s="8" t="e">
        <f>VLOOKUP(A265,LookupCount!$A$2:$C$9583,3,FALSE)</f>
        <v>#N/A</v>
      </c>
      <c r="C265" s="70" t="e">
        <f>VLOOKUP(A265,LookupCount!$A$2:$B$9583,2,FALSE)</f>
        <v>#N/A</v>
      </c>
      <c r="D265" s="24"/>
      <c r="E265" s="24"/>
    </row>
    <row r="266" spans="1:5">
      <c r="A266" s="25"/>
      <c r="B266" s="8" t="e">
        <f>VLOOKUP(A266,LookupCount!$A$2:$C$9583,3,FALSE)</f>
        <v>#N/A</v>
      </c>
      <c r="C266" s="70" t="e">
        <f>VLOOKUP(A266,LookupCount!$A$2:$B$9583,2,FALSE)</f>
        <v>#N/A</v>
      </c>
      <c r="D266" s="24"/>
      <c r="E266" s="24"/>
    </row>
    <row r="267" spans="1:5">
      <c r="A267" s="25"/>
      <c r="B267" s="8" t="e">
        <f>VLOOKUP(A267,LookupCount!$A$2:$C$9583,3,FALSE)</f>
        <v>#N/A</v>
      </c>
      <c r="C267" s="70" t="e">
        <f>VLOOKUP(A267,LookupCount!$A$2:$B$9583,2,FALSE)</f>
        <v>#N/A</v>
      </c>
      <c r="D267" s="24"/>
      <c r="E267" s="24"/>
    </row>
    <row r="268" spans="1:5">
      <c r="A268" s="25"/>
      <c r="B268" s="8" t="e">
        <f>VLOOKUP(A268,LookupCount!$A$2:$C$9583,3,FALSE)</f>
        <v>#N/A</v>
      </c>
      <c r="C268" s="70" t="e">
        <f>VLOOKUP(A268,LookupCount!$A$2:$B$9583,2,FALSE)</f>
        <v>#N/A</v>
      </c>
      <c r="D268" s="24"/>
      <c r="E268" s="24"/>
    </row>
    <row r="269" spans="1:5">
      <c r="A269" s="25"/>
      <c r="B269" s="8" t="e">
        <f>VLOOKUP(A269,LookupCount!$A$2:$C$9583,3,FALSE)</f>
        <v>#N/A</v>
      </c>
      <c r="C269" s="70" t="e">
        <f>VLOOKUP(A269,LookupCount!$A$2:$B$9583,2,FALSE)</f>
        <v>#N/A</v>
      </c>
      <c r="D269" s="24"/>
      <c r="E269" s="24"/>
    </row>
    <row r="270" spans="1:5">
      <c r="A270" s="25"/>
      <c r="B270" s="8" t="e">
        <f>VLOOKUP(A270,LookupCount!$A$2:$C$9583,3,FALSE)</f>
        <v>#N/A</v>
      </c>
      <c r="C270" s="70" t="e">
        <f>VLOOKUP(A270,LookupCount!$A$2:$B$9583,2,FALSE)</f>
        <v>#N/A</v>
      </c>
      <c r="D270" s="24"/>
      <c r="E270" s="24"/>
    </row>
    <row r="271" spans="1:5">
      <c r="A271" s="25"/>
      <c r="B271" s="8" t="e">
        <f>VLOOKUP(A271,LookupCount!$A$2:$C$9583,3,FALSE)</f>
        <v>#N/A</v>
      </c>
      <c r="C271" s="70" t="e">
        <f>VLOOKUP(A271,LookupCount!$A$2:$B$9583,2,FALSE)</f>
        <v>#N/A</v>
      </c>
      <c r="D271" s="24"/>
      <c r="E271" s="24"/>
    </row>
    <row r="272" spans="1:5">
      <c r="A272" s="25"/>
      <c r="B272" s="8" t="e">
        <f>VLOOKUP(A272,LookupCount!$A$2:$C$9583,3,FALSE)</f>
        <v>#N/A</v>
      </c>
      <c r="C272" s="70" t="e">
        <f>VLOOKUP(A272,LookupCount!$A$2:$B$9583,2,FALSE)</f>
        <v>#N/A</v>
      </c>
      <c r="D272" s="24"/>
      <c r="E272" s="24"/>
    </row>
    <row r="273" spans="1:5">
      <c r="A273" s="25"/>
      <c r="B273" s="8" t="e">
        <f>VLOOKUP(A273,LookupCount!$A$2:$C$9583,3,FALSE)</f>
        <v>#N/A</v>
      </c>
      <c r="C273" s="70" t="e">
        <f>VLOOKUP(A273,LookupCount!$A$2:$B$9583,2,FALSE)</f>
        <v>#N/A</v>
      </c>
      <c r="D273" s="24"/>
      <c r="E273" s="24"/>
    </row>
    <row r="274" spans="1:5">
      <c r="A274" s="25"/>
      <c r="B274" s="8" t="e">
        <f>VLOOKUP(A274,LookupCount!$A$2:$C$9583,3,FALSE)</f>
        <v>#N/A</v>
      </c>
      <c r="C274" s="70" t="e">
        <f>VLOOKUP(A274,LookupCount!$A$2:$B$9583,2,FALSE)</f>
        <v>#N/A</v>
      </c>
      <c r="D274" s="24"/>
      <c r="E274" s="24"/>
    </row>
    <row r="275" spans="1:5">
      <c r="A275" s="25"/>
      <c r="B275" s="8" t="e">
        <f>VLOOKUP(A275,LookupCount!$A$2:$C$9583,3,FALSE)</f>
        <v>#N/A</v>
      </c>
      <c r="C275" s="70" t="e">
        <f>VLOOKUP(A275,LookupCount!$A$2:$B$9583,2,FALSE)</f>
        <v>#N/A</v>
      </c>
      <c r="D275" s="24"/>
      <c r="E275" s="24"/>
    </row>
    <row r="276" spans="1:5">
      <c r="A276" s="25"/>
      <c r="B276" s="8" t="e">
        <f>VLOOKUP(A276,LookupCount!$A$2:$C$9583,3,FALSE)</f>
        <v>#N/A</v>
      </c>
      <c r="C276" s="70" t="e">
        <f>VLOOKUP(A276,LookupCount!$A$2:$B$9583,2,FALSE)</f>
        <v>#N/A</v>
      </c>
      <c r="D276" s="24"/>
      <c r="E276" s="24"/>
    </row>
    <row r="277" spans="1:5">
      <c r="A277" s="25"/>
      <c r="B277" s="8" t="e">
        <f>VLOOKUP(A277,LookupCount!$A$2:$C$9583,3,FALSE)</f>
        <v>#N/A</v>
      </c>
      <c r="C277" s="70" t="e">
        <f>VLOOKUP(A277,LookupCount!$A$2:$B$9583,2,FALSE)</f>
        <v>#N/A</v>
      </c>
      <c r="D277" s="24"/>
      <c r="E277" s="24"/>
    </row>
    <row r="278" spans="1:5">
      <c r="A278" s="25"/>
      <c r="B278" s="8" t="e">
        <f>VLOOKUP(A278,LookupCount!$A$2:$C$9583,3,FALSE)</f>
        <v>#N/A</v>
      </c>
      <c r="C278" s="70" t="e">
        <f>VLOOKUP(A278,LookupCount!$A$2:$B$9583,2,FALSE)</f>
        <v>#N/A</v>
      </c>
      <c r="D278" s="24"/>
      <c r="E278" s="24"/>
    </row>
    <row r="279" spans="1:5">
      <c r="A279" s="25"/>
      <c r="B279" s="8" t="e">
        <f>VLOOKUP(A279,LookupCount!$A$2:$C$9583,3,FALSE)</f>
        <v>#N/A</v>
      </c>
      <c r="C279" s="70" t="e">
        <f>VLOOKUP(A279,LookupCount!$A$2:$B$9583,2,FALSE)</f>
        <v>#N/A</v>
      </c>
      <c r="D279" s="24"/>
      <c r="E279" s="24"/>
    </row>
    <row r="280" spans="1:5">
      <c r="A280" s="25"/>
      <c r="B280" s="8" t="e">
        <f>VLOOKUP(A280,LookupCount!$A$2:$C$9583,3,FALSE)</f>
        <v>#N/A</v>
      </c>
      <c r="C280" s="70" t="e">
        <f>VLOOKUP(A280,LookupCount!$A$2:$B$9583,2,FALSE)</f>
        <v>#N/A</v>
      </c>
      <c r="D280" s="24"/>
      <c r="E280" s="24"/>
    </row>
    <row r="281" spans="1:5">
      <c r="A281" s="25"/>
      <c r="B281" s="8" t="e">
        <f>VLOOKUP(A281,LookupCount!$A$2:$C$9583,3,FALSE)</f>
        <v>#N/A</v>
      </c>
      <c r="C281" s="70" t="e">
        <f>VLOOKUP(A281,LookupCount!$A$2:$B$9583,2,FALSE)</f>
        <v>#N/A</v>
      </c>
      <c r="D281" s="24"/>
      <c r="E281" s="24"/>
    </row>
    <row r="282" spans="1:5">
      <c r="A282" s="25"/>
      <c r="B282" s="8" t="e">
        <f>VLOOKUP(A282,LookupCount!$A$2:$C$9583,3,FALSE)</f>
        <v>#N/A</v>
      </c>
      <c r="C282" s="70" t="e">
        <f>VLOOKUP(A282,LookupCount!$A$2:$B$9583,2,FALSE)</f>
        <v>#N/A</v>
      </c>
      <c r="D282" s="24"/>
      <c r="E282" s="24"/>
    </row>
    <row r="283" spans="1:5">
      <c r="A283" s="25"/>
      <c r="B283" s="8" t="e">
        <f>VLOOKUP(A283,LookupCount!$A$2:$C$9583,3,FALSE)</f>
        <v>#N/A</v>
      </c>
      <c r="C283" s="70" t="e">
        <f>VLOOKUP(A283,LookupCount!$A$2:$B$9583,2,FALSE)</f>
        <v>#N/A</v>
      </c>
      <c r="D283" s="24"/>
      <c r="E283" s="24"/>
    </row>
    <row r="284" spans="1:5">
      <c r="A284" s="25"/>
      <c r="B284" s="8" t="e">
        <f>VLOOKUP(A284,LookupCount!$A$2:$C$9583,3,FALSE)</f>
        <v>#N/A</v>
      </c>
      <c r="C284" s="70" t="e">
        <f>VLOOKUP(A284,LookupCount!$A$2:$B$9583,2,FALSE)</f>
        <v>#N/A</v>
      </c>
      <c r="D284" s="24"/>
      <c r="E284" s="24"/>
    </row>
    <row r="285" spans="1:5">
      <c r="A285" s="25"/>
      <c r="B285" s="8" t="e">
        <f>VLOOKUP(A285,LookupCount!$A$2:$C$9583,3,FALSE)</f>
        <v>#N/A</v>
      </c>
      <c r="C285" s="70" t="e">
        <f>VLOOKUP(A285,LookupCount!$A$2:$B$9583,2,FALSE)</f>
        <v>#N/A</v>
      </c>
      <c r="D285" s="24"/>
      <c r="E285" s="24"/>
    </row>
    <row r="286" spans="1:5">
      <c r="A286" s="25"/>
      <c r="B286" s="8" t="e">
        <f>VLOOKUP(A286,LookupCount!$A$2:$C$9583,3,FALSE)</f>
        <v>#N/A</v>
      </c>
      <c r="C286" s="70" t="e">
        <f>VLOOKUP(A286,LookupCount!$A$2:$B$9583,2,FALSE)</f>
        <v>#N/A</v>
      </c>
      <c r="D286" s="24"/>
      <c r="E286" s="24"/>
    </row>
    <row r="287" spans="1:5">
      <c r="A287" s="25"/>
      <c r="B287" s="8" t="e">
        <f>VLOOKUP(A287,LookupCount!$A$2:$C$9583,3,FALSE)</f>
        <v>#N/A</v>
      </c>
      <c r="C287" s="70" t="e">
        <f>VLOOKUP(A287,LookupCount!$A$2:$B$9583,2,FALSE)</f>
        <v>#N/A</v>
      </c>
      <c r="D287" s="24"/>
      <c r="E287" s="24"/>
    </row>
    <row r="288" spans="1:5">
      <c r="A288" s="25"/>
      <c r="B288" s="8" t="e">
        <f>VLOOKUP(A288,LookupCount!$A$2:$C$9583,3,FALSE)</f>
        <v>#N/A</v>
      </c>
      <c r="C288" s="70" t="e">
        <f>VLOOKUP(A288,LookupCount!$A$2:$B$9583,2,FALSE)</f>
        <v>#N/A</v>
      </c>
      <c r="D288" s="24"/>
      <c r="E288" s="24"/>
    </row>
    <row r="289" spans="1:5">
      <c r="A289" s="25"/>
      <c r="B289" s="8" t="e">
        <f>VLOOKUP(A289,LookupCount!$A$2:$C$9583,3,FALSE)</f>
        <v>#N/A</v>
      </c>
      <c r="C289" s="70" t="e">
        <f>VLOOKUP(A289,LookupCount!$A$2:$B$9583,2,FALSE)</f>
        <v>#N/A</v>
      </c>
      <c r="D289" s="24"/>
      <c r="E289" s="24"/>
    </row>
    <row r="290" spans="1:5">
      <c r="A290" s="25"/>
      <c r="B290" s="8" t="e">
        <f>VLOOKUP(A290,LookupCount!$A$2:$C$9583,3,FALSE)</f>
        <v>#N/A</v>
      </c>
      <c r="C290" s="70" t="e">
        <f>VLOOKUP(A290,LookupCount!$A$2:$B$9583,2,FALSE)</f>
        <v>#N/A</v>
      </c>
      <c r="D290" s="24"/>
      <c r="E290" s="24"/>
    </row>
    <row r="291" spans="1:5">
      <c r="A291" s="25"/>
      <c r="B291" s="8" t="e">
        <f>VLOOKUP(A291,LookupCount!$A$2:$C$9583,3,FALSE)</f>
        <v>#N/A</v>
      </c>
      <c r="C291" s="70" t="e">
        <f>VLOOKUP(A291,LookupCount!$A$2:$B$9583,2,FALSE)</f>
        <v>#N/A</v>
      </c>
      <c r="D291" s="24"/>
      <c r="E291" s="24"/>
    </row>
    <row r="292" spans="1:5">
      <c r="A292" s="25"/>
      <c r="B292" s="8" t="e">
        <f>VLOOKUP(A292,LookupCount!$A$2:$C$9583,3,FALSE)</f>
        <v>#N/A</v>
      </c>
      <c r="C292" s="70" t="e">
        <f>VLOOKUP(A292,LookupCount!$A$2:$B$9583,2,FALSE)</f>
        <v>#N/A</v>
      </c>
      <c r="D292" s="24"/>
      <c r="E292" s="24"/>
    </row>
    <row r="293" spans="1:5">
      <c r="A293" s="25"/>
      <c r="B293" s="8" t="e">
        <f>VLOOKUP(A293,LookupCount!$A$2:$C$9583,3,FALSE)</f>
        <v>#N/A</v>
      </c>
      <c r="C293" s="70" t="e">
        <f>VLOOKUP(A293,LookupCount!$A$2:$B$9583,2,FALSE)</f>
        <v>#N/A</v>
      </c>
      <c r="D293" s="24"/>
      <c r="E293" s="24"/>
    </row>
    <row r="294" spans="1:5">
      <c r="A294" s="25"/>
      <c r="B294" s="8" t="e">
        <f>VLOOKUP(A294,LookupCount!$A$2:$C$9583,3,FALSE)</f>
        <v>#N/A</v>
      </c>
      <c r="C294" s="70" t="e">
        <f>VLOOKUP(A294,LookupCount!$A$2:$B$9583,2,FALSE)</f>
        <v>#N/A</v>
      </c>
      <c r="D294" s="24"/>
      <c r="E294" s="24"/>
    </row>
    <row r="295" spans="1:5">
      <c r="A295" s="25"/>
      <c r="B295" s="8" t="e">
        <f>VLOOKUP(A295,LookupCount!$A$2:$C$9583,3,FALSE)</f>
        <v>#N/A</v>
      </c>
      <c r="C295" s="70" t="e">
        <f>VLOOKUP(A295,LookupCount!$A$2:$B$9583,2,FALSE)</f>
        <v>#N/A</v>
      </c>
      <c r="D295" s="24"/>
      <c r="E295" s="24"/>
    </row>
    <row r="296" spans="1:5">
      <c r="A296" s="25"/>
      <c r="B296" s="8" t="e">
        <f>VLOOKUP(A296,LookupCount!$A$2:$C$9583,3,FALSE)</f>
        <v>#N/A</v>
      </c>
      <c r="C296" s="70" t="e">
        <f>VLOOKUP(A296,LookupCount!$A$2:$B$9583,2,FALSE)</f>
        <v>#N/A</v>
      </c>
      <c r="D296" s="24"/>
      <c r="E296" s="24"/>
    </row>
    <row r="297" spans="1:5">
      <c r="A297" s="25"/>
      <c r="B297" s="8" t="e">
        <f>VLOOKUP(A297,LookupCount!$A$2:$C$9583,3,FALSE)</f>
        <v>#N/A</v>
      </c>
      <c r="C297" s="70" t="e">
        <f>VLOOKUP(A297,LookupCount!$A$2:$B$9583,2,FALSE)</f>
        <v>#N/A</v>
      </c>
      <c r="D297" s="24"/>
      <c r="E297" s="24"/>
    </row>
    <row r="298" spans="1:5">
      <c r="A298" s="25"/>
      <c r="B298" s="8" t="e">
        <f>VLOOKUP(A298,LookupCount!$A$2:$C$9583,3,FALSE)</f>
        <v>#N/A</v>
      </c>
      <c r="C298" s="70" t="e">
        <f>VLOOKUP(A298,LookupCount!$A$2:$B$9583,2,FALSE)</f>
        <v>#N/A</v>
      </c>
      <c r="D298" s="24"/>
      <c r="E298" s="24"/>
    </row>
    <row r="299" spans="1:5">
      <c r="A299" s="25"/>
      <c r="B299" s="8" t="e">
        <f>VLOOKUP(A299,LookupCount!$A$2:$C$9583,3,FALSE)</f>
        <v>#N/A</v>
      </c>
      <c r="C299" s="70" t="e">
        <f>VLOOKUP(A299,LookupCount!$A$2:$B$9583,2,FALSE)</f>
        <v>#N/A</v>
      </c>
      <c r="D299" s="24"/>
      <c r="E299" s="24"/>
    </row>
    <row r="300" spans="1:5">
      <c r="A300" s="25"/>
      <c r="B300" s="8" t="e">
        <f>VLOOKUP(A300,LookupCount!$A$2:$C$9583,3,FALSE)</f>
        <v>#N/A</v>
      </c>
      <c r="C300" s="70" t="e">
        <f>VLOOKUP(A300,LookupCount!$A$2:$B$9583,2,FALSE)</f>
        <v>#N/A</v>
      </c>
      <c r="D300" s="24"/>
      <c r="E300" s="24"/>
    </row>
    <row r="301" spans="1:5">
      <c r="A301" s="25"/>
      <c r="B301" s="8" t="e">
        <f>VLOOKUP(A301,LookupCount!$A$2:$C$9583,3,FALSE)</f>
        <v>#N/A</v>
      </c>
      <c r="C301" s="70" t="e">
        <f>VLOOKUP(A301,LookupCount!$A$2:$B$9583,2,FALSE)</f>
        <v>#N/A</v>
      </c>
      <c r="D301" s="24"/>
      <c r="E301" s="24"/>
    </row>
    <row r="302" spans="1:5">
      <c r="A302" s="25"/>
      <c r="B302" s="8" t="e">
        <f>VLOOKUP(A302,LookupCount!$A$2:$C$9583,3,FALSE)</f>
        <v>#N/A</v>
      </c>
      <c r="C302" s="70" t="e">
        <f>VLOOKUP(A302,LookupCount!$A$2:$B$9583,2,FALSE)</f>
        <v>#N/A</v>
      </c>
      <c r="D302" s="24"/>
      <c r="E302" s="24"/>
    </row>
    <row r="303" spans="1:5">
      <c r="A303" s="25"/>
      <c r="B303" s="8" t="e">
        <f>VLOOKUP(A303,LookupCount!$A$2:$C$9583,3,FALSE)</f>
        <v>#N/A</v>
      </c>
      <c r="C303" s="70" t="e">
        <f>VLOOKUP(A303,LookupCount!$A$2:$B$9583,2,FALSE)</f>
        <v>#N/A</v>
      </c>
      <c r="D303" s="24"/>
      <c r="E303" s="24"/>
    </row>
    <row r="304" spans="1:5">
      <c r="A304" s="25"/>
      <c r="B304" s="8" t="e">
        <f>VLOOKUP(A304,LookupCount!$A$2:$C$9583,3,FALSE)</f>
        <v>#N/A</v>
      </c>
      <c r="C304" s="70" t="e">
        <f>VLOOKUP(A304,LookupCount!$A$2:$B$9583,2,FALSE)</f>
        <v>#N/A</v>
      </c>
      <c r="D304" s="24"/>
      <c r="E304" s="24"/>
    </row>
    <row r="305" spans="1:5">
      <c r="A305" s="25"/>
      <c r="B305" s="8" t="e">
        <f>VLOOKUP(A305,LookupCount!$A$2:$C$9583,3,FALSE)</f>
        <v>#N/A</v>
      </c>
      <c r="C305" s="70" t="e">
        <f>VLOOKUP(A305,LookupCount!$A$2:$B$9583,2,FALSE)</f>
        <v>#N/A</v>
      </c>
      <c r="D305" s="24"/>
      <c r="E305" s="24"/>
    </row>
    <row r="306" spans="1:5">
      <c r="A306" s="25"/>
      <c r="B306" s="8" t="e">
        <f>VLOOKUP(A306,LookupCount!$A$2:$C$9583,3,FALSE)</f>
        <v>#N/A</v>
      </c>
      <c r="C306" s="70" t="e">
        <f>VLOOKUP(A306,LookupCount!$A$2:$B$9583,2,FALSE)</f>
        <v>#N/A</v>
      </c>
      <c r="D306" s="24"/>
      <c r="E306" s="24"/>
    </row>
    <row r="307" spans="1:5">
      <c r="A307" s="25"/>
      <c r="B307" s="8" t="e">
        <f>VLOOKUP(A307,LookupCount!$A$2:$C$9583,3,FALSE)</f>
        <v>#N/A</v>
      </c>
      <c r="C307" s="70" t="e">
        <f>VLOOKUP(A307,LookupCount!$A$2:$B$9583,2,FALSE)</f>
        <v>#N/A</v>
      </c>
      <c r="D307" s="24"/>
      <c r="E307" s="24"/>
    </row>
    <row r="308" spans="1:5">
      <c r="A308" s="25"/>
      <c r="B308" s="8" t="e">
        <f>VLOOKUP(A308,LookupCount!$A$2:$C$9583,3,FALSE)</f>
        <v>#N/A</v>
      </c>
      <c r="C308" s="70" t="e">
        <f>VLOOKUP(A308,LookupCount!$A$2:$B$9583,2,FALSE)</f>
        <v>#N/A</v>
      </c>
      <c r="D308" s="24"/>
      <c r="E308" s="24"/>
    </row>
    <row r="309" spans="1:5">
      <c r="A309" s="25"/>
      <c r="B309" s="8" t="e">
        <f>VLOOKUP(A309,LookupCount!$A$2:$C$9583,3,FALSE)</f>
        <v>#N/A</v>
      </c>
      <c r="C309" s="70" t="e">
        <f>VLOOKUP(A309,LookupCount!$A$2:$B$9583,2,FALSE)</f>
        <v>#N/A</v>
      </c>
      <c r="D309" s="24"/>
      <c r="E309" s="24"/>
    </row>
    <row r="310" spans="1:5">
      <c r="A310" s="25"/>
      <c r="B310" s="8" t="e">
        <f>VLOOKUP(A310,LookupCount!$A$2:$C$9583,3,FALSE)</f>
        <v>#N/A</v>
      </c>
      <c r="C310" s="70" t="e">
        <f>VLOOKUP(A310,LookupCount!$A$2:$B$9583,2,FALSE)</f>
        <v>#N/A</v>
      </c>
      <c r="D310" s="24"/>
      <c r="E310" s="24"/>
    </row>
    <row r="311" spans="1:5">
      <c r="A311" s="25"/>
      <c r="B311" s="8" t="e">
        <f>VLOOKUP(A311,LookupCount!$A$2:$C$9583,3,FALSE)</f>
        <v>#N/A</v>
      </c>
      <c r="C311" s="70" t="e">
        <f>VLOOKUP(A311,LookupCount!$A$2:$B$9583,2,FALSE)</f>
        <v>#N/A</v>
      </c>
      <c r="D311" s="24"/>
      <c r="E311" s="24"/>
    </row>
    <row r="312" spans="1:5">
      <c r="A312" s="25"/>
      <c r="B312" s="8" t="e">
        <f>VLOOKUP(A312,LookupCount!$A$2:$C$9583,3,FALSE)</f>
        <v>#N/A</v>
      </c>
      <c r="C312" s="70" t="e">
        <f>VLOOKUP(A312,LookupCount!$A$2:$B$9583,2,FALSE)</f>
        <v>#N/A</v>
      </c>
      <c r="D312" s="24"/>
      <c r="E312" s="24"/>
    </row>
    <row r="313" spans="1:5">
      <c r="A313" s="25"/>
      <c r="B313" s="8" t="e">
        <f>VLOOKUP(A313,LookupCount!$A$2:$C$9583,3,FALSE)</f>
        <v>#N/A</v>
      </c>
      <c r="C313" s="70" t="e">
        <f>VLOOKUP(A313,LookupCount!$A$2:$B$9583,2,FALSE)</f>
        <v>#N/A</v>
      </c>
      <c r="D313" s="24"/>
      <c r="E313" s="24"/>
    </row>
    <row r="314" spans="1:5">
      <c r="A314" s="25"/>
      <c r="B314" s="8" t="e">
        <f>VLOOKUP(A314,LookupCount!$A$2:$C$9583,3,FALSE)</f>
        <v>#N/A</v>
      </c>
      <c r="C314" s="70" t="e">
        <f>VLOOKUP(A314,LookupCount!$A$2:$B$9583,2,FALSE)</f>
        <v>#N/A</v>
      </c>
      <c r="D314" s="24"/>
      <c r="E314" s="24"/>
    </row>
    <row r="315" spans="1:5">
      <c r="A315" s="25"/>
      <c r="B315" s="8" t="e">
        <f>VLOOKUP(A315,LookupCount!$A$2:$C$9583,3,FALSE)</f>
        <v>#N/A</v>
      </c>
      <c r="C315" s="70" t="e">
        <f>VLOOKUP(A315,LookupCount!$A$2:$B$9583,2,FALSE)</f>
        <v>#N/A</v>
      </c>
      <c r="D315" s="24"/>
      <c r="E315" s="24"/>
    </row>
    <row r="316" spans="1:5">
      <c r="A316" s="25"/>
      <c r="B316" s="8" t="e">
        <f>VLOOKUP(A316,LookupCount!$A$2:$C$9583,3,FALSE)</f>
        <v>#N/A</v>
      </c>
      <c r="C316" s="70" t="e">
        <f>VLOOKUP(A316,LookupCount!$A$2:$B$9583,2,FALSE)</f>
        <v>#N/A</v>
      </c>
      <c r="D316" s="24"/>
      <c r="E316" s="24"/>
    </row>
    <row r="317" spans="1:5">
      <c r="A317" s="25"/>
      <c r="B317" s="8" t="e">
        <f>VLOOKUP(A317,LookupCount!$A$2:$C$9583,3,FALSE)</f>
        <v>#N/A</v>
      </c>
      <c r="C317" s="70" t="e">
        <f>VLOOKUP(A317,LookupCount!$A$2:$B$9583,2,FALSE)</f>
        <v>#N/A</v>
      </c>
      <c r="D317" s="24"/>
      <c r="E317" s="24"/>
    </row>
    <row r="318" spans="1:5">
      <c r="A318" s="25"/>
      <c r="B318" s="8" t="e">
        <f>VLOOKUP(A318,LookupCount!$A$2:$C$9583,3,FALSE)</f>
        <v>#N/A</v>
      </c>
      <c r="C318" s="70" t="e">
        <f>VLOOKUP(A318,LookupCount!$A$2:$B$9583,2,FALSE)</f>
        <v>#N/A</v>
      </c>
      <c r="D318" s="24"/>
      <c r="E318" s="24"/>
    </row>
    <row r="319" spans="1:5">
      <c r="A319" s="25"/>
      <c r="B319" s="8" t="e">
        <f>VLOOKUP(A319,LookupCount!$A$2:$C$9583,3,FALSE)</f>
        <v>#N/A</v>
      </c>
      <c r="C319" s="70" t="e">
        <f>VLOOKUP(A319,LookupCount!$A$2:$B$9583,2,FALSE)</f>
        <v>#N/A</v>
      </c>
      <c r="D319" s="24"/>
      <c r="E319" s="24"/>
    </row>
    <row r="320" spans="1:5">
      <c r="A320" s="25"/>
      <c r="B320" s="8" t="e">
        <f>VLOOKUP(A320,LookupCount!$A$2:$C$9583,3,FALSE)</f>
        <v>#N/A</v>
      </c>
      <c r="C320" s="70" t="e">
        <f>VLOOKUP(A320,LookupCount!$A$2:$B$9583,2,FALSE)</f>
        <v>#N/A</v>
      </c>
      <c r="D320" s="24"/>
      <c r="E320" s="24"/>
    </row>
    <row r="321" spans="1:5">
      <c r="A321" s="25"/>
      <c r="B321" s="8" t="e">
        <f>VLOOKUP(A321,LookupCount!$A$2:$C$9583,3,FALSE)</f>
        <v>#N/A</v>
      </c>
      <c r="C321" s="70" t="e">
        <f>VLOOKUP(A321,LookupCount!$A$2:$B$9583,2,FALSE)</f>
        <v>#N/A</v>
      </c>
      <c r="D321" s="24"/>
      <c r="E321" s="24"/>
    </row>
    <row r="322" spans="1:5">
      <c r="A322" s="25"/>
      <c r="B322" s="8" t="e">
        <f>VLOOKUP(A322,LookupCount!$A$2:$C$9583,3,FALSE)</f>
        <v>#N/A</v>
      </c>
      <c r="C322" s="70" t="e">
        <f>VLOOKUP(A322,LookupCount!$A$2:$B$9583,2,FALSE)</f>
        <v>#N/A</v>
      </c>
      <c r="D322" s="24"/>
      <c r="E322" s="24"/>
    </row>
    <row r="323" spans="1:5">
      <c r="A323" s="25"/>
      <c r="B323" s="8" t="e">
        <f>VLOOKUP(A323,LookupCount!$A$2:$C$9583,3,FALSE)</f>
        <v>#N/A</v>
      </c>
      <c r="C323" s="70" t="e">
        <f>VLOOKUP(A323,LookupCount!$A$2:$B$9583,2,FALSE)</f>
        <v>#N/A</v>
      </c>
      <c r="D323" s="24"/>
      <c r="E323" s="24"/>
    </row>
    <row r="324" spans="1:5">
      <c r="A324" s="25"/>
      <c r="B324" s="8" t="e">
        <f>VLOOKUP(A324,LookupCount!$A$2:$C$9583,3,FALSE)</f>
        <v>#N/A</v>
      </c>
      <c r="C324" s="70" t="e">
        <f>VLOOKUP(A324,LookupCount!$A$2:$B$9583,2,FALSE)</f>
        <v>#N/A</v>
      </c>
      <c r="D324" s="24"/>
      <c r="E324" s="24"/>
    </row>
    <row r="325" spans="1:5">
      <c r="A325" s="25"/>
      <c r="B325" s="8" t="e">
        <f>VLOOKUP(A325,LookupCount!$A$2:$C$9583,3,FALSE)</f>
        <v>#N/A</v>
      </c>
      <c r="C325" s="70" t="e">
        <f>VLOOKUP(A325,LookupCount!$A$2:$B$9583,2,FALSE)</f>
        <v>#N/A</v>
      </c>
      <c r="D325" s="24"/>
      <c r="E325" s="24"/>
    </row>
    <row r="326" spans="1:5">
      <c r="A326" s="25"/>
      <c r="B326" s="8" t="e">
        <f>VLOOKUP(A326,LookupCount!$A$2:$C$9583,3,FALSE)</f>
        <v>#N/A</v>
      </c>
      <c r="C326" s="70" t="e">
        <f>VLOOKUP(A326,LookupCount!$A$2:$B$9583,2,FALSE)</f>
        <v>#N/A</v>
      </c>
      <c r="D326" s="24"/>
      <c r="E326" s="24"/>
    </row>
    <row r="327" spans="1:5">
      <c r="A327" s="25"/>
      <c r="B327" s="8" t="e">
        <f>VLOOKUP(A327,LookupCount!$A$2:$C$9583,3,FALSE)</f>
        <v>#N/A</v>
      </c>
      <c r="C327" s="70" t="e">
        <f>VLOOKUP(A327,LookupCount!$A$2:$B$9583,2,FALSE)</f>
        <v>#N/A</v>
      </c>
      <c r="D327" s="24"/>
      <c r="E327" s="24"/>
    </row>
    <row r="328" spans="1:5">
      <c r="A328" s="25"/>
      <c r="B328" s="8" t="e">
        <f>VLOOKUP(A328,LookupCount!$A$2:$C$9583,3,FALSE)</f>
        <v>#N/A</v>
      </c>
      <c r="C328" s="70" t="e">
        <f>VLOOKUP(A328,LookupCount!$A$2:$B$9583,2,FALSE)</f>
        <v>#N/A</v>
      </c>
      <c r="D328" s="24"/>
      <c r="E328" s="24"/>
    </row>
    <row r="329" spans="1:5">
      <c r="A329" s="25"/>
      <c r="B329" s="8" t="e">
        <f>VLOOKUP(A329,LookupCount!$A$2:$C$9583,3,FALSE)</f>
        <v>#N/A</v>
      </c>
      <c r="C329" s="70" t="e">
        <f>VLOOKUP(A329,LookupCount!$A$2:$B$9583,2,FALSE)</f>
        <v>#N/A</v>
      </c>
      <c r="D329" s="24"/>
      <c r="E329" s="24"/>
    </row>
    <row r="330" spans="1:5">
      <c r="A330" s="25"/>
      <c r="B330" s="8" t="e">
        <f>VLOOKUP(A330,LookupCount!$A$2:$C$9583,3,FALSE)</f>
        <v>#N/A</v>
      </c>
      <c r="C330" s="70" t="e">
        <f>VLOOKUP(A330,LookupCount!$A$2:$B$9583,2,FALSE)</f>
        <v>#N/A</v>
      </c>
      <c r="D330" s="24"/>
      <c r="E330" s="24"/>
    </row>
    <row r="331" spans="1:5">
      <c r="A331" s="25"/>
      <c r="B331" s="8" t="e">
        <f>VLOOKUP(A331,LookupCount!$A$2:$C$9583,3,FALSE)</f>
        <v>#N/A</v>
      </c>
      <c r="C331" s="70" t="e">
        <f>VLOOKUP(A331,LookupCount!$A$2:$B$9583,2,FALSE)</f>
        <v>#N/A</v>
      </c>
      <c r="D331" s="24"/>
      <c r="E331" s="24"/>
    </row>
    <row r="332" spans="1:5">
      <c r="A332" s="25"/>
      <c r="B332" s="8" t="e">
        <f>VLOOKUP(A332,LookupCount!$A$2:$C$9583,3,FALSE)</f>
        <v>#N/A</v>
      </c>
      <c r="C332" s="70" t="e">
        <f>VLOOKUP(A332,LookupCount!$A$2:$B$9583,2,FALSE)</f>
        <v>#N/A</v>
      </c>
      <c r="D332" s="24"/>
      <c r="E332" s="24"/>
    </row>
    <row r="333" spans="1:5">
      <c r="A333" s="25"/>
      <c r="B333" s="8" t="e">
        <f>VLOOKUP(A333,LookupCount!$A$2:$C$9583,3,FALSE)</f>
        <v>#N/A</v>
      </c>
      <c r="C333" s="70" t="e">
        <f>VLOOKUP(A333,LookupCount!$A$2:$B$9583,2,FALSE)</f>
        <v>#N/A</v>
      </c>
      <c r="D333" s="24"/>
      <c r="E333" s="24"/>
    </row>
    <row r="334" spans="1:5">
      <c r="A334" s="25"/>
      <c r="B334" s="8" t="e">
        <f>VLOOKUP(A334,LookupCount!$A$2:$C$9583,3,FALSE)</f>
        <v>#N/A</v>
      </c>
      <c r="C334" s="70" t="e">
        <f>VLOOKUP(A334,LookupCount!$A$2:$B$9583,2,FALSE)</f>
        <v>#N/A</v>
      </c>
      <c r="D334" s="24"/>
      <c r="E334" s="24"/>
    </row>
    <row r="335" spans="1:5">
      <c r="A335" s="25"/>
      <c r="B335" s="8" t="e">
        <f>VLOOKUP(A335,LookupCount!$A$2:$C$9583,3,FALSE)</f>
        <v>#N/A</v>
      </c>
      <c r="C335" s="70" t="e">
        <f>VLOOKUP(A335,LookupCount!$A$2:$B$9583,2,FALSE)</f>
        <v>#N/A</v>
      </c>
      <c r="D335" s="24"/>
      <c r="E335" s="24"/>
    </row>
    <row r="336" spans="1:5">
      <c r="A336" s="25"/>
      <c r="B336" s="8" t="e">
        <f>VLOOKUP(A336,LookupCount!$A$2:$C$9583,3,FALSE)</f>
        <v>#N/A</v>
      </c>
      <c r="C336" s="70" t="e">
        <f>VLOOKUP(A336,LookupCount!$A$2:$B$9583,2,FALSE)</f>
        <v>#N/A</v>
      </c>
      <c r="D336" s="24"/>
      <c r="E336" s="24"/>
    </row>
    <row r="337" spans="1:5">
      <c r="A337" s="25"/>
      <c r="B337" s="8" t="e">
        <f>VLOOKUP(A337,LookupCount!$A$2:$C$9583,3,FALSE)</f>
        <v>#N/A</v>
      </c>
      <c r="C337" s="70" t="e">
        <f>VLOOKUP(A337,LookupCount!$A$2:$B$9583,2,FALSE)</f>
        <v>#N/A</v>
      </c>
      <c r="D337" s="24"/>
      <c r="E337" s="24"/>
    </row>
    <row r="338" spans="1:5">
      <c r="A338" s="25"/>
      <c r="B338" s="8" t="e">
        <f>VLOOKUP(A338,LookupCount!$A$2:$C$9583,3,FALSE)</f>
        <v>#N/A</v>
      </c>
      <c r="C338" s="70" t="e">
        <f>VLOOKUP(A338,LookupCount!$A$2:$B$9583,2,FALSE)</f>
        <v>#N/A</v>
      </c>
      <c r="D338" s="24"/>
      <c r="E338" s="24"/>
    </row>
    <row r="339" spans="1:5">
      <c r="A339" s="25"/>
      <c r="B339" s="8" t="e">
        <f>VLOOKUP(A339,LookupCount!$A$2:$C$9583,3,FALSE)</f>
        <v>#N/A</v>
      </c>
      <c r="C339" s="70" t="e">
        <f>VLOOKUP(A339,LookupCount!$A$2:$B$9583,2,FALSE)</f>
        <v>#N/A</v>
      </c>
      <c r="D339" s="24"/>
      <c r="E339" s="24"/>
    </row>
    <row r="340" spans="1:5">
      <c r="A340" s="25"/>
      <c r="B340" s="8" t="e">
        <f>VLOOKUP(A340,LookupCount!$A$2:$C$9583,3,FALSE)</f>
        <v>#N/A</v>
      </c>
      <c r="C340" s="70" t="e">
        <f>VLOOKUP(A340,LookupCount!$A$2:$B$9583,2,FALSE)</f>
        <v>#N/A</v>
      </c>
      <c r="D340" s="24"/>
      <c r="E340" s="24"/>
    </row>
    <row r="341" spans="1:5">
      <c r="A341" s="25"/>
      <c r="B341" s="8" t="e">
        <f>VLOOKUP(A341,LookupCount!$A$2:$C$9583,3,FALSE)</f>
        <v>#N/A</v>
      </c>
      <c r="C341" s="70" t="e">
        <f>VLOOKUP(A341,LookupCount!$A$2:$B$9583,2,FALSE)</f>
        <v>#N/A</v>
      </c>
      <c r="D341" s="24"/>
      <c r="E341" s="24"/>
    </row>
    <row r="342" spans="1:5">
      <c r="A342" s="25"/>
      <c r="B342" s="8" t="e">
        <f>VLOOKUP(A342,LookupCount!$A$2:$C$9583,3,FALSE)</f>
        <v>#N/A</v>
      </c>
      <c r="C342" s="70" t="e">
        <f>VLOOKUP(A342,LookupCount!$A$2:$B$9583,2,FALSE)</f>
        <v>#N/A</v>
      </c>
      <c r="D342" s="24"/>
      <c r="E342" s="24"/>
    </row>
    <row r="343" spans="1:5">
      <c r="A343" s="25"/>
      <c r="B343" s="8" t="e">
        <f>VLOOKUP(A343,LookupCount!$A$2:$C$9583,3,FALSE)</f>
        <v>#N/A</v>
      </c>
      <c r="C343" s="70" t="e">
        <f>VLOOKUP(A343,LookupCount!$A$2:$B$9583,2,FALSE)</f>
        <v>#N/A</v>
      </c>
      <c r="D343" s="24"/>
      <c r="E343" s="24"/>
    </row>
    <row r="344" spans="1:5">
      <c r="A344" s="25"/>
      <c r="B344" s="8" t="e">
        <f>VLOOKUP(A344,LookupCount!$A$2:$C$9583,3,FALSE)</f>
        <v>#N/A</v>
      </c>
      <c r="C344" s="70" t="e">
        <f>VLOOKUP(A344,LookupCount!$A$2:$B$9583,2,FALSE)</f>
        <v>#N/A</v>
      </c>
      <c r="D344" s="24"/>
      <c r="E344" s="24"/>
    </row>
    <row r="345" spans="1:5">
      <c r="A345" s="25"/>
      <c r="B345" s="8" t="e">
        <f>VLOOKUP(A345,LookupCount!$A$2:$C$9583,3,FALSE)</f>
        <v>#N/A</v>
      </c>
      <c r="C345" s="70" t="e">
        <f>VLOOKUP(A345,LookupCount!$A$2:$B$9583,2,FALSE)</f>
        <v>#N/A</v>
      </c>
      <c r="D345" s="24"/>
      <c r="E345" s="24"/>
    </row>
    <row r="346" spans="1:5">
      <c r="A346" s="25"/>
      <c r="B346" s="8" t="e">
        <f>VLOOKUP(A346,LookupCount!$A$2:$C$9583,3,FALSE)</f>
        <v>#N/A</v>
      </c>
      <c r="C346" s="70" t="e">
        <f>VLOOKUP(A346,LookupCount!$A$2:$B$9583,2,FALSE)</f>
        <v>#N/A</v>
      </c>
      <c r="D346" s="24"/>
      <c r="E346" s="24"/>
    </row>
    <row r="347" spans="1:5">
      <c r="A347" s="25"/>
      <c r="B347" s="8" t="e">
        <f>VLOOKUP(A347,LookupCount!$A$2:$C$9583,3,FALSE)</f>
        <v>#N/A</v>
      </c>
      <c r="C347" s="70" t="e">
        <f>VLOOKUP(A347,LookupCount!$A$2:$B$9583,2,FALSE)</f>
        <v>#N/A</v>
      </c>
      <c r="D347" s="24"/>
      <c r="E347" s="24"/>
    </row>
    <row r="348" spans="1:5">
      <c r="A348" s="25"/>
      <c r="B348" s="8" t="e">
        <f>VLOOKUP(A348,LookupCount!$A$2:$C$9583,3,FALSE)</f>
        <v>#N/A</v>
      </c>
      <c r="C348" s="70" t="e">
        <f>VLOOKUP(A348,LookupCount!$A$2:$B$9583,2,FALSE)</f>
        <v>#N/A</v>
      </c>
      <c r="D348" s="24"/>
      <c r="E348" s="24"/>
    </row>
    <row r="349" spans="1:5">
      <c r="A349" s="25"/>
      <c r="B349" s="8" t="e">
        <f>VLOOKUP(A349,LookupCount!$A$2:$C$9583,3,FALSE)</f>
        <v>#N/A</v>
      </c>
      <c r="C349" s="70" t="e">
        <f>VLOOKUP(A349,LookupCount!$A$2:$B$9583,2,FALSE)</f>
        <v>#N/A</v>
      </c>
      <c r="D349" s="24"/>
      <c r="E349" s="24"/>
    </row>
    <row r="350" spans="1:5">
      <c r="A350" s="25"/>
      <c r="B350" s="8" t="e">
        <f>VLOOKUP(A350,LookupCount!$A$2:$C$9583,3,FALSE)</f>
        <v>#N/A</v>
      </c>
      <c r="C350" s="70" t="e">
        <f>VLOOKUP(A350,LookupCount!$A$2:$B$9583,2,FALSE)</f>
        <v>#N/A</v>
      </c>
      <c r="D350" s="24"/>
      <c r="E350" s="24"/>
    </row>
    <row r="351" spans="1:5">
      <c r="A351" s="25"/>
      <c r="B351" s="8" t="e">
        <f>VLOOKUP(A351,LookupCount!$A$2:$C$9583,3,FALSE)</f>
        <v>#N/A</v>
      </c>
      <c r="C351" s="70" t="e">
        <f>VLOOKUP(A351,LookupCount!$A$2:$B$9583,2,FALSE)</f>
        <v>#N/A</v>
      </c>
      <c r="D351" s="24"/>
      <c r="E351" s="24"/>
    </row>
    <row r="352" spans="1:5">
      <c r="A352" s="25"/>
      <c r="B352" s="8" t="e">
        <f>VLOOKUP(A352,LookupCount!$A$2:$C$9583,3,FALSE)</f>
        <v>#N/A</v>
      </c>
      <c r="C352" s="70" t="e">
        <f>VLOOKUP(A352,LookupCount!$A$2:$B$9583,2,FALSE)</f>
        <v>#N/A</v>
      </c>
      <c r="D352" s="24"/>
      <c r="E352" s="24"/>
    </row>
    <row r="353" spans="1:5">
      <c r="A353" s="25"/>
      <c r="B353" s="8" t="e">
        <f>VLOOKUP(A353,LookupCount!$A$2:$C$9583,3,FALSE)</f>
        <v>#N/A</v>
      </c>
      <c r="C353" s="70" t="e">
        <f>VLOOKUP(A353,LookupCount!$A$2:$B$9583,2,FALSE)</f>
        <v>#N/A</v>
      </c>
      <c r="D353" s="24"/>
      <c r="E353" s="24"/>
    </row>
    <row r="354" spans="1:5">
      <c r="A354" s="25"/>
      <c r="B354" s="8" t="e">
        <f>VLOOKUP(A354,LookupCount!$A$2:$C$9583,3,FALSE)</f>
        <v>#N/A</v>
      </c>
      <c r="C354" s="70" t="e">
        <f>VLOOKUP(A354,LookupCount!$A$2:$B$9583,2,FALSE)</f>
        <v>#N/A</v>
      </c>
      <c r="D354" s="24"/>
      <c r="E354" s="24"/>
    </row>
    <row r="355" spans="1:5">
      <c r="A355" s="25"/>
      <c r="B355" s="8" t="e">
        <f>VLOOKUP(A355,LookupCount!$A$2:$C$9583,3,FALSE)</f>
        <v>#N/A</v>
      </c>
      <c r="C355" s="70" t="e">
        <f>VLOOKUP(A355,LookupCount!$A$2:$B$9583,2,FALSE)</f>
        <v>#N/A</v>
      </c>
      <c r="D355" s="24"/>
      <c r="E355" s="24"/>
    </row>
    <row r="356" spans="1:5">
      <c r="A356" s="25"/>
      <c r="B356" s="8" t="e">
        <f>VLOOKUP(A356,LookupCount!$A$2:$C$9583,3,FALSE)</f>
        <v>#N/A</v>
      </c>
      <c r="C356" s="70" t="e">
        <f>VLOOKUP(A356,LookupCount!$A$2:$B$9583,2,FALSE)</f>
        <v>#N/A</v>
      </c>
      <c r="D356" s="24"/>
      <c r="E356" s="24"/>
    </row>
    <row r="357" spans="1:5">
      <c r="A357" s="25"/>
      <c r="B357" s="8" t="e">
        <f>VLOOKUP(A357,LookupCount!$A$2:$C$9583,3,FALSE)</f>
        <v>#N/A</v>
      </c>
      <c r="C357" s="70" t="e">
        <f>VLOOKUP(A357,LookupCount!$A$2:$B$9583,2,FALSE)</f>
        <v>#N/A</v>
      </c>
      <c r="D357" s="24"/>
      <c r="E357" s="24"/>
    </row>
    <row r="358" spans="1:5">
      <c r="A358" s="25"/>
      <c r="B358" s="8" t="e">
        <f>VLOOKUP(A358,LookupCount!$A$2:$C$9583,3,FALSE)</f>
        <v>#N/A</v>
      </c>
      <c r="C358" s="70" t="e">
        <f>VLOOKUP(A358,LookupCount!$A$2:$B$9583,2,FALSE)</f>
        <v>#N/A</v>
      </c>
      <c r="D358" s="24"/>
      <c r="E358" s="24"/>
    </row>
    <row r="359" spans="1:5">
      <c r="A359" s="25"/>
      <c r="B359" s="8" t="e">
        <f>VLOOKUP(A359,LookupCount!$A$2:$C$9583,3,FALSE)</f>
        <v>#N/A</v>
      </c>
      <c r="C359" s="70" t="e">
        <f>VLOOKUP(A359,LookupCount!$A$2:$B$9583,2,FALSE)</f>
        <v>#N/A</v>
      </c>
      <c r="D359" s="24"/>
      <c r="E359" s="24"/>
    </row>
    <row r="360" spans="1:5">
      <c r="A360" s="25"/>
      <c r="B360" s="8" t="e">
        <f>VLOOKUP(A360,LookupCount!$A$2:$C$9583,3,FALSE)</f>
        <v>#N/A</v>
      </c>
      <c r="C360" s="70" t="e">
        <f>VLOOKUP(A360,LookupCount!$A$2:$B$9583,2,FALSE)</f>
        <v>#N/A</v>
      </c>
      <c r="D360" s="24"/>
      <c r="E360" s="24"/>
    </row>
    <row r="361" spans="1:5">
      <c r="A361" s="25"/>
      <c r="B361" s="8" t="e">
        <f>VLOOKUP(A361,LookupCount!$A$2:$C$9583,3,FALSE)</f>
        <v>#N/A</v>
      </c>
      <c r="C361" s="70" t="e">
        <f>VLOOKUP(A361,LookupCount!$A$2:$B$9583,2,FALSE)</f>
        <v>#N/A</v>
      </c>
      <c r="D361" s="24"/>
      <c r="E361" s="24"/>
    </row>
    <row r="362" spans="1:5">
      <c r="A362" s="25"/>
      <c r="B362" s="8" t="e">
        <f>VLOOKUP(A362,LookupCount!$A$2:$C$9583,3,FALSE)</f>
        <v>#N/A</v>
      </c>
      <c r="C362" s="70" t="e">
        <f>VLOOKUP(A362,LookupCount!$A$2:$B$9583,2,FALSE)</f>
        <v>#N/A</v>
      </c>
      <c r="D362" s="24"/>
      <c r="E362" s="24"/>
    </row>
    <row r="363" spans="1:5">
      <c r="A363" s="25"/>
      <c r="B363" s="8" t="e">
        <f>VLOOKUP(A363,LookupCount!$A$2:$C$9583,3,FALSE)</f>
        <v>#N/A</v>
      </c>
      <c r="C363" s="70" t="e">
        <f>VLOOKUP(A363,LookupCount!$A$2:$B$9583,2,FALSE)</f>
        <v>#N/A</v>
      </c>
      <c r="D363" s="24"/>
      <c r="E363" s="24"/>
    </row>
    <row r="364" spans="1:5">
      <c r="A364" s="25"/>
      <c r="B364" s="8" t="e">
        <f>VLOOKUP(A364,LookupCount!$A$2:$C$9583,3,FALSE)</f>
        <v>#N/A</v>
      </c>
      <c r="C364" s="70" t="e">
        <f>VLOOKUP(A364,LookupCount!$A$2:$B$9583,2,FALSE)</f>
        <v>#N/A</v>
      </c>
      <c r="D364" s="24"/>
      <c r="E364" s="24"/>
    </row>
    <row r="365" spans="1:5">
      <c r="A365" s="25"/>
      <c r="B365" s="8" t="e">
        <f>VLOOKUP(A365,LookupCount!$A$2:$C$9583,3,FALSE)</f>
        <v>#N/A</v>
      </c>
      <c r="C365" s="70" t="e">
        <f>VLOOKUP(A365,LookupCount!$A$2:$B$9583,2,FALSE)</f>
        <v>#N/A</v>
      </c>
      <c r="D365" s="24"/>
      <c r="E365" s="24"/>
    </row>
    <row r="366" spans="1:5">
      <c r="A366" s="25"/>
      <c r="B366" s="8" t="e">
        <f>VLOOKUP(A366,LookupCount!$A$2:$C$9583,3,FALSE)</f>
        <v>#N/A</v>
      </c>
      <c r="C366" s="70" t="e">
        <f>VLOOKUP(A366,LookupCount!$A$2:$B$9583,2,FALSE)</f>
        <v>#N/A</v>
      </c>
      <c r="D366" s="24"/>
      <c r="E366" s="24"/>
    </row>
    <row r="367" spans="1:5">
      <c r="A367" s="25"/>
      <c r="B367" s="8" t="e">
        <f>VLOOKUP(A367,LookupCount!$A$2:$C$9583,3,FALSE)</f>
        <v>#N/A</v>
      </c>
      <c r="C367" s="70" t="e">
        <f>VLOOKUP(A367,LookupCount!$A$2:$B$9583,2,FALSE)</f>
        <v>#N/A</v>
      </c>
      <c r="D367" s="24"/>
      <c r="E367" s="24"/>
    </row>
    <row r="368" spans="1:5">
      <c r="A368" s="25"/>
      <c r="B368" s="8" t="e">
        <f>VLOOKUP(A368,LookupCount!$A$2:$C$9583,3,FALSE)</f>
        <v>#N/A</v>
      </c>
      <c r="C368" s="70" t="e">
        <f>VLOOKUP(A368,LookupCount!$A$2:$B$9583,2,FALSE)</f>
        <v>#N/A</v>
      </c>
      <c r="D368" s="24"/>
      <c r="E368" s="24"/>
    </row>
    <row r="369" spans="1:5">
      <c r="A369" s="25"/>
      <c r="B369" s="8" t="e">
        <f>VLOOKUP(A369,LookupCount!$A$2:$C$9583,3,FALSE)</f>
        <v>#N/A</v>
      </c>
      <c r="C369" s="70" t="e">
        <f>VLOOKUP(A369,LookupCount!$A$2:$B$9583,2,FALSE)</f>
        <v>#N/A</v>
      </c>
      <c r="D369" s="24"/>
      <c r="E369" s="24"/>
    </row>
    <row r="370" spans="1:5">
      <c r="A370" s="25"/>
      <c r="B370" s="8" t="e">
        <f>VLOOKUP(A370,LookupCount!$A$2:$C$9583,3,FALSE)</f>
        <v>#N/A</v>
      </c>
      <c r="C370" s="70" t="e">
        <f>VLOOKUP(A370,LookupCount!$A$2:$B$9583,2,FALSE)</f>
        <v>#N/A</v>
      </c>
      <c r="D370" s="24"/>
      <c r="E370" s="24"/>
    </row>
    <row r="371" spans="1:5">
      <c r="A371" s="25"/>
      <c r="B371" s="8" t="e">
        <f>VLOOKUP(A371,LookupCount!$A$2:$C$9583,3,FALSE)</f>
        <v>#N/A</v>
      </c>
      <c r="C371" s="70" t="e">
        <f>VLOOKUP(A371,LookupCount!$A$2:$B$9583,2,FALSE)</f>
        <v>#N/A</v>
      </c>
      <c r="D371" s="24"/>
      <c r="E371" s="24"/>
    </row>
    <row r="372" spans="1:5">
      <c r="A372" s="25"/>
      <c r="B372" s="8" t="e">
        <f>VLOOKUP(A372,LookupCount!$A$2:$C$9583,3,FALSE)</f>
        <v>#N/A</v>
      </c>
      <c r="C372" s="70" t="e">
        <f>VLOOKUP(A372,LookupCount!$A$2:$B$9583,2,FALSE)</f>
        <v>#N/A</v>
      </c>
      <c r="D372" s="24"/>
      <c r="E372" s="24"/>
    </row>
    <row r="373" spans="1:5">
      <c r="A373" s="25"/>
      <c r="B373" s="8" t="e">
        <f>VLOOKUP(A373,LookupCount!$A$2:$C$9583,3,FALSE)</f>
        <v>#N/A</v>
      </c>
      <c r="C373" s="70" t="e">
        <f>VLOOKUP(A373,LookupCount!$A$2:$B$9583,2,FALSE)</f>
        <v>#N/A</v>
      </c>
      <c r="D373" s="24"/>
      <c r="E373" s="24"/>
    </row>
    <row r="374" spans="1:5">
      <c r="A374" s="25"/>
      <c r="B374" s="8" t="e">
        <f>VLOOKUP(A374,LookupCount!$A$2:$C$9583,3,FALSE)</f>
        <v>#N/A</v>
      </c>
      <c r="C374" s="70" t="e">
        <f>VLOOKUP(A374,LookupCount!$A$2:$B$9583,2,FALSE)</f>
        <v>#N/A</v>
      </c>
      <c r="D374" s="24"/>
      <c r="E374" s="24"/>
    </row>
    <row r="375" spans="1:5">
      <c r="A375" s="25"/>
      <c r="B375" s="8" t="e">
        <f>VLOOKUP(A375,LookupCount!$A$2:$C$9583,3,FALSE)</f>
        <v>#N/A</v>
      </c>
      <c r="C375" s="70" t="e">
        <f>VLOOKUP(A375,LookupCount!$A$2:$B$9583,2,FALSE)</f>
        <v>#N/A</v>
      </c>
      <c r="D375" s="24"/>
      <c r="E375" s="24"/>
    </row>
    <row r="376" spans="1:5">
      <c r="A376" s="25"/>
      <c r="B376" s="8" t="e">
        <f>VLOOKUP(A376,LookupCount!$A$2:$C$9583,3,FALSE)</f>
        <v>#N/A</v>
      </c>
      <c r="C376" s="70" t="e">
        <f>VLOOKUP(A376,LookupCount!$A$2:$B$9583,2,FALSE)</f>
        <v>#N/A</v>
      </c>
      <c r="D376" s="24"/>
      <c r="E376" s="24"/>
    </row>
    <row r="377" spans="1:5">
      <c r="A377" s="25"/>
      <c r="B377" s="8" t="e">
        <f>VLOOKUP(A377,LookupCount!$A$2:$C$9583,3,FALSE)</f>
        <v>#N/A</v>
      </c>
      <c r="C377" s="70" t="e">
        <f>VLOOKUP(A377,LookupCount!$A$2:$B$9583,2,FALSE)</f>
        <v>#N/A</v>
      </c>
      <c r="D377" s="24"/>
      <c r="E377" s="24"/>
    </row>
    <row r="378" spans="1:5">
      <c r="A378" s="25"/>
      <c r="B378" s="8" t="e">
        <f>VLOOKUP(A378,LookupCount!$A$2:$C$9583,3,FALSE)</f>
        <v>#N/A</v>
      </c>
      <c r="C378" s="70" t="e">
        <f>VLOOKUP(A378,LookupCount!$A$2:$B$9583,2,FALSE)</f>
        <v>#N/A</v>
      </c>
      <c r="D378" s="24"/>
      <c r="E378" s="24"/>
    </row>
    <row r="379" spans="1:5">
      <c r="A379" s="25"/>
      <c r="B379" s="8" t="e">
        <f>VLOOKUP(A379,LookupCount!$A$2:$C$9583,3,FALSE)</f>
        <v>#N/A</v>
      </c>
      <c r="C379" s="70" t="e">
        <f>VLOOKUP(A379,LookupCount!$A$2:$B$9583,2,FALSE)</f>
        <v>#N/A</v>
      </c>
      <c r="D379" s="24"/>
      <c r="E379" s="24"/>
    </row>
    <row r="380" spans="1:5">
      <c r="A380" s="25"/>
      <c r="B380" s="8" t="e">
        <f>VLOOKUP(A380,LookupCount!$A$2:$C$9583,3,FALSE)</f>
        <v>#N/A</v>
      </c>
      <c r="C380" s="70" t="e">
        <f>VLOOKUP(A380,LookupCount!$A$2:$B$9583,2,FALSE)</f>
        <v>#N/A</v>
      </c>
      <c r="D380" s="24"/>
      <c r="E380" s="24"/>
    </row>
    <row r="381" spans="1:5">
      <c r="A381" s="25"/>
      <c r="B381" s="8" t="e">
        <f>VLOOKUP(A381,LookupCount!$A$2:$C$9583,3,FALSE)</f>
        <v>#N/A</v>
      </c>
      <c r="C381" s="70" t="e">
        <f>VLOOKUP(A381,LookupCount!$A$2:$B$9583,2,FALSE)</f>
        <v>#N/A</v>
      </c>
      <c r="D381" s="24"/>
      <c r="E381" s="24"/>
    </row>
    <row r="382" spans="1:5">
      <c r="A382" s="25"/>
      <c r="B382" s="8" t="e">
        <f>VLOOKUP(A382,LookupCount!$A$2:$C$9583,3,FALSE)</f>
        <v>#N/A</v>
      </c>
      <c r="C382" s="70" t="e">
        <f>VLOOKUP(A382,LookupCount!$A$2:$B$9583,2,FALSE)</f>
        <v>#N/A</v>
      </c>
      <c r="D382" s="24"/>
      <c r="E382" s="24"/>
    </row>
    <row r="383" spans="1:5">
      <c r="A383" s="25"/>
      <c r="B383" s="8" t="e">
        <f>VLOOKUP(A383,LookupCount!$A$2:$C$9583,3,FALSE)</f>
        <v>#N/A</v>
      </c>
      <c r="C383" s="70" t="e">
        <f>VLOOKUP(A383,LookupCount!$A$2:$B$9583,2,FALSE)</f>
        <v>#N/A</v>
      </c>
      <c r="D383" s="24"/>
      <c r="E383" s="24"/>
    </row>
    <row r="384" spans="1:5">
      <c r="A384" s="25"/>
      <c r="B384" s="8" t="e">
        <f>VLOOKUP(A384,LookupCount!$A$2:$C$9583,3,FALSE)</f>
        <v>#N/A</v>
      </c>
      <c r="C384" s="70" t="e">
        <f>VLOOKUP(A384,LookupCount!$A$2:$B$9583,2,FALSE)</f>
        <v>#N/A</v>
      </c>
      <c r="D384" s="24"/>
      <c r="E384" s="24"/>
    </row>
    <row r="385" spans="1:5">
      <c r="A385" s="25"/>
      <c r="B385" s="8" t="e">
        <f>VLOOKUP(A385,LookupCount!$A$2:$C$9583,3,FALSE)</f>
        <v>#N/A</v>
      </c>
      <c r="C385" s="70" t="e">
        <f>VLOOKUP(A385,LookupCount!$A$2:$B$9583,2,FALSE)</f>
        <v>#N/A</v>
      </c>
      <c r="D385" s="24"/>
      <c r="E385" s="24"/>
    </row>
    <row r="386" spans="1:5">
      <c r="A386" s="25"/>
      <c r="B386" s="8" t="e">
        <f>VLOOKUP(A386,LookupCount!$A$2:$C$9583,3,FALSE)</f>
        <v>#N/A</v>
      </c>
      <c r="C386" s="70" t="e">
        <f>VLOOKUP(A386,LookupCount!$A$2:$B$9583,2,FALSE)</f>
        <v>#N/A</v>
      </c>
      <c r="D386" s="24"/>
      <c r="E386" s="24"/>
    </row>
    <row r="387" spans="1:5">
      <c r="A387" s="25"/>
      <c r="B387" s="8" t="e">
        <f>VLOOKUP(A387,LookupCount!$A$2:$C$9583,3,FALSE)</f>
        <v>#N/A</v>
      </c>
      <c r="C387" s="70" t="e">
        <f>VLOOKUP(A387,LookupCount!$A$2:$B$9583,2,FALSE)</f>
        <v>#N/A</v>
      </c>
      <c r="D387" s="24"/>
      <c r="E387" s="24"/>
    </row>
    <row r="388" spans="1:5">
      <c r="A388" s="25"/>
      <c r="B388" s="8" t="e">
        <f>VLOOKUP(A388,LookupCount!$A$2:$C$9583,3,FALSE)</f>
        <v>#N/A</v>
      </c>
      <c r="C388" s="70" t="e">
        <f>VLOOKUP(A388,LookupCount!$A$2:$B$9583,2,FALSE)</f>
        <v>#N/A</v>
      </c>
      <c r="D388" s="24"/>
      <c r="E388" s="24"/>
    </row>
    <row r="389" spans="1:5">
      <c r="A389" s="25"/>
      <c r="B389" s="8" t="e">
        <f>VLOOKUP(A389,LookupCount!$A$2:$C$9583,3,FALSE)</f>
        <v>#N/A</v>
      </c>
      <c r="C389" s="70" t="e">
        <f>VLOOKUP(A389,LookupCount!$A$2:$B$9583,2,FALSE)</f>
        <v>#N/A</v>
      </c>
      <c r="D389" s="24"/>
      <c r="E389" s="24"/>
    </row>
    <row r="390" spans="1:5">
      <c r="A390" s="25"/>
      <c r="B390" s="8" t="e">
        <f>VLOOKUP(A390,LookupCount!$A$2:$C$9583,3,FALSE)</f>
        <v>#N/A</v>
      </c>
      <c r="C390" s="70" t="e">
        <f>VLOOKUP(A390,LookupCount!$A$2:$B$9583,2,FALSE)</f>
        <v>#N/A</v>
      </c>
      <c r="D390" s="24"/>
      <c r="E390" s="24"/>
    </row>
    <row r="391" spans="1:5">
      <c r="A391" s="25"/>
      <c r="B391" s="8" t="e">
        <f>VLOOKUP(A391,LookupCount!$A$2:$C$9583,3,FALSE)</f>
        <v>#N/A</v>
      </c>
      <c r="C391" s="70" t="e">
        <f>VLOOKUP(A391,LookupCount!$A$2:$B$9583,2,FALSE)</f>
        <v>#N/A</v>
      </c>
      <c r="D391" s="24"/>
      <c r="E391" s="24"/>
    </row>
    <row r="392" spans="1:5">
      <c r="A392" s="25"/>
      <c r="B392" s="8" t="e">
        <f>VLOOKUP(A392,LookupCount!$A$2:$C$9583,3,FALSE)</f>
        <v>#N/A</v>
      </c>
      <c r="C392" s="70" t="e">
        <f>VLOOKUP(A392,LookupCount!$A$2:$B$9583,2,FALSE)</f>
        <v>#N/A</v>
      </c>
      <c r="D392" s="24"/>
      <c r="E392" s="24"/>
    </row>
    <row r="393" spans="1:5">
      <c r="A393" s="25"/>
      <c r="B393" s="8" t="e">
        <f>VLOOKUP(A393,LookupCount!$A$2:$C$9583,3,FALSE)</f>
        <v>#N/A</v>
      </c>
      <c r="C393" s="70" t="e">
        <f>VLOOKUP(A393,LookupCount!$A$2:$B$9583,2,FALSE)</f>
        <v>#N/A</v>
      </c>
      <c r="D393" s="24"/>
      <c r="E393" s="24"/>
    </row>
    <row r="394" spans="1:5">
      <c r="A394" s="25"/>
      <c r="B394" s="8" t="e">
        <f>VLOOKUP(A394,LookupCount!$A$2:$C$9583,3,FALSE)</f>
        <v>#N/A</v>
      </c>
      <c r="C394" s="70" t="e">
        <f>VLOOKUP(A394,LookupCount!$A$2:$B$9583,2,FALSE)</f>
        <v>#N/A</v>
      </c>
      <c r="D394" s="24"/>
      <c r="E394" s="24"/>
    </row>
    <row r="395" spans="1:5">
      <c r="A395" s="25"/>
      <c r="B395" s="8" t="e">
        <f>VLOOKUP(A395,LookupCount!$A$2:$C$9583,3,FALSE)</f>
        <v>#N/A</v>
      </c>
      <c r="C395" s="70" t="e">
        <f>VLOOKUP(A395,LookupCount!$A$2:$B$9583,2,FALSE)</f>
        <v>#N/A</v>
      </c>
      <c r="D395" s="24"/>
      <c r="E395" s="24"/>
    </row>
    <row r="396" spans="1:5">
      <c r="A396" s="25"/>
      <c r="B396" s="8" t="e">
        <f>VLOOKUP(A396,LookupCount!$A$2:$C$9583,3,FALSE)</f>
        <v>#N/A</v>
      </c>
      <c r="C396" s="70" t="e">
        <f>VLOOKUP(A396,LookupCount!$A$2:$B$9583,2,FALSE)</f>
        <v>#N/A</v>
      </c>
      <c r="D396" s="24"/>
      <c r="E396" s="24"/>
    </row>
    <row r="397" spans="1:5">
      <c r="A397" s="25"/>
      <c r="B397" s="8" t="e">
        <f>VLOOKUP(A397,LookupCount!$A$2:$C$9583,3,FALSE)</f>
        <v>#N/A</v>
      </c>
      <c r="C397" s="70" t="e">
        <f>VLOOKUP(A397,LookupCount!$A$2:$B$9583,2,FALSE)</f>
        <v>#N/A</v>
      </c>
      <c r="D397" s="24"/>
      <c r="E397" s="24"/>
    </row>
    <row r="398" spans="1:5">
      <c r="A398" s="25"/>
      <c r="B398" s="8" t="e">
        <f>VLOOKUP(A398,LookupCount!$A$2:$C$9583,3,FALSE)</f>
        <v>#N/A</v>
      </c>
      <c r="C398" s="70" t="e">
        <f>VLOOKUP(A398,LookupCount!$A$2:$B$9583,2,FALSE)</f>
        <v>#N/A</v>
      </c>
      <c r="D398" s="24"/>
      <c r="E398" s="24"/>
    </row>
    <row r="399" spans="1:5">
      <c r="A399" s="25"/>
      <c r="B399" s="8" t="e">
        <f>VLOOKUP(A399,LookupCount!$A$2:$C$9583,3,FALSE)</f>
        <v>#N/A</v>
      </c>
      <c r="C399" s="70" t="e">
        <f>VLOOKUP(A399,LookupCount!$A$2:$B$9583,2,FALSE)</f>
        <v>#N/A</v>
      </c>
      <c r="D399" s="24"/>
      <c r="E399" s="24"/>
    </row>
    <row r="400" spans="1:5">
      <c r="A400" s="25"/>
      <c r="B400" s="8" t="e">
        <f>VLOOKUP(A400,LookupCount!$A$2:$C$9583,3,FALSE)</f>
        <v>#N/A</v>
      </c>
      <c r="C400" s="70" t="e">
        <f>VLOOKUP(A400,LookupCount!$A$2:$B$9583,2,FALSE)</f>
        <v>#N/A</v>
      </c>
      <c r="D400" s="24"/>
      <c r="E400" s="24"/>
    </row>
    <row r="401" spans="1:5">
      <c r="A401" s="25"/>
      <c r="B401" s="8" t="e">
        <f>VLOOKUP(A401,LookupCount!$A$2:$C$9583,3,FALSE)</f>
        <v>#N/A</v>
      </c>
      <c r="C401" s="70" t="e">
        <f>VLOOKUP(A401,LookupCount!$A$2:$B$9583,2,FALSE)</f>
        <v>#N/A</v>
      </c>
      <c r="D401" s="24"/>
      <c r="E401" s="24"/>
    </row>
    <row r="402" spans="1:5">
      <c r="A402" s="25"/>
      <c r="B402" s="8" t="e">
        <f>VLOOKUP(A402,LookupCount!$A$2:$C$9583,3,FALSE)</f>
        <v>#N/A</v>
      </c>
      <c r="C402" s="70" t="e">
        <f>VLOOKUP(A402,LookupCount!$A$2:$B$9583,2,FALSE)</f>
        <v>#N/A</v>
      </c>
      <c r="D402" s="24"/>
      <c r="E402" s="24"/>
    </row>
    <row r="403" spans="1:5">
      <c r="A403" s="25"/>
      <c r="B403" s="8" t="e">
        <f>VLOOKUP(A403,LookupCount!$A$2:$C$9583,3,FALSE)</f>
        <v>#N/A</v>
      </c>
      <c r="C403" s="70" t="e">
        <f>VLOOKUP(A403,LookupCount!$A$2:$B$9583,2,FALSE)</f>
        <v>#N/A</v>
      </c>
      <c r="D403" s="24"/>
      <c r="E403" s="24"/>
    </row>
    <row r="404" spans="1:5">
      <c r="A404" s="25"/>
      <c r="B404" s="8" t="e">
        <f>VLOOKUP(A404,LookupCount!$A$2:$C$9583,3,FALSE)</f>
        <v>#N/A</v>
      </c>
      <c r="C404" s="70" t="e">
        <f>VLOOKUP(A404,LookupCount!$A$2:$B$9583,2,FALSE)</f>
        <v>#N/A</v>
      </c>
      <c r="D404" s="24"/>
      <c r="E404" s="24"/>
    </row>
    <row r="405" spans="1:5">
      <c r="A405" s="25"/>
      <c r="B405" s="8" t="e">
        <f>VLOOKUP(A405,LookupCount!$A$2:$C$9583,3,FALSE)</f>
        <v>#N/A</v>
      </c>
      <c r="C405" s="70" t="e">
        <f>VLOOKUP(A405,LookupCount!$A$2:$B$9583,2,FALSE)</f>
        <v>#N/A</v>
      </c>
      <c r="D405" s="24"/>
      <c r="E405" s="24"/>
    </row>
    <row r="406" spans="1:5">
      <c r="A406" s="25"/>
      <c r="B406" s="8" t="e">
        <f>VLOOKUP(A406,LookupCount!$A$2:$C$9583,3,FALSE)</f>
        <v>#N/A</v>
      </c>
      <c r="C406" s="70" t="e">
        <f>VLOOKUP(A406,LookupCount!$A$2:$B$9583,2,FALSE)</f>
        <v>#N/A</v>
      </c>
      <c r="D406" s="24"/>
      <c r="E406" s="24"/>
    </row>
    <row r="407" spans="1:5">
      <c r="A407" s="25"/>
      <c r="B407" s="8" t="e">
        <f>VLOOKUP(A407,LookupCount!$A$2:$C$9583,3,FALSE)</f>
        <v>#N/A</v>
      </c>
      <c r="C407" s="70" t="e">
        <f>VLOOKUP(A407,LookupCount!$A$2:$B$9583,2,FALSE)</f>
        <v>#N/A</v>
      </c>
      <c r="D407" s="24"/>
      <c r="E407" s="24"/>
    </row>
    <row r="408" spans="1:5">
      <c r="A408" s="25"/>
      <c r="B408" s="8" t="e">
        <f>VLOOKUP(A408,LookupCount!$A$2:$C$9583,3,FALSE)</f>
        <v>#N/A</v>
      </c>
      <c r="C408" s="70" t="e">
        <f>VLOOKUP(A408,LookupCount!$A$2:$B$9583,2,FALSE)</f>
        <v>#N/A</v>
      </c>
      <c r="D408" s="24"/>
      <c r="E408" s="24"/>
    </row>
    <row r="409" spans="1:5">
      <c r="A409" s="25"/>
      <c r="B409" s="8" t="e">
        <f>VLOOKUP(A409,LookupCount!$A$2:$C$9583,3,FALSE)</f>
        <v>#N/A</v>
      </c>
      <c r="C409" s="70" t="e">
        <f>VLOOKUP(A409,LookupCount!$A$2:$B$9583,2,FALSE)</f>
        <v>#N/A</v>
      </c>
      <c r="D409" s="24"/>
      <c r="E409" s="24"/>
    </row>
    <row r="410" spans="1:5">
      <c r="A410" s="25"/>
      <c r="B410" s="8" t="e">
        <f>VLOOKUP(A410,LookupCount!$A$2:$C$9583,3,FALSE)</f>
        <v>#N/A</v>
      </c>
      <c r="C410" s="70" t="e">
        <f>VLOOKUP(A410,LookupCount!$A$2:$B$9583,2,FALSE)</f>
        <v>#N/A</v>
      </c>
      <c r="D410" s="24"/>
      <c r="E410" s="24"/>
    </row>
    <row r="411" spans="1:5">
      <c r="A411" s="25"/>
      <c r="B411" s="8" t="e">
        <f>VLOOKUP(A411,LookupCount!$A$2:$C$9583,3,FALSE)</f>
        <v>#N/A</v>
      </c>
      <c r="C411" s="70" t="e">
        <f>VLOOKUP(A411,LookupCount!$A$2:$B$9583,2,FALSE)</f>
        <v>#N/A</v>
      </c>
      <c r="D411" s="24"/>
      <c r="E411" s="24"/>
    </row>
    <row r="412" spans="1:5">
      <c r="A412" s="25"/>
      <c r="B412" s="8" t="e">
        <f>VLOOKUP(A412,LookupCount!$A$2:$C$9583,3,FALSE)</f>
        <v>#N/A</v>
      </c>
      <c r="C412" s="70" t="e">
        <f>VLOOKUP(A412,LookupCount!$A$2:$B$9583,2,FALSE)</f>
        <v>#N/A</v>
      </c>
      <c r="D412" s="24"/>
      <c r="E412" s="24"/>
    </row>
    <row r="413" spans="1:5">
      <c r="A413" s="25"/>
      <c r="B413" s="8" t="e">
        <f>VLOOKUP(A413,LookupCount!$A$2:$C$9583,3,FALSE)</f>
        <v>#N/A</v>
      </c>
      <c r="C413" s="70" t="e">
        <f>VLOOKUP(A413,LookupCount!$A$2:$B$9583,2,FALSE)</f>
        <v>#N/A</v>
      </c>
      <c r="D413" s="24"/>
      <c r="E413" s="24"/>
    </row>
    <row r="414" spans="1:5">
      <c r="A414" s="25"/>
      <c r="B414" s="8" t="e">
        <f>VLOOKUP(A414,LookupCount!$A$2:$C$9583,3,FALSE)</f>
        <v>#N/A</v>
      </c>
      <c r="C414" s="70" t="e">
        <f>VLOOKUP(A414,LookupCount!$A$2:$B$9583,2,FALSE)</f>
        <v>#N/A</v>
      </c>
      <c r="D414" s="24"/>
      <c r="E414" s="24"/>
    </row>
    <row r="415" spans="1:5">
      <c r="A415" s="25"/>
      <c r="B415" s="8" t="e">
        <f>VLOOKUP(A415,LookupCount!$A$2:$C$9583,3,FALSE)</f>
        <v>#N/A</v>
      </c>
      <c r="C415" s="70" t="e">
        <f>VLOOKUP(A415,LookupCount!$A$2:$B$9583,2,FALSE)</f>
        <v>#N/A</v>
      </c>
      <c r="D415" s="24"/>
      <c r="E415" s="24"/>
    </row>
    <row r="416" spans="1:5">
      <c r="A416" s="25"/>
      <c r="B416" s="8" t="e">
        <f>VLOOKUP(A416,LookupCount!$A$2:$C$9583,3,FALSE)</f>
        <v>#N/A</v>
      </c>
      <c r="C416" s="70" t="e">
        <f>VLOOKUP(A416,LookupCount!$A$2:$B$9583,2,FALSE)</f>
        <v>#N/A</v>
      </c>
      <c r="D416" s="24"/>
      <c r="E416" s="24"/>
    </row>
    <row r="417" spans="1:5">
      <c r="A417" s="25"/>
      <c r="B417" s="8" t="e">
        <f>VLOOKUP(A417,LookupCount!$A$2:$C$9583,3,FALSE)</f>
        <v>#N/A</v>
      </c>
      <c r="C417" s="70" t="e">
        <f>VLOOKUP(A417,LookupCount!$A$2:$B$9583,2,FALSE)</f>
        <v>#N/A</v>
      </c>
      <c r="D417" s="24"/>
      <c r="E417" s="24"/>
    </row>
    <row r="418" spans="1:5">
      <c r="A418" s="25"/>
      <c r="B418" s="8" t="e">
        <f>VLOOKUP(A418,LookupCount!$A$2:$C$9583,3,FALSE)</f>
        <v>#N/A</v>
      </c>
      <c r="C418" s="70" t="e">
        <f>VLOOKUP(A418,LookupCount!$A$2:$B$9583,2,FALSE)</f>
        <v>#N/A</v>
      </c>
      <c r="D418" s="24"/>
      <c r="E418" s="24"/>
    </row>
    <row r="419" spans="1:5">
      <c r="A419" s="25"/>
      <c r="B419" s="8" t="e">
        <f>VLOOKUP(A419,LookupCount!$A$2:$C$9583,3,FALSE)</f>
        <v>#N/A</v>
      </c>
      <c r="C419" s="70" t="e">
        <f>VLOOKUP(A419,LookupCount!$A$2:$B$9583,2,FALSE)</f>
        <v>#N/A</v>
      </c>
      <c r="D419" s="24"/>
      <c r="E419" s="24"/>
    </row>
    <row r="420" spans="1:5">
      <c r="A420" s="25"/>
      <c r="B420" s="8" t="e">
        <f>VLOOKUP(A420,LookupCount!$A$2:$C$9583,3,FALSE)</f>
        <v>#N/A</v>
      </c>
      <c r="C420" s="70" t="e">
        <f>VLOOKUP(A420,LookupCount!$A$2:$B$9583,2,FALSE)</f>
        <v>#N/A</v>
      </c>
      <c r="D420" s="24"/>
      <c r="E420" s="24"/>
    </row>
    <row r="421" spans="1:5">
      <c r="A421" s="25"/>
      <c r="B421" s="8" t="e">
        <f>VLOOKUP(A421,LookupCount!$A$2:$C$9583,3,FALSE)</f>
        <v>#N/A</v>
      </c>
      <c r="C421" s="70" t="e">
        <f>VLOOKUP(A421,LookupCount!$A$2:$B$9583,2,FALSE)</f>
        <v>#N/A</v>
      </c>
      <c r="D421" s="24"/>
      <c r="E421" s="24"/>
    </row>
    <row r="422" spans="1:5">
      <c r="A422" s="25"/>
      <c r="B422" s="8" t="e">
        <f>VLOOKUP(A422,LookupCount!$A$2:$C$9583,3,FALSE)</f>
        <v>#N/A</v>
      </c>
      <c r="C422" s="70" t="e">
        <f>VLOOKUP(A422,LookupCount!$A$2:$B$9583,2,FALSE)</f>
        <v>#N/A</v>
      </c>
      <c r="D422" s="24"/>
      <c r="E422" s="24"/>
    </row>
    <row r="423" spans="1:5">
      <c r="A423" s="25"/>
      <c r="B423" s="8" t="e">
        <f>VLOOKUP(A423,LookupCount!$A$2:$C$9583,3,FALSE)</f>
        <v>#N/A</v>
      </c>
      <c r="C423" s="70" t="e">
        <f>VLOOKUP(A423,LookupCount!$A$2:$B$9583,2,FALSE)</f>
        <v>#N/A</v>
      </c>
      <c r="D423" s="24"/>
      <c r="E423" s="24"/>
    </row>
    <row r="424" spans="1:5">
      <c r="A424" s="25"/>
      <c r="B424" s="8" t="e">
        <f>VLOOKUP(A424,LookupCount!$A$2:$C$9583,3,FALSE)</f>
        <v>#N/A</v>
      </c>
      <c r="C424" s="70" t="e">
        <f>VLOOKUP(A424,LookupCount!$A$2:$B$9583,2,FALSE)</f>
        <v>#N/A</v>
      </c>
      <c r="D424" s="24"/>
      <c r="E424" s="24"/>
    </row>
    <row r="425" spans="1:5">
      <c r="A425" s="25"/>
      <c r="B425" s="8" t="e">
        <f>VLOOKUP(A425,LookupCount!$A$2:$C$9583,3,FALSE)</f>
        <v>#N/A</v>
      </c>
      <c r="C425" s="70" t="e">
        <f>VLOOKUP(A425,LookupCount!$A$2:$B$9583,2,FALSE)</f>
        <v>#N/A</v>
      </c>
      <c r="D425" s="24"/>
      <c r="E425" s="24"/>
    </row>
    <row r="426" spans="1:5">
      <c r="A426" s="25"/>
      <c r="B426" s="8" t="e">
        <f>VLOOKUP(A426,LookupCount!$A$2:$C$9583,3,FALSE)</f>
        <v>#N/A</v>
      </c>
      <c r="C426" s="70" t="e">
        <f>VLOOKUP(A426,LookupCount!$A$2:$B$9583,2,FALSE)</f>
        <v>#N/A</v>
      </c>
      <c r="D426" s="24"/>
      <c r="E426" s="24"/>
    </row>
    <row r="427" spans="1:5">
      <c r="A427" s="25"/>
      <c r="B427" s="8" t="e">
        <f>VLOOKUP(A427,LookupCount!$A$2:$C$9583,3,FALSE)</f>
        <v>#N/A</v>
      </c>
      <c r="C427" s="70" t="e">
        <f>VLOOKUP(A427,LookupCount!$A$2:$B$9583,2,FALSE)</f>
        <v>#N/A</v>
      </c>
      <c r="D427" s="24"/>
      <c r="E427" s="24"/>
    </row>
    <row r="428" spans="1:5">
      <c r="A428" s="25"/>
      <c r="B428" s="8" t="e">
        <f>VLOOKUP(A428,LookupCount!$A$2:$C$9583,3,FALSE)</f>
        <v>#N/A</v>
      </c>
      <c r="C428" s="70" t="e">
        <f>VLOOKUP(A428,LookupCount!$A$2:$B$9583,2,FALSE)</f>
        <v>#N/A</v>
      </c>
      <c r="D428" s="24"/>
      <c r="E428" s="24"/>
    </row>
    <row r="429" spans="1:5">
      <c r="A429" s="25"/>
      <c r="B429" s="8" t="e">
        <f>VLOOKUP(A429,LookupCount!$A$2:$C$9583,3,FALSE)</f>
        <v>#N/A</v>
      </c>
      <c r="C429" s="70" t="e">
        <f>VLOOKUP(A429,LookupCount!$A$2:$B$9583,2,FALSE)</f>
        <v>#N/A</v>
      </c>
      <c r="D429" s="24"/>
      <c r="E429" s="24"/>
    </row>
    <row r="430" spans="1:5">
      <c r="A430" s="25"/>
      <c r="B430" s="8" t="e">
        <f>VLOOKUP(A430,LookupCount!$A$2:$C$9583,3,FALSE)</f>
        <v>#N/A</v>
      </c>
      <c r="C430" s="70" t="e">
        <f>VLOOKUP(A430,LookupCount!$A$2:$B$9583,2,FALSE)</f>
        <v>#N/A</v>
      </c>
      <c r="D430" s="24"/>
      <c r="E430" s="24"/>
    </row>
    <row r="431" spans="1:5">
      <c r="A431" s="25"/>
      <c r="B431" s="8" t="e">
        <f>VLOOKUP(A431,LookupCount!$A$2:$C$9583,3,FALSE)</f>
        <v>#N/A</v>
      </c>
      <c r="C431" s="70" t="e">
        <f>VLOOKUP(A431,LookupCount!$A$2:$B$9583,2,FALSE)</f>
        <v>#N/A</v>
      </c>
      <c r="D431" s="24"/>
      <c r="E431" s="24"/>
    </row>
    <row r="432" spans="1:5">
      <c r="A432" s="25"/>
      <c r="B432" s="8" t="e">
        <f>VLOOKUP(A432,LookupCount!$A$2:$C$9583,3,FALSE)</f>
        <v>#N/A</v>
      </c>
      <c r="C432" s="70" t="e">
        <f>VLOOKUP(A432,LookupCount!$A$2:$B$9583,2,FALSE)</f>
        <v>#N/A</v>
      </c>
      <c r="D432" s="24"/>
      <c r="E432" s="24"/>
    </row>
    <row r="433" spans="1:5">
      <c r="A433" s="25"/>
      <c r="B433" s="8" t="e">
        <f>VLOOKUP(A433,LookupCount!$A$2:$C$9583,3,FALSE)</f>
        <v>#N/A</v>
      </c>
      <c r="C433" s="70" t="e">
        <f>VLOOKUP(A433,LookupCount!$A$2:$B$9583,2,FALSE)</f>
        <v>#N/A</v>
      </c>
      <c r="D433" s="24"/>
      <c r="E433" s="24"/>
    </row>
    <row r="434" spans="1:5">
      <c r="A434" s="25"/>
      <c r="B434" s="8" t="e">
        <f>VLOOKUP(A434,LookupCount!$A$2:$C$9583,3,FALSE)</f>
        <v>#N/A</v>
      </c>
      <c r="C434" s="70" t="e">
        <f>VLOOKUP(A434,LookupCount!$A$2:$B$9583,2,FALSE)</f>
        <v>#N/A</v>
      </c>
      <c r="D434" s="24"/>
      <c r="E434" s="24"/>
    </row>
    <row r="435" spans="1:5">
      <c r="A435" s="25"/>
      <c r="B435" s="8" t="e">
        <f>VLOOKUP(A435,LookupCount!$A$2:$C$9583,3,FALSE)</f>
        <v>#N/A</v>
      </c>
      <c r="C435" s="70" t="e">
        <f>VLOOKUP(A435,LookupCount!$A$2:$B$9583,2,FALSE)</f>
        <v>#N/A</v>
      </c>
      <c r="D435" s="24"/>
      <c r="E435" s="24"/>
    </row>
    <row r="436" spans="1:5">
      <c r="A436" s="25"/>
      <c r="B436" s="8" t="e">
        <f>VLOOKUP(A436,LookupCount!$A$2:$C$9583,3,FALSE)</f>
        <v>#N/A</v>
      </c>
      <c r="C436" s="70" t="e">
        <f>VLOOKUP(A436,LookupCount!$A$2:$B$9583,2,FALSE)</f>
        <v>#N/A</v>
      </c>
      <c r="D436" s="24"/>
      <c r="E436" s="24"/>
    </row>
    <row r="437" spans="1:5">
      <c r="A437" s="25"/>
      <c r="B437" s="8" t="e">
        <f>VLOOKUP(A437,LookupCount!$A$2:$C$9583,3,FALSE)</f>
        <v>#N/A</v>
      </c>
      <c r="C437" s="70" t="e">
        <f>VLOOKUP(A437,LookupCount!$A$2:$B$9583,2,FALSE)</f>
        <v>#N/A</v>
      </c>
      <c r="D437" s="24"/>
      <c r="E437" s="24"/>
    </row>
    <row r="438" spans="1:5">
      <c r="A438" s="25"/>
      <c r="B438" s="8" t="e">
        <f>VLOOKUP(A438,LookupCount!$A$2:$C$9583,3,FALSE)</f>
        <v>#N/A</v>
      </c>
      <c r="C438" s="70" t="e">
        <f>VLOOKUP(A438,LookupCount!$A$2:$B$9583,2,FALSE)</f>
        <v>#N/A</v>
      </c>
      <c r="D438" s="24"/>
      <c r="E438" s="24"/>
    </row>
    <row r="439" spans="1:5">
      <c r="A439" s="25"/>
      <c r="B439" s="8" t="e">
        <f>VLOOKUP(A439,LookupCount!$A$2:$C$9583,3,FALSE)</f>
        <v>#N/A</v>
      </c>
      <c r="C439" s="70" t="e">
        <f>VLOOKUP(A439,LookupCount!$A$2:$B$9583,2,FALSE)</f>
        <v>#N/A</v>
      </c>
      <c r="D439" s="24"/>
      <c r="E439" s="24"/>
    </row>
    <row r="440" spans="1:5">
      <c r="A440" s="25"/>
      <c r="B440" s="8" t="e">
        <f>VLOOKUP(A440,LookupCount!$A$2:$C$9583,3,FALSE)</f>
        <v>#N/A</v>
      </c>
      <c r="C440" s="70" t="e">
        <f>VLOOKUP(A440,LookupCount!$A$2:$B$9583,2,FALSE)</f>
        <v>#N/A</v>
      </c>
      <c r="D440" s="24"/>
      <c r="E440" s="24"/>
    </row>
    <row r="441" spans="1:5">
      <c r="A441" s="25"/>
      <c r="B441" s="8" t="e">
        <f>VLOOKUP(A441,LookupCount!$A$2:$C$9583,3,FALSE)</f>
        <v>#N/A</v>
      </c>
      <c r="C441" s="70" t="e">
        <f>VLOOKUP(A441,LookupCount!$A$2:$B$9583,2,FALSE)</f>
        <v>#N/A</v>
      </c>
      <c r="D441" s="24"/>
      <c r="E441" s="24"/>
    </row>
    <row r="442" spans="1:5">
      <c r="A442" s="25"/>
      <c r="B442" s="8" t="e">
        <f>VLOOKUP(A442,LookupCount!$A$2:$C$9583,3,FALSE)</f>
        <v>#N/A</v>
      </c>
      <c r="C442" s="70" t="e">
        <f>VLOOKUP(A442,LookupCount!$A$2:$B$9583,2,FALSE)</f>
        <v>#N/A</v>
      </c>
      <c r="D442" s="24"/>
      <c r="E442" s="24"/>
    </row>
    <row r="443" spans="1:5">
      <c r="A443" s="25"/>
      <c r="B443" s="8" t="e">
        <f>VLOOKUP(A443,LookupCount!$A$2:$C$9583,3,FALSE)</f>
        <v>#N/A</v>
      </c>
      <c r="C443" s="70" t="e">
        <f>VLOOKUP(A443,LookupCount!$A$2:$B$9583,2,FALSE)</f>
        <v>#N/A</v>
      </c>
      <c r="D443" s="24"/>
      <c r="E443" s="24"/>
    </row>
    <row r="444" spans="1:5">
      <c r="A444" s="25"/>
      <c r="B444" s="8" t="e">
        <f>VLOOKUP(A444,LookupCount!$A$2:$C$9583,3,FALSE)</f>
        <v>#N/A</v>
      </c>
      <c r="C444" s="70" t="e">
        <f>VLOOKUP(A444,LookupCount!$A$2:$B$9583,2,FALSE)</f>
        <v>#N/A</v>
      </c>
      <c r="D444" s="24"/>
      <c r="E444" s="24"/>
    </row>
    <row r="445" spans="1:5">
      <c r="A445" s="25"/>
      <c r="B445" s="8" t="e">
        <f>VLOOKUP(A445,LookupCount!$A$2:$C$9583,3,FALSE)</f>
        <v>#N/A</v>
      </c>
      <c r="C445" s="70" t="e">
        <f>VLOOKUP(A445,LookupCount!$A$2:$B$9583,2,FALSE)</f>
        <v>#N/A</v>
      </c>
      <c r="D445" s="24"/>
      <c r="E445" s="24"/>
    </row>
    <row r="446" spans="1:5">
      <c r="A446" s="25"/>
      <c r="B446" s="8" t="e">
        <f>VLOOKUP(A446,LookupCount!$A$2:$C$9583,3,FALSE)</f>
        <v>#N/A</v>
      </c>
      <c r="C446" s="70" t="e">
        <f>VLOOKUP(A446,LookupCount!$A$2:$B$9583,2,FALSE)</f>
        <v>#N/A</v>
      </c>
      <c r="D446" s="24"/>
      <c r="E446" s="24"/>
    </row>
    <row r="447" spans="1:5">
      <c r="A447" s="25"/>
      <c r="B447" s="8" t="e">
        <f>VLOOKUP(A447,LookupCount!$A$2:$C$9583,3,FALSE)</f>
        <v>#N/A</v>
      </c>
      <c r="C447" s="70" t="e">
        <f>VLOOKUP(A447,LookupCount!$A$2:$B$9583,2,FALSE)</f>
        <v>#N/A</v>
      </c>
      <c r="D447" s="24"/>
      <c r="E447" s="24"/>
    </row>
    <row r="448" spans="1:5">
      <c r="A448" s="25"/>
      <c r="B448" s="8" t="e">
        <f>VLOOKUP(A448,LookupCount!$A$2:$C$9583,3,FALSE)</f>
        <v>#N/A</v>
      </c>
      <c r="C448" s="70" t="e">
        <f>VLOOKUP(A448,LookupCount!$A$2:$B$9583,2,FALSE)</f>
        <v>#N/A</v>
      </c>
      <c r="D448" s="24"/>
      <c r="E448" s="24"/>
    </row>
    <row r="449" spans="1:5">
      <c r="A449" s="25"/>
      <c r="B449" s="8" t="e">
        <f>VLOOKUP(A449,LookupCount!$A$2:$C$9583,3,FALSE)</f>
        <v>#N/A</v>
      </c>
      <c r="C449" s="70" t="e">
        <f>VLOOKUP(A449,LookupCount!$A$2:$B$9583,2,FALSE)</f>
        <v>#N/A</v>
      </c>
      <c r="D449" s="24"/>
      <c r="E449" s="24"/>
    </row>
    <row r="450" spans="1:5">
      <c r="A450" s="25"/>
      <c r="B450" s="8" t="e">
        <f>VLOOKUP(A450,LookupCount!$A$2:$C$9583,3,FALSE)</f>
        <v>#N/A</v>
      </c>
      <c r="C450" s="70" t="e">
        <f>VLOOKUP(A450,LookupCount!$A$2:$B$9583,2,FALSE)</f>
        <v>#N/A</v>
      </c>
      <c r="D450" s="24"/>
      <c r="E450" s="24"/>
    </row>
    <row r="451" spans="1:5">
      <c r="A451" s="25"/>
      <c r="B451" s="8" t="e">
        <f>VLOOKUP(A451,LookupCount!$A$2:$C$9583,3,FALSE)</f>
        <v>#N/A</v>
      </c>
      <c r="C451" s="70" t="e">
        <f>VLOOKUP(A451,LookupCount!$A$2:$B$9583,2,FALSE)</f>
        <v>#N/A</v>
      </c>
      <c r="D451" s="24"/>
      <c r="E451" s="24"/>
    </row>
    <row r="452" spans="1:5">
      <c r="A452" s="25"/>
      <c r="B452" s="8" t="e">
        <f>VLOOKUP(A452,LookupCount!$A$2:$C$9583,3,FALSE)</f>
        <v>#N/A</v>
      </c>
      <c r="C452" s="70" t="e">
        <f>VLOOKUP(A452,LookupCount!$A$2:$B$9583,2,FALSE)</f>
        <v>#N/A</v>
      </c>
      <c r="D452" s="24"/>
      <c r="E452" s="24"/>
    </row>
    <row r="453" spans="1:5">
      <c r="A453" s="25"/>
      <c r="B453" s="8" t="e">
        <f>VLOOKUP(A453,LookupCount!$A$2:$C$9583,3,FALSE)</f>
        <v>#N/A</v>
      </c>
      <c r="C453" s="70" t="e">
        <f>VLOOKUP(A453,LookupCount!$A$2:$B$9583,2,FALSE)</f>
        <v>#N/A</v>
      </c>
      <c r="D453" s="24"/>
      <c r="E453" s="24"/>
    </row>
    <row r="454" spans="1:5">
      <c r="A454" s="25"/>
      <c r="B454" s="8" t="e">
        <f>VLOOKUP(A454,LookupCount!$A$2:$C$9583,3,FALSE)</f>
        <v>#N/A</v>
      </c>
      <c r="C454" s="70" t="e">
        <f>VLOOKUP(A454,LookupCount!$A$2:$B$9583,2,FALSE)</f>
        <v>#N/A</v>
      </c>
      <c r="D454" s="24"/>
      <c r="E454" s="24"/>
    </row>
    <row r="455" spans="1:5">
      <c r="A455" s="25"/>
      <c r="B455" s="8" t="e">
        <f>VLOOKUP(A455,LookupCount!$A$2:$C$9583,3,FALSE)</f>
        <v>#N/A</v>
      </c>
      <c r="C455" s="70" t="e">
        <f>VLOOKUP(A455,LookupCount!$A$2:$B$9583,2,FALSE)</f>
        <v>#N/A</v>
      </c>
      <c r="D455" s="24"/>
      <c r="E455" s="24"/>
    </row>
    <row r="456" spans="1:5">
      <c r="A456" s="25"/>
      <c r="B456" s="8" t="e">
        <f>VLOOKUP(A456,LookupCount!$A$2:$C$9583,3,FALSE)</f>
        <v>#N/A</v>
      </c>
      <c r="C456" s="70" t="e">
        <f>VLOOKUP(A456,LookupCount!$A$2:$B$9583,2,FALSE)</f>
        <v>#N/A</v>
      </c>
      <c r="D456" s="24"/>
      <c r="E456" s="24"/>
    </row>
    <row r="457" spans="1:5">
      <c r="A457" s="25"/>
      <c r="B457" s="8" t="e">
        <f>VLOOKUP(A457,LookupCount!$A$2:$C$9583,3,FALSE)</f>
        <v>#N/A</v>
      </c>
      <c r="C457" s="70" t="e">
        <f>VLOOKUP(A457,LookupCount!$A$2:$B$9583,2,FALSE)</f>
        <v>#N/A</v>
      </c>
      <c r="D457" s="24"/>
      <c r="E457" s="24"/>
    </row>
    <row r="458" spans="1:5">
      <c r="A458" s="25"/>
      <c r="B458" s="8" t="e">
        <f>VLOOKUP(A458,LookupCount!$A$2:$C$9583,3,FALSE)</f>
        <v>#N/A</v>
      </c>
      <c r="C458" s="70" t="e">
        <f>VLOOKUP(A458,LookupCount!$A$2:$B$9583,2,FALSE)</f>
        <v>#N/A</v>
      </c>
      <c r="D458" s="24"/>
      <c r="E458" s="24"/>
    </row>
    <row r="459" spans="1:5">
      <c r="A459" s="25"/>
      <c r="B459" s="8" t="e">
        <f>VLOOKUP(A459,LookupCount!$A$2:$C$9583,3,FALSE)</f>
        <v>#N/A</v>
      </c>
      <c r="C459" s="70" t="e">
        <f>VLOOKUP(A459,LookupCount!$A$2:$B$9583,2,FALSE)</f>
        <v>#N/A</v>
      </c>
      <c r="D459" s="24"/>
      <c r="E459" s="24"/>
    </row>
    <row r="460" spans="1:5">
      <c r="A460" s="25"/>
      <c r="B460" s="8" t="e">
        <f>VLOOKUP(A460,LookupCount!$A$2:$C$9583,3,FALSE)</f>
        <v>#N/A</v>
      </c>
      <c r="C460" s="70" t="e">
        <f>VLOOKUP(A460,LookupCount!$A$2:$B$9583,2,FALSE)</f>
        <v>#N/A</v>
      </c>
      <c r="D460" s="24"/>
      <c r="E460" s="24"/>
    </row>
    <row r="461" spans="1:5">
      <c r="A461" s="25"/>
      <c r="B461" s="8" t="e">
        <f>VLOOKUP(A461,LookupCount!$A$2:$C$9583,3,FALSE)</f>
        <v>#N/A</v>
      </c>
      <c r="C461" s="70" t="e">
        <f>VLOOKUP(A461,LookupCount!$A$2:$B$9583,2,FALSE)</f>
        <v>#N/A</v>
      </c>
      <c r="D461" s="24"/>
      <c r="E461" s="24"/>
    </row>
    <row r="462" spans="1:5">
      <c r="A462" s="25"/>
      <c r="B462" s="8" t="e">
        <f>VLOOKUP(A462,LookupCount!$A$2:$C$9583,3,FALSE)</f>
        <v>#N/A</v>
      </c>
      <c r="C462" s="70" t="e">
        <f>VLOOKUP(A462,LookupCount!$A$2:$B$9583,2,FALSE)</f>
        <v>#N/A</v>
      </c>
      <c r="D462" s="24"/>
      <c r="E462" s="24"/>
    </row>
    <row r="463" spans="1:5">
      <c r="A463" s="25"/>
      <c r="B463" s="8" t="e">
        <f>VLOOKUP(A463,LookupCount!$A$2:$C$9583,3,FALSE)</f>
        <v>#N/A</v>
      </c>
      <c r="C463" s="70" t="e">
        <f>VLOOKUP(A463,LookupCount!$A$2:$B$9583,2,FALSE)</f>
        <v>#N/A</v>
      </c>
      <c r="D463" s="24"/>
      <c r="E463" s="24"/>
    </row>
    <row r="464" spans="1:5">
      <c r="A464" s="25"/>
      <c r="B464" s="8" t="e">
        <f>VLOOKUP(A464,LookupCount!$A$2:$C$9583,3,FALSE)</f>
        <v>#N/A</v>
      </c>
      <c r="C464" s="70" t="e">
        <f>VLOOKUP(A464,LookupCount!$A$2:$B$9583,2,FALSE)</f>
        <v>#N/A</v>
      </c>
      <c r="D464" s="24"/>
      <c r="E464" s="24"/>
    </row>
    <row r="465" spans="1:5">
      <c r="A465" s="25"/>
      <c r="B465" s="8" t="e">
        <f>VLOOKUP(A465,LookupCount!$A$2:$C$9583,3,FALSE)</f>
        <v>#N/A</v>
      </c>
      <c r="C465" s="70" t="e">
        <f>VLOOKUP(A465,LookupCount!$A$2:$B$9583,2,FALSE)</f>
        <v>#N/A</v>
      </c>
      <c r="D465" s="24"/>
      <c r="E465" s="24"/>
    </row>
    <row r="466" spans="1:5">
      <c r="A466" s="25"/>
      <c r="B466" s="8" t="e">
        <f>VLOOKUP(A466,LookupCount!$A$2:$C$9583,3,FALSE)</f>
        <v>#N/A</v>
      </c>
      <c r="C466" s="70" t="e">
        <f>VLOOKUP(A466,LookupCount!$A$2:$B$9583,2,FALSE)</f>
        <v>#N/A</v>
      </c>
      <c r="D466" s="24"/>
      <c r="E466" s="24"/>
    </row>
    <row r="467" spans="1:5">
      <c r="A467" s="25"/>
      <c r="B467" s="8" t="e">
        <f>VLOOKUP(A467,LookupCount!$A$2:$C$9583,3,FALSE)</f>
        <v>#N/A</v>
      </c>
      <c r="C467" s="70" t="e">
        <f>VLOOKUP(A467,LookupCount!$A$2:$B$9583,2,FALSE)</f>
        <v>#N/A</v>
      </c>
      <c r="D467" s="24"/>
      <c r="E467" s="24"/>
    </row>
    <row r="468" spans="1:5">
      <c r="A468" s="25"/>
      <c r="B468" s="8" t="e">
        <f>VLOOKUP(A468,LookupCount!$A$2:$C$9583,3,FALSE)</f>
        <v>#N/A</v>
      </c>
      <c r="C468" s="70" t="e">
        <f>VLOOKUP(A468,LookupCount!$A$2:$B$9583,2,FALSE)</f>
        <v>#N/A</v>
      </c>
      <c r="D468" s="24"/>
      <c r="E468" s="24"/>
    </row>
    <row r="469" spans="1:5">
      <c r="A469" s="25"/>
      <c r="B469" s="8" t="e">
        <f>VLOOKUP(A469,LookupCount!$A$2:$C$9583,3,FALSE)</f>
        <v>#N/A</v>
      </c>
      <c r="C469" s="70" t="e">
        <f>VLOOKUP(A469,LookupCount!$A$2:$B$9583,2,FALSE)</f>
        <v>#N/A</v>
      </c>
      <c r="D469" s="24"/>
      <c r="E469" s="24"/>
    </row>
    <row r="470" spans="1:5">
      <c r="A470" s="25"/>
      <c r="B470" s="8" t="e">
        <f>VLOOKUP(A470,LookupCount!$A$2:$C$9583,3,FALSE)</f>
        <v>#N/A</v>
      </c>
      <c r="C470" s="70" t="e">
        <f>VLOOKUP(A470,LookupCount!$A$2:$B$9583,2,FALSE)</f>
        <v>#N/A</v>
      </c>
      <c r="D470" s="24"/>
      <c r="E470" s="24"/>
    </row>
    <row r="471" spans="1:5">
      <c r="A471" s="25"/>
      <c r="B471" s="8" t="e">
        <f>VLOOKUP(A471,LookupCount!$A$2:$C$9583,3,FALSE)</f>
        <v>#N/A</v>
      </c>
      <c r="C471" s="70" t="e">
        <f>VLOOKUP(A471,LookupCount!$A$2:$B$9583,2,FALSE)</f>
        <v>#N/A</v>
      </c>
      <c r="D471" s="24"/>
      <c r="E471" s="24"/>
    </row>
    <row r="472" spans="1:5">
      <c r="A472" s="25"/>
      <c r="B472" s="8" t="e">
        <f>VLOOKUP(A472,LookupCount!$A$2:$C$9583,3,FALSE)</f>
        <v>#N/A</v>
      </c>
      <c r="C472" s="70" t="e">
        <f>VLOOKUP(A472,LookupCount!$A$2:$B$9583,2,FALSE)</f>
        <v>#N/A</v>
      </c>
      <c r="D472" s="24"/>
      <c r="E472" s="24"/>
    </row>
    <row r="473" spans="1:5">
      <c r="A473" s="25"/>
      <c r="B473" s="8" t="e">
        <f>VLOOKUP(A473,LookupCount!$A$2:$C$9583,3,FALSE)</f>
        <v>#N/A</v>
      </c>
      <c r="C473" s="70" t="e">
        <f>VLOOKUP(A473,LookupCount!$A$2:$B$9583,2,FALSE)</f>
        <v>#N/A</v>
      </c>
      <c r="D473" s="24"/>
      <c r="E473" s="24"/>
    </row>
    <row r="474" spans="1:5">
      <c r="A474" s="25"/>
      <c r="B474" s="8" t="e">
        <f>VLOOKUP(A474,LookupCount!$A$2:$C$9583,3,FALSE)</f>
        <v>#N/A</v>
      </c>
      <c r="C474" s="70" t="e">
        <f>VLOOKUP(A474,LookupCount!$A$2:$B$9583,2,FALSE)</f>
        <v>#N/A</v>
      </c>
      <c r="D474" s="24"/>
      <c r="E474" s="24"/>
    </row>
    <row r="475" spans="1:5">
      <c r="A475" s="25"/>
      <c r="B475" s="8" t="e">
        <f>VLOOKUP(A475,LookupCount!$A$2:$C$9583,3,FALSE)</f>
        <v>#N/A</v>
      </c>
      <c r="C475" s="70" t="e">
        <f>VLOOKUP(A475,LookupCount!$A$2:$B$9583,2,FALSE)</f>
        <v>#N/A</v>
      </c>
      <c r="D475" s="24"/>
      <c r="E475" s="24"/>
    </row>
    <row r="476" spans="1:5">
      <c r="A476" s="25"/>
      <c r="B476" s="8" t="e">
        <f>VLOOKUP(A476,LookupCount!$A$2:$C$9583,3,FALSE)</f>
        <v>#N/A</v>
      </c>
      <c r="C476" s="70" t="e">
        <f>VLOOKUP(A476,LookupCount!$A$2:$B$9583,2,FALSE)</f>
        <v>#N/A</v>
      </c>
      <c r="D476" s="24"/>
      <c r="E476" s="24"/>
    </row>
    <row r="477" spans="1:5">
      <c r="A477" s="25"/>
      <c r="B477" s="8" t="e">
        <f>VLOOKUP(A477,LookupCount!$A$2:$C$9583,3,FALSE)</f>
        <v>#N/A</v>
      </c>
      <c r="C477" s="70" t="e">
        <f>VLOOKUP(A477,LookupCount!$A$2:$B$9583,2,FALSE)</f>
        <v>#N/A</v>
      </c>
      <c r="D477" s="24"/>
      <c r="E477" s="24"/>
    </row>
    <row r="478" spans="1:5">
      <c r="A478" s="25"/>
      <c r="B478" s="8" t="e">
        <f>VLOOKUP(A478,LookupCount!$A$2:$C$9583,3,FALSE)</f>
        <v>#N/A</v>
      </c>
      <c r="C478" s="70" t="e">
        <f>VLOOKUP(A478,LookupCount!$A$2:$B$9583,2,FALSE)</f>
        <v>#N/A</v>
      </c>
      <c r="D478" s="24"/>
      <c r="E478" s="24"/>
    </row>
    <row r="479" spans="1:5">
      <c r="A479" s="25"/>
      <c r="B479" s="8" t="e">
        <f>VLOOKUP(A479,LookupCount!$A$2:$C$9583,3,FALSE)</f>
        <v>#N/A</v>
      </c>
      <c r="C479" s="70" t="e">
        <f>VLOOKUP(A479,LookupCount!$A$2:$B$9583,2,FALSE)</f>
        <v>#N/A</v>
      </c>
      <c r="D479" s="24"/>
      <c r="E479" s="24"/>
    </row>
    <row r="480" spans="1:5">
      <c r="A480" s="25"/>
      <c r="B480" s="8" t="e">
        <f>VLOOKUP(A480,LookupCount!$A$2:$C$9583,3,FALSE)</f>
        <v>#N/A</v>
      </c>
      <c r="C480" s="70" t="e">
        <f>VLOOKUP(A480,LookupCount!$A$2:$B$9583,2,FALSE)</f>
        <v>#N/A</v>
      </c>
      <c r="D480" s="24"/>
      <c r="E480" s="24"/>
    </row>
    <row r="481" spans="1:5">
      <c r="A481" s="25"/>
      <c r="B481" s="8" t="e">
        <f>VLOOKUP(A481,LookupCount!$A$2:$C$9583,3,FALSE)</f>
        <v>#N/A</v>
      </c>
      <c r="C481" s="70" t="e">
        <f>VLOOKUP(A481,LookupCount!$A$2:$B$9583,2,FALSE)</f>
        <v>#N/A</v>
      </c>
      <c r="D481" s="24"/>
      <c r="E481" s="24"/>
    </row>
    <row r="482" spans="1:5">
      <c r="A482" s="25"/>
      <c r="B482" s="8" t="e">
        <f>VLOOKUP(A482,LookupCount!$A$2:$C$9583,3,FALSE)</f>
        <v>#N/A</v>
      </c>
      <c r="C482" s="70" t="e">
        <f>VLOOKUP(A482,LookupCount!$A$2:$B$9583,2,FALSE)</f>
        <v>#N/A</v>
      </c>
      <c r="D482" s="24"/>
      <c r="E482" s="24"/>
    </row>
    <row r="483" spans="1:5">
      <c r="A483" s="25"/>
      <c r="B483" s="8" t="e">
        <f>VLOOKUP(A483,LookupCount!$A$2:$C$9583,3,FALSE)</f>
        <v>#N/A</v>
      </c>
      <c r="C483" s="70" t="e">
        <f>VLOOKUP(A483,LookupCount!$A$2:$B$9583,2,FALSE)</f>
        <v>#N/A</v>
      </c>
      <c r="D483" s="24"/>
      <c r="E483" s="24"/>
    </row>
    <row r="484" spans="1:5">
      <c r="A484" s="25"/>
      <c r="B484" s="8" t="e">
        <f>VLOOKUP(A484,LookupCount!$A$2:$C$9583,3,FALSE)</f>
        <v>#N/A</v>
      </c>
      <c r="C484" s="70" t="e">
        <f>VLOOKUP(A484,LookupCount!$A$2:$B$9583,2,FALSE)</f>
        <v>#N/A</v>
      </c>
      <c r="D484" s="24"/>
      <c r="E484" s="24"/>
    </row>
    <row r="485" spans="1:5">
      <c r="A485" s="25"/>
      <c r="B485" s="8" t="e">
        <f>VLOOKUP(A485,LookupCount!$A$2:$C$9583,3,FALSE)</f>
        <v>#N/A</v>
      </c>
      <c r="C485" s="70" t="e">
        <f>VLOOKUP(A485,LookupCount!$A$2:$B$9583,2,FALSE)</f>
        <v>#N/A</v>
      </c>
      <c r="D485" s="24"/>
      <c r="E485" s="24"/>
    </row>
    <row r="486" spans="1:5">
      <c r="A486" s="25"/>
      <c r="B486" s="8" t="e">
        <f>VLOOKUP(A486,LookupCount!$A$2:$C$9583,3,FALSE)</f>
        <v>#N/A</v>
      </c>
      <c r="C486" s="70" t="e">
        <f>VLOOKUP(A486,LookupCount!$A$2:$B$9583,2,FALSE)</f>
        <v>#N/A</v>
      </c>
      <c r="D486" s="24"/>
      <c r="E486" s="24"/>
    </row>
    <row r="487" spans="1:5">
      <c r="A487" s="25"/>
      <c r="B487" s="8" t="e">
        <f>VLOOKUP(A487,LookupCount!$A$2:$C$9583,3,FALSE)</f>
        <v>#N/A</v>
      </c>
      <c r="C487" s="70" t="e">
        <f>VLOOKUP(A487,LookupCount!$A$2:$B$9583,2,FALSE)</f>
        <v>#N/A</v>
      </c>
      <c r="D487" s="24"/>
      <c r="E487" s="24"/>
    </row>
    <row r="488" spans="1:5">
      <c r="A488" s="25"/>
      <c r="B488" s="8" t="e">
        <f>VLOOKUP(A488,LookupCount!$A$2:$C$9583,3,FALSE)</f>
        <v>#N/A</v>
      </c>
      <c r="C488" s="70" t="e">
        <f>VLOOKUP(A488,LookupCount!$A$2:$B$9583,2,FALSE)</f>
        <v>#N/A</v>
      </c>
      <c r="D488" s="24"/>
      <c r="E488" s="24"/>
    </row>
    <row r="489" spans="1:5">
      <c r="A489" s="25"/>
      <c r="B489" s="8" t="e">
        <f>VLOOKUP(A489,LookupCount!$A$2:$C$9583,3,FALSE)</f>
        <v>#N/A</v>
      </c>
      <c r="C489" s="70" t="e">
        <f>VLOOKUP(A489,LookupCount!$A$2:$B$9583,2,FALSE)</f>
        <v>#N/A</v>
      </c>
      <c r="D489" s="24"/>
      <c r="E489" s="24"/>
    </row>
    <row r="490" spans="1:5">
      <c r="A490" s="25"/>
      <c r="B490" s="8" t="e">
        <f>VLOOKUP(A490,LookupCount!$A$2:$C$9583,3,FALSE)</f>
        <v>#N/A</v>
      </c>
      <c r="C490" s="70" t="e">
        <f>VLOOKUP(A490,LookupCount!$A$2:$B$9583,2,FALSE)</f>
        <v>#N/A</v>
      </c>
      <c r="D490" s="24"/>
      <c r="E490" s="24"/>
    </row>
    <row r="491" spans="1:5">
      <c r="A491" s="25"/>
      <c r="B491" s="8" t="e">
        <f>VLOOKUP(A491,LookupCount!$A$2:$C$9583,3,FALSE)</f>
        <v>#N/A</v>
      </c>
      <c r="C491" s="70" t="e">
        <f>VLOOKUP(A491,LookupCount!$A$2:$B$9583,2,FALSE)</f>
        <v>#N/A</v>
      </c>
      <c r="D491" s="24"/>
      <c r="E491" s="24"/>
    </row>
    <row r="492" spans="1:5">
      <c r="A492" s="25"/>
      <c r="B492" s="8" t="e">
        <f>VLOOKUP(A492,LookupCount!$A$2:$C$9583,3,FALSE)</f>
        <v>#N/A</v>
      </c>
      <c r="C492" s="70" t="e">
        <f>VLOOKUP(A492,LookupCount!$A$2:$B$9583,2,FALSE)</f>
        <v>#N/A</v>
      </c>
      <c r="D492" s="24"/>
      <c r="E492" s="24"/>
    </row>
    <row r="493" spans="1:5">
      <c r="A493" s="25"/>
      <c r="B493" s="8" t="e">
        <f>VLOOKUP(A493,LookupCount!$A$2:$C$9583,3,FALSE)</f>
        <v>#N/A</v>
      </c>
      <c r="C493" s="70" t="e">
        <f>VLOOKUP(A493,LookupCount!$A$2:$B$9583,2,FALSE)</f>
        <v>#N/A</v>
      </c>
      <c r="D493" s="24"/>
      <c r="E493" s="24"/>
    </row>
    <row r="494" spans="1:5">
      <c r="A494" s="25"/>
      <c r="B494" s="8" t="e">
        <f>VLOOKUP(A494,LookupCount!$A$2:$C$9583,3,FALSE)</f>
        <v>#N/A</v>
      </c>
      <c r="C494" s="70" t="e">
        <f>VLOOKUP(A494,LookupCount!$A$2:$B$9583,2,FALSE)</f>
        <v>#N/A</v>
      </c>
      <c r="D494" s="24"/>
      <c r="E494" s="24"/>
    </row>
    <row r="495" spans="1:5">
      <c r="A495" s="25"/>
      <c r="B495" s="8" t="e">
        <f>VLOOKUP(A495,LookupCount!$A$2:$C$9583,3,FALSE)</f>
        <v>#N/A</v>
      </c>
      <c r="C495" s="70" t="e">
        <f>VLOOKUP(A495,LookupCount!$A$2:$B$9583,2,FALSE)</f>
        <v>#N/A</v>
      </c>
      <c r="D495" s="24"/>
      <c r="E495" s="24"/>
    </row>
    <row r="496" spans="1:5">
      <c r="A496" s="25"/>
      <c r="B496" s="8" t="e">
        <f>VLOOKUP(A496,LookupCount!$A$2:$C$9583,3,FALSE)</f>
        <v>#N/A</v>
      </c>
      <c r="C496" s="70" t="e">
        <f>VLOOKUP(A496,LookupCount!$A$2:$B$9583,2,FALSE)</f>
        <v>#N/A</v>
      </c>
      <c r="D496" s="24"/>
      <c r="E496" s="24"/>
    </row>
    <row r="497" spans="1:5">
      <c r="A497" s="25"/>
      <c r="B497" s="8" t="e">
        <f>VLOOKUP(A497,LookupCount!$A$2:$C$9583,3,FALSE)</f>
        <v>#N/A</v>
      </c>
      <c r="C497" s="70" t="e">
        <f>VLOOKUP(A497,LookupCount!$A$2:$B$9583,2,FALSE)</f>
        <v>#N/A</v>
      </c>
      <c r="D497" s="24"/>
      <c r="E497" s="24"/>
    </row>
    <row r="498" spans="1:5">
      <c r="A498" s="25"/>
      <c r="B498" s="8" t="e">
        <f>VLOOKUP(A498,LookupCount!$A$2:$C$9583,3,FALSE)</f>
        <v>#N/A</v>
      </c>
      <c r="C498" s="70" t="e">
        <f>VLOOKUP(A498,LookupCount!$A$2:$B$9583,2,FALSE)</f>
        <v>#N/A</v>
      </c>
      <c r="D498" s="24"/>
      <c r="E498" s="24"/>
    </row>
    <row r="499" spans="1:5">
      <c r="A499" s="25"/>
      <c r="B499" s="8" t="e">
        <f>VLOOKUP(A499,LookupCount!$A$2:$C$9583,3,FALSE)</f>
        <v>#N/A</v>
      </c>
      <c r="C499" s="70" t="e">
        <f>VLOOKUP(A499,LookupCount!$A$2:$B$9583,2,FALSE)</f>
        <v>#N/A</v>
      </c>
      <c r="D499" s="24"/>
      <c r="E499" s="24"/>
    </row>
    <row r="500" spans="1:5">
      <c r="A500" s="25"/>
      <c r="B500" s="8" t="e">
        <f>VLOOKUP(A500,LookupCount!$A$2:$C$9583,3,FALSE)</f>
        <v>#N/A</v>
      </c>
      <c r="C500" s="70" t="e">
        <f>VLOOKUP(A500,LookupCount!$A$2:$B$9583,2,FALSE)</f>
        <v>#N/A</v>
      </c>
      <c r="D500" s="24"/>
      <c r="E500" s="24"/>
    </row>
    <row r="501" spans="1:5">
      <c r="A501" s="25"/>
      <c r="B501" s="8" t="e">
        <f>VLOOKUP(A501,LookupCount!$A$2:$C$9583,3,FALSE)</f>
        <v>#N/A</v>
      </c>
      <c r="C501" s="70" t="e">
        <f>VLOOKUP(A501,LookupCount!$A$2:$B$9583,2,FALSE)</f>
        <v>#N/A</v>
      </c>
      <c r="D501" s="24"/>
      <c r="E501" s="24"/>
    </row>
    <row r="502" spans="1:5">
      <c r="A502" s="25"/>
      <c r="B502" s="8" t="e">
        <f>VLOOKUP(A502,LookupCount!$A$2:$C$9583,3,FALSE)</f>
        <v>#N/A</v>
      </c>
      <c r="C502" s="70" t="e">
        <f>VLOOKUP(A502,LookupCount!$A$2:$B$9583,2,FALSE)</f>
        <v>#N/A</v>
      </c>
      <c r="D502" s="24"/>
      <c r="E502" s="24"/>
    </row>
    <row r="503" spans="1:5">
      <c r="A503" s="25"/>
      <c r="B503" s="8" t="e">
        <f>VLOOKUP(A503,LookupCount!$A$2:$C$9583,3,FALSE)</f>
        <v>#N/A</v>
      </c>
      <c r="C503" s="70" t="e">
        <f>VLOOKUP(A503,LookupCount!$A$2:$B$9583,2,FALSE)</f>
        <v>#N/A</v>
      </c>
      <c r="D503" s="24"/>
      <c r="E503" s="24"/>
    </row>
    <row r="504" spans="1:5">
      <c r="A504" s="25"/>
      <c r="B504" s="8" t="e">
        <f>VLOOKUP(A504,LookupCount!$A$2:$C$9583,3,FALSE)</f>
        <v>#N/A</v>
      </c>
      <c r="C504" s="70" t="e">
        <f>VLOOKUP(A504,LookupCount!$A$2:$B$9583,2,FALSE)</f>
        <v>#N/A</v>
      </c>
      <c r="D504" s="24"/>
      <c r="E504" s="24"/>
    </row>
    <row r="505" spans="1:5">
      <c r="A505" s="25"/>
      <c r="B505" s="8" t="e">
        <f>VLOOKUP(A505,LookupCount!$A$2:$C$9583,3,FALSE)</f>
        <v>#N/A</v>
      </c>
      <c r="C505" s="70" t="e">
        <f>VLOOKUP(A505,LookupCount!$A$2:$B$9583,2,FALSE)</f>
        <v>#N/A</v>
      </c>
      <c r="D505" s="24"/>
      <c r="E505" s="24"/>
    </row>
    <row r="506" spans="1:5">
      <c r="A506" s="25"/>
      <c r="B506" s="8" t="e">
        <f>VLOOKUP(A506,LookupCount!$A$2:$C$9583,3,FALSE)</f>
        <v>#N/A</v>
      </c>
      <c r="C506" s="70" t="e">
        <f>VLOOKUP(A506,LookupCount!$A$2:$B$9583,2,FALSE)</f>
        <v>#N/A</v>
      </c>
      <c r="D506" s="24"/>
      <c r="E506" s="24"/>
    </row>
    <row r="507" spans="1:5">
      <c r="A507" s="25"/>
      <c r="B507" s="8" t="e">
        <f>VLOOKUP(A507,LookupCount!$A$2:$C$9583,3,FALSE)</f>
        <v>#N/A</v>
      </c>
      <c r="C507" s="70" t="e">
        <f>VLOOKUP(A507,LookupCount!$A$2:$B$9583,2,FALSE)</f>
        <v>#N/A</v>
      </c>
      <c r="D507" s="24"/>
      <c r="E507" s="24"/>
    </row>
    <row r="508" spans="1:5">
      <c r="A508" s="25"/>
      <c r="B508" s="8" t="e">
        <f>VLOOKUP(A508,LookupCount!$A$2:$C$9583,3,FALSE)</f>
        <v>#N/A</v>
      </c>
      <c r="C508" s="70" t="e">
        <f>VLOOKUP(A508,LookupCount!$A$2:$B$9583,2,FALSE)</f>
        <v>#N/A</v>
      </c>
      <c r="D508" s="24"/>
      <c r="E508" s="24"/>
    </row>
    <row r="509" spans="1:5">
      <c r="A509" s="25"/>
      <c r="B509" s="8" t="e">
        <f>VLOOKUP(A509,LookupCount!$A$2:$C$9583,3,FALSE)</f>
        <v>#N/A</v>
      </c>
      <c r="C509" s="70" t="e">
        <f>VLOOKUP(A509,LookupCount!$A$2:$B$9583,2,FALSE)</f>
        <v>#N/A</v>
      </c>
      <c r="D509" s="24"/>
      <c r="E509" s="24"/>
    </row>
    <row r="510" spans="1:5">
      <c r="A510" s="25"/>
      <c r="B510" s="8" t="e">
        <f>VLOOKUP(A510,LookupCount!$A$2:$C$9583,3,FALSE)</f>
        <v>#N/A</v>
      </c>
      <c r="C510" s="70" t="e">
        <f>VLOOKUP(A510,LookupCount!$A$2:$B$9583,2,FALSE)</f>
        <v>#N/A</v>
      </c>
      <c r="D510" s="24"/>
      <c r="E510" s="24"/>
    </row>
    <row r="511" spans="1:5">
      <c r="A511" s="25"/>
      <c r="B511" s="8" t="e">
        <f>VLOOKUP(A511,LookupCount!$A$2:$C$9583,3,FALSE)</f>
        <v>#N/A</v>
      </c>
      <c r="C511" s="70" t="e">
        <f>VLOOKUP(A511,LookupCount!$A$2:$B$9583,2,FALSE)</f>
        <v>#N/A</v>
      </c>
      <c r="D511" s="24"/>
      <c r="E511" s="24"/>
    </row>
    <row r="512" spans="1:5">
      <c r="A512" s="25"/>
      <c r="B512" s="8" t="e">
        <f>VLOOKUP(A512,LookupCount!$A$2:$C$9583,3,FALSE)</f>
        <v>#N/A</v>
      </c>
      <c r="C512" s="70" t="e">
        <f>VLOOKUP(A512,LookupCount!$A$2:$B$9583,2,FALSE)</f>
        <v>#N/A</v>
      </c>
      <c r="D512" s="24"/>
      <c r="E512" s="24"/>
    </row>
    <row r="513" spans="1:5">
      <c r="A513" s="25"/>
      <c r="B513" s="8" t="e">
        <f>VLOOKUP(A513,LookupCount!$A$2:$C$9583,3,FALSE)</f>
        <v>#N/A</v>
      </c>
      <c r="C513" s="70" t="e">
        <f>VLOOKUP(A513,LookupCount!$A$2:$B$9583,2,FALSE)</f>
        <v>#N/A</v>
      </c>
      <c r="D513" s="24"/>
      <c r="E513" s="24"/>
    </row>
    <row r="514" spans="1:5">
      <c r="A514" s="25"/>
      <c r="B514" s="8" t="e">
        <f>VLOOKUP(A514,LookupCount!$A$2:$C$9583,3,FALSE)</f>
        <v>#N/A</v>
      </c>
      <c r="C514" s="70" t="e">
        <f>VLOOKUP(A514,LookupCount!$A$2:$B$9583,2,FALSE)</f>
        <v>#N/A</v>
      </c>
      <c r="D514" s="24"/>
      <c r="E514" s="24"/>
    </row>
    <row r="515" spans="1:5">
      <c r="A515" s="25"/>
      <c r="B515" s="8" t="e">
        <f>VLOOKUP(A515,LookupCount!$A$2:$C$9583,3,FALSE)</f>
        <v>#N/A</v>
      </c>
      <c r="C515" s="70" t="e">
        <f>VLOOKUP(A515,LookupCount!$A$2:$B$9583,2,FALSE)</f>
        <v>#N/A</v>
      </c>
      <c r="D515" s="24"/>
      <c r="E515" s="24"/>
    </row>
    <row r="516" spans="1:5">
      <c r="A516" s="25"/>
      <c r="B516" s="8" t="e">
        <f>VLOOKUP(A516,LookupCount!$A$2:$C$9583,3,FALSE)</f>
        <v>#N/A</v>
      </c>
      <c r="C516" s="70" t="e">
        <f>VLOOKUP(A516,LookupCount!$A$2:$B$9583,2,FALSE)</f>
        <v>#N/A</v>
      </c>
      <c r="D516" s="24"/>
      <c r="E516" s="24"/>
    </row>
    <row r="517" spans="1:5">
      <c r="A517" s="25"/>
      <c r="B517" s="8" t="e">
        <f>VLOOKUP(A517,LookupCount!$A$2:$C$9583,3,FALSE)</f>
        <v>#N/A</v>
      </c>
      <c r="C517" s="70" t="e">
        <f>VLOOKUP(A517,LookupCount!$A$2:$B$9583,2,FALSE)</f>
        <v>#N/A</v>
      </c>
      <c r="D517" s="24"/>
      <c r="E517" s="24"/>
    </row>
    <row r="518" spans="1:5">
      <c r="A518" s="25"/>
      <c r="B518" s="8" t="e">
        <f>VLOOKUP(A518,LookupCount!$A$2:$C$9583,3,FALSE)</f>
        <v>#N/A</v>
      </c>
      <c r="C518" s="70" t="e">
        <f>VLOOKUP(A518,LookupCount!$A$2:$B$9583,2,FALSE)</f>
        <v>#N/A</v>
      </c>
      <c r="D518" s="24"/>
      <c r="E518" s="24"/>
    </row>
    <row r="519" spans="1:5">
      <c r="A519" s="25"/>
      <c r="B519" s="8" t="e">
        <f>VLOOKUP(A519,LookupCount!$A$2:$C$9583,3,FALSE)</f>
        <v>#N/A</v>
      </c>
      <c r="C519" s="70" t="e">
        <f>VLOOKUP(A519,LookupCount!$A$2:$B$9583,2,FALSE)</f>
        <v>#N/A</v>
      </c>
      <c r="D519" s="24"/>
      <c r="E519" s="24"/>
    </row>
    <row r="520" spans="1:5">
      <c r="A520" s="25"/>
      <c r="B520" s="8" t="e">
        <f>VLOOKUP(A520,LookupCount!$A$2:$C$9583,3,FALSE)</f>
        <v>#N/A</v>
      </c>
      <c r="C520" s="70" t="e">
        <f>VLOOKUP(A520,LookupCount!$A$2:$B$9583,2,FALSE)</f>
        <v>#N/A</v>
      </c>
      <c r="D520" s="24"/>
      <c r="E520" s="24"/>
    </row>
    <row r="521" spans="1:5">
      <c r="A521" s="25"/>
      <c r="B521" s="8" t="e">
        <f>VLOOKUP(A521,LookupCount!$A$2:$C$9583,3,FALSE)</f>
        <v>#N/A</v>
      </c>
      <c r="C521" s="70" t="e">
        <f>VLOOKUP(A521,LookupCount!$A$2:$B$9583,2,FALSE)</f>
        <v>#N/A</v>
      </c>
      <c r="D521" s="24"/>
      <c r="E521" s="24"/>
    </row>
    <row r="522" spans="1:5">
      <c r="A522" s="25"/>
      <c r="B522" s="8" t="e">
        <f>VLOOKUP(A522,LookupCount!$A$2:$C$9583,3,FALSE)</f>
        <v>#N/A</v>
      </c>
      <c r="C522" s="70" t="e">
        <f>VLOOKUP(A522,LookupCount!$A$2:$B$9583,2,FALSE)</f>
        <v>#N/A</v>
      </c>
      <c r="D522" s="24"/>
      <c r="E522" s="24"/>
    </row>
    <row r="523" spans="1:5">
      <c r="A523" s="25"/>
      <c r="B523" s="8" t="e">
        <f>VLOOKUP(A523,LookupCount!$A$2:$C$9583,3,FALSE)</f>
        <v>#N/A</v>
      </c>
      <c r="C523" s="70" t="e">
        <f>VLOOKUP(A523,LookupCount!$A$2:$B$9583,2,FALSE)</f>
        <v>#N/A</v>
      </c>
      <c r="D523" s="24"/>
      <c r="E523" s="24"/>
    </row>
    <row r="524" spans="1:5">
      <c r="A524" s="25"/>
      <c r="B524" s="8" t="e">
        <f>VLOOKUP(A524,LookupCount!$A$2:$C$9583,3,FALSE)</f>
        <v>#N/A</v>
      </c>
      <c r="C524" s="70" t="e">
        <f>VLOOKUP(A524,LookupCount!$A$2:$B$9583,2,FALSE)</f>
        <v>#N/A</v>
      </c>
      <c r="D524" s="24"/>
      <c r="E524" s="24"/>
    </row>
    <row r="525" spans="1:5">
      <c r="A525" s="25"/>
      <c r="B525" s="8" t="e">
        <f>VLOOKUP(A525,LookupCount!$A$2:$C$9583,3,FALSE)</f>
        <v>#N/A</v>
      </c>
      <c r="C525" s="70" t="e">
        <f>VLOOKUP(A525,LookupCount!$A$2:$B$9583,2,FALSE)</f>
        <v>#N/A</v>
      </c>
      <c r="D525" s="24"/>
      <c r="E525" s="24"/>
    </row>
    <row r="526" spans="1:5">
      <c r="A526" s="25"/>
      <c r="B526" s="8" t="e">
        <f>VLOOKUP(A526,LookupCount!$A$2:$C$9583,3,FALSE)</f>
        <v>#N/A</v>
      </c>
      <c r="C526" s="70" t="e">
        <f>VLOOKUP(A526,LookupCount!$A$2:$B$9583,2,FALSE)</f>
        <v>#N/A</v>
      </c>
      <c r="D526" s="24"/>
      <c r="E526" s="24"/>
    </row>
    <row r="527" spans="1:5">
      <c r="A527" s="25"/>
      <c r="B527" s="8" t="e">
        <f>VLOOKUP(A527,LookupCount!$A$2:$C$9583,3,FALSE)</f>
        <v>#N/A</v>
      </c>
      <c r="C527" s="70" t="e">
        <f>VLOOKUP(A527,LookupCount!$A$2:$B$9583,2,FALSE)</f>
        <v>#N/A</v>
      </c>
      <c r="D527" s="24"/>
      <c r="E527" s="24"/>
    </row>
    <row r="528" spans="1:5">
      <c r="A528" s="25"/>
      <c r="B528" s="8" t="e">
        <f>VLOOKUP(A528,LookupCount!$A$2:$C$9583,3,FALSE)</f>
        <v>#N/A</v>
      </c>
      <c r="C528" s="70" t="e">
        <f>VLOOKUP(A528,LookupCount!$A$2:$B$9583,2,FALSE)</f>
        <v>#N/A</v>
      </c>
      <c r="D528" s="24"/>
      <c r="E528" s="24"/>
    </row>
    <row r="529" spans="1:5">
      <c r="A529" s="25"/>
      <c r="B529" s="8" t="e">
        <f>VLOOKUP(A529,LookupCount!$A$2:$C$9583,3,FALSE)</f>
        <v>#N/A</v>
      </c>
      <c r="C529" s="70" t="e">
        <f>VLOOKUP(A529,LookupCount!$A$2:$B$9583,2,FALSE)</f>
        <v>#N/A</v>
      </c>
      <c r="D529" s="24"/>
      <c r="E529" s="24"/>
    </row>
    <row r="530" spans="1:5">
      <c r="A530" s="25"/>
      <c r="B530" s="8" t="e">
        <f>VLOOKUP(A530,LookupCount!$A$2:$C$9583,3,FALSE)</f>
        <v>#N/A</v>
      </c>
      <c r="C530" s="70" t="e">
        <f>VLOOKUP(A530,LookupCount!$A$2:$B$9583,2,FALSE)</f>
        <v>#N/A</v>
      </c>
      <c r="D530" s="24"/>
      <c r="E530" s="24"/>
    </row>
    <row r="531" spans="1:5">
      <c r="A531" s="25"/>
      <c r="B531" s="8" t="e">
        <f>VLOOKUP(A531,LookupCount!$A$2:$C$9583,3,FALSE)</f>
        <v>#N/A</v>
      </c>
      <c r="C531" s="70" t="e">
        <f>VLOOKUP(A531,LookupCount!$A$2:$B$9583,2,FALSE)</f>
        <v>#N/A</v>
      </c>
      <c r="D531" s="24"/>
      <c r="E531" s="24"/>
    </row>
    <row r="532" spans="1:5">
      <c r="A532" s="25"/>
      <c r="B532" s="8" t="e">
        <f>VLOOKUP(A532,LookupCount!$A$2:$C$9583,3,FALSE)</f>
        <v>#N/A</v>
      </c>
      <c r="C532" s="70" t="e">
        <f>VLOOKUP(A532,LookupCount!$A$2:$B$9583,2,FALSE)</f>
        <v>#N/A</v>
      </c>
      <c r="D532" s="24"/>
      <c r="E532" s="24"/>
    </row>
    <row r="533" spans="1:5">
      <c r="A533" s="25"/>
      <c r="B533" s="8" t="e">
        <f>VLOOKUP(A533,LookupCount!$A$2:$C$9583,3,FALSE)</f>
        <v>#N/A</v>
      </c>
      <c r="C533" s="70" t="e">
        <f>VLOOKUP(A533,LookupCount!$A$2:$B$9583,2,FALSE)</f>
        <v>#N/A</v>
      </c>
      <c r="D533" s="24"/>
      <c r="E533" s="24"/>
    </row>
    <row r="534" spans="1:5">
      <c r="A534" s="25"/>
      <c r="B534" s="8" t="e">
        <f>VLOOKUP(A534,LookupCount!$A$2:$C$9583,3,FALSE)</f>
        <v>#N/A</v>
      </c>
      <c r="C534" s="70" t="e">
        <f>VLOOKUP(A534,LookupCount!$A$2:$B$9583,2,FALSE)</f>
        <v>#N/A</v>
      </c>
      <c r="D534" s="24"/>
      <c r="E534" s="24"/>
    </row>
    <row r="535" spans="1:5">
      <c r="A535" s="25"/>
      <c r="B535" s="8" t="e">
        <f>VLOOKUP(A535,LookupCount!$A$2:$C$9583,3,FALSE)</f>
        <v>#N/A</v>
      </c>
      <c r="C535" s="70" t="e">
        <f>VLOOKUP(A535,LookupCount!$A$2:$B$9583,2,FALSE)</f>
        <v>#N/A</v>
      </c>
      <c r="D535" s="24"/>
      <c r="E535" s="24"/>
    </row>
    <row r="536" spans="1:5">
      <c r="A536" s="25"/>
      <c r="B536" s="8" t="e">
        <f>VLOOKUP(A536,LookupCount!$A$2:$C$9583,3,FALSE)</f>
        <v>#N/A</v>
      </c>
      <c r="C536" s="70" t="e">
        <f>VLOOKUP(A536,LookupCount!$A$2:$B$9583,2,FALSE)</f>
        <v>#N/A</v>
      </c>
      <c r="D536" s="24"/>
      <c r="E536" s="24"/>
    </row>
    <row r="537" spans="1:5">
      <c r="A537" s="25"/>
      <c r="B537" s="8" t="e">
        <f>VLOOKUP(A537,LookupCount!$A$2:$C$9583,3,FALSE)</f>
        <v>#N/A</v>
      </c>
      <c r="C537" s="70" t="e">
        <f>VLOOKUP(A537,LookupCount!$A$2:$B$9583,2,FALSE)</f>
        <v>#N/A</v>
      </c>
      <c r="D537" s="24"/>
      <c r="E537" s="24"/>
    </row>
    <row r="538" spans="1:5">
      <c r="A538" s="25"/>
      <c r="B538" s="8" t="e">
        <f>VLOOKUP(A538,LookupCount!$A$2:$C$9583,3,FALSE)</f>
        <v>#N/A</v>
      </c>
      <c r="C538" s="70" t="e">
        <f>VLOOKUP(A538,LookupCount!$A$2:$B$9583,2,FALSE)</f>
        <v>#N/A</v>
      </c>
      <c r="D538" s="24"/>
      <c r="E538" s="24"/>
    </row>
    <row r="539" spans="1:5">
      <c r="A539" s="25"/>
      <c r="B539" s="8" t="e">
        <f>VLOOKUP(A539,LookupCount!$A$2:$C$9583,3,FALSE)</f>
        <v>#N/A</v>
      </c>
      <c r="C539" s="70" t="e">
        <f>VLOOKUP(A539,LookupCount!$A$2:$B$9583,2,FALSE)</f>
        <v>#N/A</v>
      </c>
      <c r="D539" s="24"/>
      <c r="E539" s="24"/>
    </row>
    <row r="540" spans="1:5">
      <c r="A540" s="25"/>
      <c r="B540" s="8" t="e">
        <f>VLOOKUP(A540,LookupCount!$A$2:$C$9583,3,FALSE)</f>
        <v>#N/A</v>
      </c>
      <c r="C540" s="70" t="e">
        <f>VLOOKUP(A540,LookupCount!$A$2:$B$9583,2,FALSE)</f>
        <v>#N/A</v>
      </c>
      <c r="D540" s="24"/>
      <c r="E540" s="24"/>
    </row>
    <row r="541" spans="1:5">
      <c r="A541" s="25"/>
      <c r="B541" s="8" t="e">
        <f>VLOOKUP(A541,LookupCount!$A$2:$C$9583,3,FALSE)</f>
        <v>#N/A</v>
      </c>
      <c r="C541" s="70" t="e">
        <f>VLOOKUP(A541,LookupCount!$A$2:$B$9583,2,FALSE)</f>
        <v>#N/A</v>
      </c>
      <c r="D541" s="24"/>
      <c r="E541" s="24"/>
    </row>
    <row r="542" spans="1:5">
      <c r="A542" s="25"/>
      <c r="B542" s="8" t="e">
        <f>VLOOKUP(A542,LookupCount!$A$2:$C$9583,3,FALSE)</f>
        <v>#N/A</v>
      </c>
      <c r="C542" s="70" t="e">
        <f>VLOOKUP(A542,LookupCount!$A$2:$B$9583,2,FALSE)</f>
        <v>#N/A</v>
      </c>
      <c r="D542" s="24"/>
      <c r="E542" s="24"/>
    </row>
    <row r="543" spans="1:5">
      <c r="A543" s="25"/>
      <c r="B543" s="8" t="e">
        <f>VLOOKUP(A543,LookupCount!$A$2:$C$9583,3,FALSE)</f>
        <v>#N/A</v>
      </c>
      <c r="C543" s="70" t="e">
        <f>VLOOKUP(A543,LookupCount!$A$2:$B$9583,2,FALSE)</f>
        <v>#N/A</v>
      </c>
      <c r="D543" s="24"/>
      <c r="E543" s="24"/>
    </row>
    <row r="544" spans="1:5">
      <c r="A544" s="25"/>
      <c r="B544" s="8" t="e">
        <f>VLOOKUP(A544,LookupCount!$A$2:$C$9583,3,FALSE)</f>
        <v>#N/A</v>
      </c>
      <c r="C544" s="70" t="e">
        <f>VLOOKUP(A544,LookupCount!$A$2:$B$9583,2,FALSE)</f>
        <v>#N/A</v>
      </c>
      <c r="D544" s="24"/>
      <c r="E544" s="24"/>
    </row>
    <row r="545" spans="1:5">
      <c r="A545" s="25"/>
      <c r="B545" s="8" t="e">
        <f>VLOOKUP(A545,LookupCount!$A$2:$C$9583,3,FALSE)</f>
        <v>#N/A</v>
      </c>
      <c r="C545" s="70" t="e">
        <f>VLOOKUP(A545,LookupCount!$A$2:$B$9583,2,FALSE)</f>
        <v>#N/A</v>
      </c>
      <c r="D545" s="24"/>
      <c r="E545" s="24"/>
    </row>
    <row r="546" spans="1:5">
      <c r="A546" s="25"/>
      <c r="B546" s="8" t="e">
        <f>VLOOKUP(A546,LookupCount!$A$2:$C$9583,3,FALSE)</f>
        <v>#N/A</v>
      </c>
      <c r="C546" s="70" t="e">
        <f>VLOOKUP(A546,LookupCount!$A$2:$B$9583,2,FALSE)</f>
        <v>#N/A</v>
      </c>
      <c r="D546" s="24"/>
      <c r="E546" s="24"/>
    </row>
    <row r="547" spans="1:5">
      <c r="A547" s="25"/>
      <c r="B547" s="8" t="e">
        <f>VLOOKUP(A547,LookupCount!$A$2:$C$9583,3,FALSE)</f>
        <v>#N/A</v>
      </c>
      <c r="C547" s="70" t="e">
        <f>VLOOKUP(A547,LookupCount!$A$2:$B$9583,2,FALSE)</f>
        <v>#N/A</v>
      </c>
      <c r="D547" s="24"/>
      <c r="E547" s="24"/>
    </row>
    <row r="548" spans="1:5">
      <c r="A548" s="25"/>
      <c r="B548" s="8" t="e">
        <f>VLOOKUP(A548,LookupCount!$A$2:$C$9583,3,FALSE)</f>
        <v>#N/A</v>
      </c>
      <c r="C548" s="70" t="e">
        <f>VLOOKUP(A548,LookupCount!$A$2:$B$9583,2,FALSE)</f>
        <v>#N/A</v>
      </c>
      <c r="D548" s="24"/>
      <c r="E548" s="24"/>
    </row>
    <row r="549" spans="1:5">
      <c r="A549" s="25"/>
      <c r="B549" s="8" t="e">
        <f>VLOOKUP(A549,LookupCount!$A$2:$C$9583,3,FALSE)</f>
        <v>#N/A</v>
      </c>
      <c r="C549" s="70" t="e">
        <f>VLOOKUP(A549,LookupCount!$A$2:$B$9583,2,FALSE)</f>
        <v>#N/A</v>
      </c>
      <c r="D549" s="24"/>
      <c r="E549" s="24"/>
    </row>
    <row r="550" spans="1:5">
      <c r="A550" s="25"/>
      <c r="B550" s="8" t="e">
        <f>VLOOKUP(A550,LookupCount!$A$2:$C$9583,3,FALSE)</f>
        <v>#N/A</v>
      </c>
      <c r="C550" s="70" t="e">
        <f>VLOOKUP(A550,LookupCount!$A$2:$B$9583,2,FALSE)</f>
        <v>#N/A</v>
      </c>
      <c r="D550" s="24"/>
      <c r="E550" s="24"/>
    </row>
  </sheetData>
  <sheetProtection algorithmName="SHA-512" hashValue="+WhufIITWVkMl/cM6UT9NheEyohsjD3B3VzYiZZlaqHafSrAL2JtKpo4Ic6H+E/mRY/ApX5DJ4a0FYO81ntaSg==" saltValue="OhlEcVWZ1WqaZkGtgr2AoA==" spinCount="100000" sheet="1" objects="1" scenarios="1"/>
  <dataConsolidate/>
  <dataValidations xWindow="128" yWindow="301" count="3">
    <dataValidation type="list" allowBlank="1" showInputMessage="1" error="Please select a valid common name from the list." prompt="Please type at least the first three letters of the common name first, and then use the dropdown menu to select the right species." sqref="A4:A550" xr:uid="{00000000-0002-0000-0400-000000000000}">
      <formula1>IF(A4&lt;&gt;"",OFFSET(SingleName,MATCH(A4&amp;"*",AutoName,0)-1,,SUMPRODUCT((MID(AutoName,1,LEN(A4))=TEXT(A4,"0"))*1)),AutoName)</formula1>
    </dataValidation>
    <dataValidation type="whole" allowBlank="1" showInputMessage="1" showErrorMessage="1" error="Please enter a value &gt; 0" prompt="Please enter the number counted of this species." sqref="D3:D550" xr:uid="{00000000-0002-0000-0400-000001000000}">
      <formula1>1</formula1>
      <formula2>1000000000</formula2>
    </dataValidation>
    <dataValidation type="list" allowBlank="1" showInputMessage="1" error="Please select a valid common name from the list." prompt="Please type at least the first three letters of the common name first, and then click the arrow button to the right and select from the dropdown-list the right species." sqref="A3" xr:uid="{00000000-0002-0000-0400-000002000000}">
      <formula1>IF(A3&lt;&gt;"",OFFSET(SingleName,MATCH(A3&amp;"*",AutoName,0)-1,,SUMPRODUCT((MID(AutoName,1,LEN(A3))=TEXT(A3,"0"))*1)),AutoName)</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128" yWindow="301" count="1">
        <x14:dataValidation type="list" allowBlank="1" showInputMessage="1" showErrorMessage="1" error="Please select a valid count quality." prompt="Please select the count quality from the list." xr:uid="{00000000-0002-0000-0400-000003000000}">
          <x14:formula1>
            <xm:f>LookupCount!$F$2:$F$4</xm:f>
          </x14:formula1>
          <xm:sqref>E3:E550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2"/>
  <sheetViews>
    <sheetView workbookViewId="0">
      <selection activeCell="B2" sqref="B2"/>
    </sheetView>
  </sheetViews>
  <sheetFormatPr defaultColWidth="8.85546875" defaultRowHeight="15"/>
  <sheetData>
    <row r="2" spans="2:2">
      <c r="B2" s="1" t="s">
        <v>1527</v>
      </c>
    </row>
  </sheetData>
  <sheetProtection algorithmName="SHA-512" hashValue="p6loZ6lqz1jdmvK446eLvQ4VlFj9Ivasc+81lAjQbYAZ6P/QCPffgILhyDyzx3AN1IHit2nY5sdkHDzpS8XgZw==" saltValue="eyyXIHBzxpM+X05DxAfWEw=="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A1:BN6272"/>
  <sheetViews>
    <sheetView topLeftCell="AG1" zoomScale="85" zoomScaleNormal="85" workbookViewId="0">
      <pane ySplit="1" topLeftCell="A2" activePane="bottomLeft" state="frozen"/>
      <selection pane="bottomLeft" activeCell="AJ10" sqref="AJ10"/>
    </sheetView>
  </sheetViews>
  <sheetFormatPr defaultColWidth="8.85546875" defaultRowHeight="18.75" customHeight="1"/>
  <cols>
    <col min="1" max="1" width="72.28515625" style="36" customWidth="1"/>
    <col min="2" max="2" width="24.85546875" style="36" bestFit="1" customWidth="1"/>
    <col min="3" max="3" width="24.85546875" style="36" customWidth="1"/>
    <col min="4" max="4" width="16.28515625" style="36" bestFit="1" customWidth="1"/>
    <col min="5" max="6" width="11.42578125" bestFit="1" customWidth="1"/>
    <col min="7" max="7" width="11.42578125" customWidth="1"/>
    <col min="8" max="8" width="10" bestFit="1" customWidth="1"/>
    <col min="9" max="9" width="11.140625" bestFit="1" customWidth="1"/>
    <col min="10" max="10" width="7" bestFit="1" customWidth="1"/>
    <col min="11" max="11" width="9.85546875" bestFit="1" customWidth="1"/>
    <col min="12" max="26" width="9.85546875" customWidth="1"/>
    <col min="27" max="27" width="13.42578125" bestFit="1" customWidth="1"/>
    <col min="28" max="34" width="13.42578125" customWidth="1"/>
    <col min="35" max="35" width="66.28515625" customWidth="1"/>
    <col min="36" max="36" width="28.28515625" customWidth="1"/>
    <col min="37" max="37" width="22.42578125" style="71" customWidth="1"/>
    <col min="38" max="38" width="25.28515625" style="71" customWidth="1"/>
    <col min="39" max="39" width="45.42578125" style="71" customWidth="1"/>
    <col min="40" max="40" width="32.42578125" style="71" customWidth="1"/>
    <col min="41" max="41" width="27.28515625" style="71" customWidth="1"/>
    <col min="42" max="42" width="21.7109375" style="71" customWidth="1"/>
    <col min="43" max="43" width="19.42578125" style="71" customWidth="1"/>
    <col min="44" max="44" width="18.7109375" style="71" customWidth="1"/>
    <col min="45" max="45" width="14.28515625" style="71" customWidth="1"/>
    <col min="46" max="46" width="15" style="71" customWidth="1"/>
    <col min="47" max="47" width="11.42578125" style="71" customWidth="1"/>
    <col min="48" max="48" width="17.85546875" style="71" customWidth="1"/>
    <col min="49" max="49" width="21" style="71" customWidth="1"/>
    <col min="50" max="50" width="23.85546875" style="71" customWidth="1"/>
    <col min="51" max="51" width="15.28515625" style="71" customWidth="1"/>
    <col min="52" max="52" width="17.7109375" style="71" bestFit="1" customWidth="1"/>
    <col min="53" max="53" width="12.42578125" style="71" customWidth="1"/>
    <col min="54" max="54" width="16.85546875" style="71" customWidth="1"/>
    <col min="55" max="55" width="16.140625" style="71" customWidth="1"/>
    <col min="56" max="56" width="16.42578125" style="71" customWidth="1"/>
    <col min="57" max="57" width="15.7109375" style="71" customWidth="1"/>
    <col min="58" max="58" width="27.28515625" style="71" customWidth="1"/>
    <col min="59" max="59" width="20.42578125" style="71" customWidth="1"/>
    <col min="60" max="60" width="17.28515625" style="71" customWidth="1"/>
    <col min="61" max="61" width="18.42578125" style="71" customWidth="1"/>
    <col min="62" max="62" width="21.42578125" style="71" customWidth="1"/>
    <col min="63" max="63" width="37" style="71" customWidth="1"/>
    <col min="64" max="64" width="28.140625" style="71" customWidth="1"/>
    <col min="65" max="65" width="15.7109375" style="71" bestFit="1" customWidth="1"/>
    <col min="66" max="66" width="19.7109375" style="71" customWidth="1"/>
  </cols>
  <sheetData>
    <row r="1" spans="1:66" s="56" customFormat="1" ht="18.75" customHeight="1">
      <c r="A1" s="73" t="s">
        <v>169</v>
      </c>
      <c r="B1" s="73" t="s">
        <v>14326</v>
      </c>
      <c r="C1" s="73" t="s">
        <v>168</v>
      </c>
      <c r="D1" s="73" t="s">
        <v>1882</v>
      </c>
      <c r="E1" s="56" t="s">
        <v>1333</v>
      </c>
      <c r="F1" s="56" t="s">
        <v>1334</v>
      </c>
      <c r="G1" s="56" t="s">
        <v>14373</v>
      </c>
      <c r="H1" s="56" t="s">
        <v>1450</v>
      </c>
      <c r="I1" s="56" t="s">
        <v>1352</v>
      </c>
      <c r="J1" s="56" t="s">
        <v>1351</v>
      </c>
      <c r="K1" s="56" t="s">
        <v>1354</v>
      </c>
      <c r="L1" s="56" t="s">
        <v>1429</v>
      </c>
      <c r="M1" s="56" t="s">
        <v>1430</v>
      </c>
      <c r="N1" s="56" t="s">
        <v>1865</v>
      </c>
      <c r="O1" s="56" t="s">
        <v>1866</v>
      </c>
      <c r="P1" s="65" t="s">
        <v>1338</v>
      </c>
      <c r="Q1" s="65" t="s">
        <v>1339</v>
      </c>
      <c r="R1" s="65" t="s">
        <v>1340</v>
      </c>
      <c r="S1" s="65" t="s">
        <v>1341</v>
      </c>
      <c r="T1" s="66" t="s">
        <v>1342</v>
      </c>
      <c r="U1" s="65" t="s">
        <v>1343</v>
      </c>
      <c r="V1" s="66" t="s">
        <v>1344</v>
      </c>
      <c r="W1" s="66" t="s">
        <v>1345</v>
      </c>
      <c r="X1" s="66" t="s">
        <v>1346</v>
      </c>
      <c r="Y1" s="66" t="s">
        <v>1347</v>
      </c>
      <c r="Z1" s="65" t="s">
        <v>1348</v>
      </c>
      <c r="AA1" s="65" t="s">
        <v>1349</v>
      </c>
      <c r="AB1" t="s">
        <v>15373</v>
      </c>
      <c r="AC1" t="s">
        <v>15374</v>
      </c>
      <c r="AD1" t="s">
        <v>15375</v>
      </c>
      <c r="AE1" t="s">
        <v>15376</v>
      </c>
      <c r="AF1" t="s">
        <v>15377</v>
      </c>
      <c r="AG1" t="s">
        <v>15378</v>
      </c>
      <c r="AH1" t="s">
        <v>15379</v>
      </c>
      <c r="AI1" s="57"/>
      <c r="AJ1" s="56" t="s">
        <v>14328</v>
      </c>
      <c r="AK1" t="s">
        <v>1884</v>
      </c>
      <c r="AL1" t="s">
        <v>2833</v>
      </c>
      <c r="AM1" t="s">
        <v>3535</v>
      </c>
      <c r="AN1" t="s">
        <v>3619</v>
      </c>
      <c r="AO1" t="s">
        <v>3658</v>
      </c>
      <c r="AP1" t="s">
        <v>17247</v>
      </c>
      <c r="AQ1" t="s">
        <v>17248</v>
      </c>
      <c r="AR1" t="s">
        <v>4582</v>
      </c>
      <c r="AS1" t="s">
        <v>5588</v>
      </c>
      <c r="AT1" s="36" t="s">
        <v>17246</v>
      </c>
      <c r="AU1" t="s">
        <v>6279</v>
      </c>
      <c r="AV1" t="s">
        <v>6326</v>
      </c>
      <c r="AW1" t="s">
        <v>6330</v>
      </c>
      <c r="AX1" t="s">
        <v>6914</v>
      </c>
      <c r="AY1" t="s">
        <v>6919</v>
      </c>
      <c r="AZ1" t="s">
        <v>6929</v>
      </c>
      <c r="BA1" t="s">
        <v>7429</v>
      </c>
      <c r="BB1" t="s">
        <v>17249</v>
      </c>
      <c r="BC1" t="s">
        <v>9596</v>
      </c>
      <c r="BD1" t="s">
        <v>10756</v>
      </c>
      <c r="BE1" t="s">
        <v>17250</v>
      </c>
      <c r="BF1" t="s">
        <v>10805</v>
      </c>
      <c r="BG1" t="s">
        <v>17251</v>
      </c>
      <c r="BH1" t="s">
        <v>17252</v>
      </c>
      <c r="BI1" t="s">
        <v>12347</v>
      </c>
      <c r="BJ1" t="s">
        <v>17253</v>
      </c>
      <c r="BK1" t="s">
        <v>12922</v>
      </c>
      <c r="BL1" t="s">
        <v>13155</v>
      </c>
      <c r="BM1" t="s">
        <v>14374</v>
      </c>
      <c r="BN1" t="s">
        <v>14231</v>
      </c>
    </row>
    <row r="2" spans="1:66" ht="18.75" customHeight="1">
      <c r="A2" s="36" t="s">
        <v>15687</v>
      </c>
      <c r="B2" s="36" t="s">
        <v>10805</v>
      </c>
      <c r="C2" s="36" t="s">
        <v>15688</v>
      </c>
      <c r="D2" s="36" t="s">
        <v>15612</v>
      </c>
      <c r="E2">
        <v>121.913518865244</v>
      </c>
      <c r="F2">
        <v>14.7017473907141</v>
      </c>
      <c r="G2" t="s">
        <v>1464</v>
      </c>
      <c r="AJ2" s="36" t="s">
        <v>1884</v>
      </c>
      <c r="AK2" s="36" t="s">
        <v>2484</v>
      </c>
      <c r="AL2" t="s">
        <v>3223</v>
      </c>
      <c r="AM2" s="36" t="s">
        <v>3613</v>
      </c>
      <c r="AN2" s="36" t="s">
        <v>3653</v>
      </c>
      <c r="AO2" s="36" t="s">
        <v>3728</v>
      </c>
      <c r="AP2" s="36" t="s">
        <v>4473</v>
      </c>
      <c r="AQ2" s="36" t="s">
        <v>4574</v>
      </c>
      <c r="AR2" s="36" t="s">
        <v>5407</v>
      </c>
      <c r="AS2" s="36" t="s">
        <v>5894</v>
      </c>
      <c r="AT2" s="36" t="s">
        <v>17107</v>
      </c>
      <c r="AU2" s="36" t="s">
        <v>6301</v>
      </c>
      <c r="AV2" s="71" t="s">
        <v>6325</v>
      </c>
      <c r="AW2" t="s">
        <v>6539</v>
      </c>
      <c r="AX2" s="71" t="s">
        <v>6913</v>
      </c>
      <c r="AY2" s="71" t="s">
        <v>6918</v>
      </c>
      <c r="AZ2" s="71" t="s">
        <v>7065</v>
      </c>
      <c r="BA2" s="71" t="s">
        <v>7547</v>
      </c>
      <c r="BB2" s="71" t="s">
        <v>8064</v>
      </c>
      <c r="BC2" s="71" t="s">
        <v>10110</v>
      </c>
      <c r="BD2" s="71" t="s">
        <v>10775</v>
      </c>
      <c r="BE2" s="71" t="s">
        <v>10789</v>
      </c>
      <c r="BF2" s="71" t="s">
        <v>11082</v>
      </c>
      <c r="BG2" s="71" t="s">
        <v>12115</v>
      </c>
      <c r="BH2" s="71" t="s">
        <v>12338</v>
      </c>
      <c r="BI2" s="71" t="s">
        <v>12357</v>
      </c>
      <c r="BJ2" s="71" t="s">
        <v>14367</v>
      </c>
      <c r="BK2" s="71" t="s">
        <v>13123</v>
      </c>
      <c r="BL2" s="71" t="s">
        <v>13215</v>
      </c>
      <c r="BM2" s="71" t="s">
        <v>14173</v>
      </c>
      <c r="BN2" s="71" t="s">
        <v>14319</v>
      </c>
    </row>
    <row r="3" spans="1:66" ht="18.75" customHeight="1">
      <c r="A3" s="36" t="s">
        <v>13218</v>
      </c>
      <c r="B3" s="36" t="s">
        <v>13155</v>
      </c>
      <c r="C3" s="36" t="s">
        <v>13219</v>
      </c>
      <c r="D3" s="36" t="s">
        <v>13217</v>
      </c>
      <c r="E3">
        <v>100.066667</v>
      </c>
      <c r="F3">
        <v>13.05</v>
      </c>
      <c r="G3" t="s">
        <v>1464</v>
      </c>
      <c r="AJ3" s="36" t="s">
        <v>2833</v>
      </c>
      <c r="AK3" s="36" t="s">
        <v>2822</v>
      </c>
      <c r="AL3" t="s">
        <v>2892</v>
      </c>
      <c r="AM3" s="36" t="s">
        <v>3577</v>
      </c>
      <c r="AN3" s="36" t="s">
        <v>3641</v>
      </c>
      <c r="AO3" s="36" t="s">
        <v>3747</v>
      </c>
      <c r="AP3" s="36" t="s">
        <v>4523</v>
      </c>
      <c r="AQ3" s="36" t="s">
        <v>4577</v>
      </c>
      <c r="AR3" s="36" t="s">
        <v>4641</v>
      </c>
      <c r="AS3" s="36" t="s">
        <v>5902</v>
      </c>
      <c r="AT3" s="36" t="s">
        <v>17105</v>
      </c>
      <c r="AU3" s="36" t="s">
        <v>6317</v>
      </c>
      <c r="AW3" t="s">
        <v>6604</v>
      </c>
      <c r="AX3" s="71" t="s">
        <v>6916</v>
      </c>
      <c r="AY3" s="71" t="s">
        <v>6925</v>
      </c>
      <c r="AZ3" s="71" t="s">
        <v>7355</v>
      </c>
      <c r="BA3" s="71" t="s">
        <v>7445</v>
      </c>
      <c r="BB3" s="71" t="s">
        <v>8493</v>
      </c>
      <c r="BC3" s="71" t="s">
        <v>10320</v>
      </c>
      <c r="BD3" s="71" t="s">
        <v>10760</v>
      </c>
      <c r="BE3" s="71" t="s">
        <v>10795</v>
      </c>
      <c r="BF3" s="71" t="s">
        <v>11773</v>
      </c>
      <c r="BG3" s="71" t="s">
        <v>12187</v>
      </c>
      <c r="BH3" s="71" t="s">
        <v>12343</v>
      </c>
      <c r="BI3" s="71" t="s">
        <v>12355</v>
      </c>
      <c r="BJ3" s="71" t="s">
        <v>14368</v>
      </c>
      <c r="BK3" s="71" t="s">
        <v>13042</v>
      </c>
      <c r="BL3" s="71" t="s">
        <v>13291</v>
      </c>
      <c r="BM3" s="71" t="s">
        <v>14213</v>
      </c>
      <c r="BN3" s="71" t="s">
        <v>14290</v>
      </c>
    </row>
    <row r="4" spans="1:66" ht="18.75" customHeight="1">
      <c r="A4" s="36" t="s">
        <v>7547</v>
      </c>
      <c r="B4" s="36" t="s">
        <v>7429</v>
      </c>
      <c r="C4" s="36" t="s">
        <v>7548</v>
      </c>
      <c r="D4" s="36" t="s">
        <v>1464</v>
      </c>
      <c r="E4">
        <v>85.698209000000006</v>
      </c>
      <c r="F4">
        <v>27.463746</v>
      </c>
      <c r="G4" t="s">
        <v>1464</v>
      </c>
      <c r="AJ4" s="36" t="s">
        <v>3535</v>
      </c>
      <c r="AK4" s="36" t="s">
        <v>2756</v>
      </c>
      <c r="AL4" t="s">
        <v>3256</v>
      </c>
      <c r="AM4" s="36" t="s">
        <v>3587</v>
      </c>
      <c r="AN4" s="36" t="s">
        <v>3643</v>
      </c>
      <c r="AO4" s="36" t="s">
        <v>3683</v>
      </c>
      <c r="AP4" s="36" t="s">
        <v>4566</v>
      </c>
      <c r="AQ4" s="36" t="s">
        <v>4579</v>
      </c>
      <c r="AR4" s="36" t="s">
        <v>5249</v>
      </c>
      <c r="AS4" s="36" t="s">
        <v>5869</v>
      </c>
      <c r="AT4" s="36" t="s">
        <v>17108</v>
      </c>
      <c r="AU4" s="36" t="s">
        <v>15538</v>
      </c>
      <c r="AW4" t="s">
        <v>6545</v>
      </c>
      <c r="AY4" s="71" t="s">
        <v>6922</v>
      </c>
      <c r="AZ4" s="71" t="s">
        <v>7137</v>
      </c>
      <c r="BA4" s="71" t="s">
        <v>7570</v>
      </c>
      <c r="BB4" s="71" t="s">
        <v>14335</v>
      </c>
      <c r="BC4" s="71" t="s">
        <v>10358</v>
      </c>
      <c r="BD4" s="71" t="s">
        <v>10758</v>
      </c>
      <c r="BE4" s="71" t="s">
        <v>10787</v>
      </c>
      <c r="BF4" s="71" t="s">
        <v>11763</v>
      </c>
      <c r="BG4" s="71" t="s">
        <v>12077</v>
      </c>
      <c r="BH4" s="71" t="s">
        <v>12341</v>
      </c>
      <c r="BI4" s="71" t="s">
        <v>12379</v>
      </c>
      <c r="BJ4" s="71" t="s">
        <v>12887</v>
      </c>
      <c r="BK4" s="71" t="s">
        <v>12946</v>
      </c>
      <c r="BL4" s="71" t="s">
        <v>13838</v>
      </c>
      <c r="BM4" s="71" t="s">
        <v>14215</v>
      </c>
      <c r="BN4" s="71" t="s">
        <v>14242</v>
      </c>
    </row>
    <row r="5" spans="1:66" ht="18.75" customHeight="1">
      <c r="A5" s="36" t="s">
        <v>8064</v>
      </c>
      <c r="B5" s="36" t="s">
        <v>17249</v>
      </c>
      <c r="C5" s="36" t="s">
        <v>8065</v>
      </c>
      <c r="D5" s="36" t="s">
        <v>7703</v>
      </c>
      <c r="E5">
        <v>176</v>
      </c>
      <c r="F5">
        <v>-37.716666670000002</v>
      </c>
      <c r="G5" t="s">
        <v>8460</v>
      </c>
      <c r="AJ5" s="36" t="s">
        <v>3619</v>
      </c>
      <c r="AK5" s="36" t="s">
        <v>2658</v>
      </c>
      <c r="AL5" t="s">
        <v>3278</v>
      </c>
      <c r="AM5" s="36" t="s">
        <v>3575</v>
      </c>
      <c r="AN5" s="36" t="s">
        <v>3639</v>
      </c>
      <c r="AO5" s="36" t="s">
        <v>3707</v>
      </c>
      <c r="AP5" s="36" t="s">
        <v>3965</v>
      </c>
      <c r="AR5" s="36" t="s">
        <v>4630</v>
      </c>
      <c r="AS5" s="36" t="s">
        <v>6090</v>
      </c>
      <c r="AT5" s="71" t="s">
        <v>17109</v>
      </c>
      <c r="AU5" s="36" t="s">
        <v>6278</v>
      </c>
      <c r="AW5" t="s">
        <v>16994</v>
      </c>
      <c r="AZ5" s="71" t="s">
        <v>6999</v>
      </c>
      <c r="BA5" s="71" t="s">
        <v>7493</v>
      </c>
      <c r="BB5" s="71" t="s">
        <v>14336</v>
      </c>
      <c r="BC5" s="71" t="s">
        <v>9605</v>
      </c>
      <c r="BD5" s="71" t="s">
        <v>10768</v>
      </c>
      <c r="BE5" s="71" t="s">
        <v>10793</v>
      </c>
      <c r="BF5" s="71" t="s">
        <v>11765</v>
      </c>
      <c r="BG5" s="71" t="s">
        <v>12000</v>
      </c>
      <c r="BH5" s="71" t="s">
        <v>12335</v>
      </c>
      <c r="BI5" s="71" t="s">
        <v>12361</v>
      </c>
      <c r="BJ5" s="71" t="s">
        <v>12550</v>
      </c>
      <c r="BK5" s="71" t="s">
        <v>13078</v>
      </c>
      <c r="BL5" s="71" t="s">
        <v>13840</v>
      </c>
      <c r="BM5" s="71" t="s">
        <v>14224</v>
      </c>
      <c r="BN5" s="71" t="s">
        <v>14246</v>
      </c>
    </row>
    <row r="6" spans="1:66" ht="18.75" customHeight="1">
      <c r="A6" s="36" t="s">
        <v>2484</v>
      </c>
      <c r="B6" s="36" t="s">
        <v>1884</v>
      </c>
      <c r="C6" s="36" t="s">
        <v>2485</v>
      </c>
      <c r="D6" s="36" t="s">
        <v>1947</v>
      </c>
      <c r="E6">
        <v>120.862478114583</v>
      </c>
      <c r="F6">
        <v>-19.5834538687172</v>
      </c>
      <c r="G6" s="36" t="s">
        <v>1464</v>
      </c>
      <c r="AJ6" s="36" t="s">
        <v>3658</v>
      </c>
      <c r="AK6" s="36" t="s">
        <v>2482</v>
      </c>
      <c r="AL6" t="s">
        <v>3475</v>
      </c>
      <c r="AM6" s="36" t="s">
        <v>3610</v>
      </c>
      <c r="AN6" s="36" t="s">
        <v>3645</v>
      </c>
      <c r="AO6" s="36" t="s">
        <v>3751</v>
      </c>
      <c r="AP6" s="36" t="s">
        <v>4499</v>
      </c>
      <c r="AR6" s="36" t="s">
        <v>4619</v>
      </c>
      <c r="AS6" s="36" t="s">
        <v>5638</v>
      </c>
      <c r="AT6" s="71" t="s">
        <v>17106</v>
      </c>
      <c r="AU6" s="36" t="s">
        <v>6303</v>
      </c>
      <c r="AW6" t="s">
        <v>6679</v>
      </c>
      <c r="AZ6" s="71" t="s">
        <v>7255</v>
      </c>
      <c r="BA6" s="71" t="s">
        <v>7635</v>
      </c>
      <c r="BB6" s="71" t="s">
        <v>8060</v>
      </c>
      <c r="BC6" s="71" t="s">
        <v>10146</v>
      </c>
      <c r="BD6" s="71" t="s">
        <v>10762</v>
      </c>
      <c r="BE6" s="71" t="s">
        <v>10800</v>
      </c>
      <c r="BF6" s="71" t="s">
        <v>11568</v>
      </c>
      <c r="BG6" s="71" t="s">
        <v>11955</v>
      </c>
      <c r="BI6" s="71" t="s">
        <v>12375</v>
      </c>
      <c r="BJ6" s="71" t="s">
        <v>12448</v>
      </c>
      <c r="BK6" s="71" t="s">
        <v>15870</v>
      </c>
      <c r="BL6" s="71" t="s">
        <v>13392</v>
      </c>
      <c r="BM6" s="71" t="s">
        <v>14164</v>
      </c>
      <c r="BN6" s="71" t="s">
        <v>14274</v>
      </c>
    </row>
    <row r="7" spans="1:66" ht="18.75" customHeight="1">
      <c r="A7" s="36" t="s">
        <v>8493</v>
      </c>
      <c r="B7" s="36" t="s">
        <v>17249</v>
      </c>
      <c r="C7" s="36" t="s">
        <v>8494</v>
      </c>
      <c r="D7" t="s">
        <v>7716</v>
      </c>
      <c r="E7">
        <v>172.8999939</v>
      </c>
      <c r="F7">
        <v>-34.700000760000002</v>
      </c>
      <c r="G7" t="s">
        <v>1464</v>
      </c>
      <c r="AJ7" s="36" t="s">
        <v>17247</v>
      </c>
      <c r="AK7" s="36" t="s">
        <v>2668</v>
      </c>
      <c r="AL7" t="s">
        <v>3463</v>
      </c>
      <c r="AM7" s="36" t="s">
        <v>3534</v>
      </c>
      <c r="AN7" s="36" t="s">
        <v>3647</v>
      </c>
      <c r="AO7" s="36" t="s">
        <v>3704</v>
      </c>
      <c r="AP7" s="36" t="s">
        <v>4124</v>
      </c>
      <c r="AR7" s="36" t="s">
        <v>4684</v>
      </c>
      <c r="AS7" s="36" t="s">
        <v>5914</v>
      </c>
      <c r="AT7" s="71" t="s">
        <v>17116</v>
      </c>
      <c r="AU7" s="36" t="s">
        <v>6313</v>
      </c>
      <c r="AW7" t="s">
        <v>6726</v>
      </c>
      <c r="AZ7" s="71" t="s">
        <v>7263</v>
      </c>
      <c r="BA7" s="71" t="s">
        <v>7566</v>
      </c>
      <c r="BB7" s="71" t="s">
        <v>8495</v>
      </c>
      <c r="BC7" s="71" t="s">
        <v>9601</v>
      </c>
      <c r="BD7" s="71" t="s">
        <v>10755</v>
      </c>
      <c r="BE7" s="71" t="s">
        <v>10802</v>
      </c>
      <c r="BF7" s="71" t="s">
        <v>11741</v>
      </c>
      <c r="BG7" s="71" t="s">
        <v>12245</v>
      </c>
      <c r="BI7" s="71" t="s">
        <v>12383</v>
      </c>
      <c r="BJ7" s="71" t="s">
        <v>12744</v>
      </c>
      <c r="BK7" s="71" t="s">
        <v>15871</v>
      </c>
      <c r="BL7" s="71" t="s">
        <v>13488</v>
      </c>
      <c r="BM7" s="71" t="s">
        <v>14226</v>
      </c>
      <c r="BN7" s="71" t="s">
        <v>14285</v>
      </c>
    </row>
    <row r="8" spans="1:66" ht="18.75" customHeight="1">
      <c r="A8" s="36" t="s">
        <v>13291</v>
      </c>
      <c r="B8" s="36" t="s">
        <v>13155</v>
      </c>
      <c r="C8" s="36" t="s">
        <v>13292</v>
      </c>
      <c r="D8" s="36" t="s">
        <v>13157</v>
      </c>
      <c r="E8">
        <v>100.033333</v>
      </c>
      <c r="F8">
        <v>13.416667</v>
      </c>
      <c r="G8" t="s">
        <v>1464</v>
      </c>
      <c r="AJ8" s="36" t="s">
        <v>17248</v>
      </c>
      <c r="AK8" s="36" t="s">
        <v>2656</v>
      </c>
      <c r="AL8" t="s">
        <v>2904</v>
      </c>
      <c r="AM8" s="36" t="s">
        <v>3598</v>
      </c>
      <c r="AN8" s="36" t="s">
        <v>3651</v>
      </c>
      <c r="AO8" s="36" t="s">
        <v>3664</v>
      </c>
      <c r="AP8" s="36" t="s">
        <v>4503</v>
      </c>
      <c r="AR8" s="36" t="s">
        <v>5547</v>
      </c>
      <c r="AS8" s="36" t="s">
        <v>6046</v>
      </c>
      <c r="AT8" s="71" t="s">
        <v>17117</v>
      </c>
      <c r="AU8" s="36" t="s">
        <v>6289</v>
      </c>
      <c r="AW8" t="s">
        <v>6618</v>
      </c>
      <c r="AZ8" s="71" t="s">
        <v>7177</v>
      </c>
      <c r="BA8" s="71" t="s">
        <v>7507</v>
      </c>
      <c r="BB8" s="71" t="s">
        <v>8058</v>
      </c>
      <c r="BC8" s="71" t="s">
        <v>10222</v>
      </c>
      <c r="BD8" s="71" t="s">
        <v>10770</v>
      </c>
      <c r="BE8" s="71" t="s">
        <v>10791</v>
      </c>
      <c r="BF8" s="71" t="s">
        <v>11753</v>
      </c>
      <c r="BG8" s="71" t="s">
        <v>12060</v>
      </c>
      <c r="BI8" s="71" t="s">
        <v>12381</v>
      </c>
      <c r="BJ8" s="71" t="s">
        <v>12742</v>
      </c>
      <c r="BK8" s="71" t="s">
        <v>13144</v>
      </c>
      <c r="BL8" s="71" t="s">
        <v>13482</v>
      </c>
      <c r="BM8" s="71" t="s">
        <v>14218</v>
      </c>
      <c r="BN8" s="71" t="s">
        <v>14323</v>
      </c>
    </row>
    <row r="9" spans="1:66" ht="18.75" customHeight="1">
      <c r="A9" s="36" t="s">
        <v>15825</v>
      </c>
      <c r="B9" s="36" t="s">
        <v>12922</v>
      </c>
      <c r="C9" s="36" t="s">
        <v>12970</v>
      </c>
      <c r="D9" s="36" t="s">
        <v>12964</v>
      </c>
      <c r="E9">
        <v>120.18333440000001</v>
      </c>
      <c r="F9">
        <v>23.5</v>
      </c>
      <c r="G9" t="s">
        <v>1464</v>
      </c>
      <c r="AJ9" s="36" t="s">
        <v>4582</v>
      </c>
      <c r="AK9" s="36" t="s">
        <v>2816</v>
      </c>
      <c r="AL9" t="s">
        <v>2839</v>
      </c>
      <c r="AM9" s="36" t="s">
        <v>3603</v>
      </c>
      <c r="AN9" s="36" t="s">
        <v>3649</v>
      </c>
      <c r="AO9" s="36" t="s">
        <v>3698</v>
      </c>
      <c r="AP9" s="36" t="s">
        <v>4534</v>
      </c>
      <c r="AR9" s="36" t="s">
        <v>4886</v>
      </c>
      <c r="AS9" s="36" t="s">
        <v>5778</v>
      </c>
      <c r="AT9" s="71" t="s">
        <v>17118</v>
      </c>
      <c r="AU9" s="36" t="s">
        <v>6295</v>
      </c>
      <c r="AW9" t="s">
        <v>6681</v>
      </c>
      <c r="AZ9" s="71" t="s">
        <v>7321</v>
      </c>
      <c r="BA9" s="71" t="s">
        <v>7698</v>
      </c>
      <c r="BB9" s="71" t="s">
        <v>8056</v>
      </c>
      <c r="BC9" s="71" t="s">
        <v>10236</v>
      </c>
      <c r="BD9" s="71" t="s">
        <v>10777</v>
      </c>
      <c r="BE9" s="71" t="s">
        <v>10798</v>
      </c>
      <c r="BF9" s="71" t="s">
        <v>11048</v>
      </c>
      <c r="BG9" s="71" t="s">
        <v>11992</v>
      </c>
      <c r="BI9" s="71" t="s">
        <v>12373</v>
      </c>
      <c r="BJ9" s="71" t="s">
        <v>12564</v>
      </c>
      <c r="BK9" s="71" t="s">
        <v>12940</v>
      </c>
      <c r="BL9" s="71" t="s">
        <v>13756</v>
      </c>
      <c r="BM9" s="71" t="s">
        <v>14181</v>
      </c>
      <c r="BN9" s="71" t="s">
        <v>14293</v>
      </c>
    </row>
    <row r="10" spans="1:66" ht="18.75" customHeight="1">
      <c r="A10" s="36" t="s">
        <v>15819</v>
      </c>
      <c r="B10" s="36" t="s">
        <v>12922</v>
      </c>
      <c r="C10" s="36" t="s">
        <v>13055</v>
      </c>
      <c r="D10" s="36" t="s">
        <v>15820</v>
      </c>
      <c r="E10">
        <v>120.83333589999999</v>
      </c>
      <c r="F10">
        <v>24.666666029999998</v>
      </c>
      <c r="G10" t="s">
        <v>1464</v>
      </c>
      <c r="AJ10" s="36" t="s">
        <v>5588</v>
      </c>
      <c r="AK10" s="36" t="s">
        <v>2636</v>
      </c>
      <c r="AL10" t="s">
        <v>2855</v>
      </c>
      <c r="AM10" s="36" t="s">
        <v>3550</v>
      </c>
      <c r="AN10" s="36" t="s">
        <v>3618</v>
      </c>
      <c r="AO10" s="36" t="s">
        <v>3734</v>
      </c>
      <c r="AP10" s="36" t="s">
        <v>4491</v>
      </c>
      <c r="AR10" s="36" t="s">
        <v>4967</v>
      </c>
      <c r="AS10" s="36" t="s">
        <v>6000</v>
      </c>
      <c r="AT10" s="71" t="s">
        <v>17119</v>
      </c>
      <c r="AU10" s="36" t="s">
        <v>6309</v>
      </c>
      <c r="AW10" t="s">
        <v>6738</v>
      </c>
      <c r="AZ10" s="71" t="s">
        <v>7317</v>
      </c>
      <c r="BA10" s="71" t="s">
        <v>7511</v>
      </c>
      <c r="BB10" s="71" t="s">
        <v>8054</v>
      </c>
      <c r="BC10" s="71" t="s">
        <v>10274</v>
      </c>
      <c r="BD10" s="71" t="s">
        <v>10772</v>
      </c>
      <c r="BE10" s="71" t="s">
        <v>10785</v>
      </c>
      <c r="BF10" s="71" t="s">
        <v>11771</v>
      </c>
      <c r="BG10" s="71" t="s">
        <v>12008</v>
      </c>
      <c r="BI10" s="71" t="s">
        <v>12377</v>
      </c>
      <c r="BJ10" s="71" t="s">
        <v>12548</v>
      </c>
      <c r="BK10" s="71" t="s">
        <v>12976</v>
      </c>
      <c r="BL10" s="71" t="s">
        <v>13285</v>
      </c>
      <c r="BM10" s="71" t="s">
        <v>14170</v>
      </c>
      <c r="BN10" s="71" t="s">
        <v>14304</v>
      </c>
    </row>
    <row r="11" spans="1:66" ht="18.75" customHeight="1">
      <c r="A11" s="36" t="s">
        <v>15818</v>
      </c>
      <c r="B11" s="36" t="s">
        <v>12922</v>
      </c>
      <c r="C11" s="36" t="s">
        <v>13073</v>
      </c>
      <c r="D11" s="36" t="s">
        <v>12988</v>
      </c>
      <c r="E11">
        <v>121.33333589999999</v>
      </c>
      <c r="F11">
        <v>25</v>
      </c>
      <c r="G11" t="s">
        <v>13145</v>
      </c>
      <c r="AJ11" s="36" t="s">
        <v>17246</v>
      </c>
      <c r="AK11" s="36" t="s">
        <v>2640</v>
      </c>
      <c r="AL11" t="s">
        <v>3412</v>
      </c>
      <c r="AM11" s="36" t="s">
        <v>15396</v>
      </c>
      <c r="AN11" s="36" t="s">
        <v>3625</v>
      </c>
      <c r="AO11" s="36" t="s">
        <v>3685</v>
      </c>
      <c r="AP11" s="36" t="s">
        <v>4002</v>
      </c>
      <c r="AR11" s="36" t="s">
        <v>5251</v>
      </c>
      <c r="AS11" s="36" t="s">
        <v>5774</v>
      </c>
      <c r="AT11" s="71" t="s">
        <v>17121</v>
      </c>
      <c r="AU11" s="36" t="s">
        <v>6285</v>
      </c>
      <c r="AW11" t="s">
        <v>6867</v>
      </c>
      <c r="AZ11" s="71" t="s">
        <v>7179</v>
      </c>
      <c r="BA11" s="71" t="s">
        <v>7523</v>
      </c>
      <c r="BB11" s="71" t="s">
        <v>8052</v>
      </c>
      <c r="BC11" s="71" t="s">
        <v>10601</v>
      </c>
      <c r="BD11" s="71" t="s">
        <v>10766</v>
      </c>
      <c r="BE11" s="71" t="s">
        <v>10782</v>
      </c>
      <c r="BF11" s="71" t="s">
        <v>11615</v>
      </c>
      <c r="BG11" s="71" t="s">
        <v>11845</v>
      </c>
      <c r="BI11" s="71" t="s">
        <v>12346</v>
      </c>
      <c r="BJ11" s="71" t="s">
        <v>12432</v>
      </c>
      <c r="BK11" s="71" t="s">
        <v>12926</v>
      </c>
      <c r="BL11" s="71" t="s">
        <v>13886</v>
      </c>
      <c r="BM11" s="71" t="s">
        <v>14191</v>
      </c>
      <c r="BN11" s="71" t="s">
        <v>14296</v>
      </c>
    </row>
    <row r="12" spans="1:66" ht="18.75" customHeight="1">
      <c r="A12" s="36" t="s">
        <v>15824</v>
      </c>
      <c r="B12" s="36" t="s">
        <v>12922</v>
      </c>
      <c r="C12" s="36" t="s">
        <v>13006</v>
      </c>
      <c r="D12" s="36" t="s">
        <v>13007</v>
      </c>
      <c r="E12">
        <v>120.4000015</v>
      </c>
      <c r="F12">
        <v>23.483333590000001</v>
      </c>
      <c r="G12" t="s">
        <v>1464</v>
      </c>
      <c r="AJ12" s="36" t="s">
        <v>6279</v>
      </c>
      <c r="AK12" s="36" t="s">
        <v>2544</v>
      </c>
      <c r="AL12" t="s">
        <v>3530</v>
      </c>
      <c r="AM12" s="36" t="s">
        <v>3541</v>
      </c>
      <c r="AN12" s="36" t="s">
        <v>3655</v>
      </c>
      <c r="AO12" s="36" t="s">
        <v>3681</v>
      </c>
      <c r="AP12" s="36" t="s">
        <v>4536</v>
      </c>
      <c r="AR12" s="36" t="s">
        <v>5434</v>
      </c>
      <c r="AS12" s="36" t="s">
        <v>6176</v>
      </c>
      <c r="AT12" s="71" t="s">
        <v>17120</v>
      </c>
      <c r="AU12" s="36" t="s">
        <v>6305</v>
      </c>
      <c r="AW12" t="s">
        <v>6438</v>
      </c>
      <c r="AZ12" s="71" t="s">
        <v>7143</v>
      </c>
      <c r="BA12" s="71" t="s">
        <v>7589</v>
      </c>
      <c r="BB12" s="71" t="s">
        <v>8497</v>
      </c>
      <c r="BC12" s="71" t="s">
        <v>10591</v>
      </c>
      <c r="BD12" s="71" t="s">
        <v>10764</v>
      </c>
      <c r="BE12" s="71" t="s">
        <v>10779</v>
      </c>
      <c r="BF12" s="71" t="s">
        <v>11681</v>
      </c>
      <c r="BG12" s="71" t="s">
        <v>12022</v>
      </c>
      <c r="BI12" s="71" t="s">
        <v>12351</v>
      </c>
      <c r="BJ12" s="71" t="s">
        <v>12430</v>
      </c>
      <c r="BK12" s="71" t="s">
        <v>13025</v>
      </c>
      <c r="BL12" s="71" t="s">
        <v>13804</v>
      </c>
      <c r="BM12" s="71" t="s">
        <v>14202</v>
      </c>
      <c r="BN12" s="71" t="s">
        <v>14256</v>
      </c>
    </row>
    <row r="13" spans="1:66" ht="18.75" customHeight="1">
      <c r="A13" s="36" t="s">
        <v>15827</v>
      </c>
      <c r="B13" s="36" t="s">
        <v>12922</v>
      </c>
      <c r="C13" s="36" t="s">
        <v>12990</v>
      </c>
      <c r="D13" s="36" t="s">
        <v>12988</v>
      </c>
      <c r="E13">
        <v>121.4666672</v>
      </c>
      <c r="F13">
        <v>25.033332819999998</v>
      </c>
      <c r="G13" t="s">
        <v>1464</v>
      </c>
      <c r="AJ13" s="36" t="s">
        <v>6326</v>
      </c>
      <c r="AK13" s="36" t="s">
        <v>2648</v>
      </c>
      <c r="AL13" t="s">
        <v>1609</v>
      </c>
      <c r="AM13" s="36" t="s">
        <v>3553</v>
      </c>
      <c r="AN13" s="36" t="s">
        <v>3622</v>
      </c>
      <c r="AO13" s="36" t="s">
        <v>3736</v>
      </c>
      <c r="AP13" s="36" t="s">
        <v>4501</v>
      </c>
      <c r="AR13" s="36" t="s">
        <v>5125</v>
      </c>
      <c r="AS13" s="36" t="s">
        <v>5707</v>
      </c>
      <c r="AT13" s="71" t="s">
        <v>17122</v>
      </c>
      <c r="AU13" s="36" t="s">
        <v>6287</v>
      </c>
      <c r="AW13" t="s">
        <v>6610</v>
      </c>
      <c r="AZ13" s="71" t="s">
        <v>7303</v>
      </c>
      <c r="BA13" s="71" t="s">
        <v>7530</v>
      </c>
      <c r="BB13" s="71" t="s">
        <v>8050</v>
      </c>
      <c r="BC13" s="71" t="s">
        <v>10434</v>
      </c>
      <c r="BF13" s="71" t="s">
        <v>11677</v>
      </c>
      <c r="BG13" s="71" t="s">
        <v>12189</v>
      </c>
      <c r="BI13" s="71" t="s">
        <v>12367</v>
      </c>
      <c r="BJ13" s="71" t="s">
        <v>12662</v>
      </c>
      <c r="BK13" s="71" t="s">
        <v>13150</v>
      </c>
      <c r="BL13" s="71" t="s">
        <v>13734</v>
      </c>
      <c r="BM13" s="71" t="s">
        <v>4697</v>
      </c>
      <c r="BN13" s="71" t="s">
        <v>14237</v>
      </c>
    </row>
    <row r="14" spans="1:66" ht="18.75" customHeight="1">
      <c r="A14" s="36" t="s">
        <v>15826</v>
      </c>
      <c r="B14" s="36" t="s">
        <v>12922</v>
      </c>
      <c r="C14" s="36" t="s">
        <v>13004</v>
      </c>
      <c r="D14" t="s">
        <v>12964</v>
      </c>
      <c r="E14">
        <v>120.38333129999999</v>
      </c>
      <c r="F14">
        <v>23.649999619999999</v>
      </c>
      <c r="G14" t="s">
        <v>1464</v>
      </c>
      <c r="AJ14" s="36" t="s">
        <v>6330</v>
      </c>
      <c r="AK14" s="36" t="s">
        <v>2037</v>
      </c>
      <c r="AL14" t="s">
        <v>2832</v>
      </c>
      <c r="AM14" s="36" t="s">
        <v>15399</v>
      </c>
      <c r="AN14" s="36" t="s">
        <v>3627</v>
      </c>
      <c r="AO14" s="36" t="s">
        <v>3671</v>
      </c>
      <c r="AP14" s="36" t="s">
        <v>4540</v>
      </c>
      <c r="AR14" s="36" t="s">
        <v>5414</v>
      </c>
      <c r="AS14" s="36" t="s">
        <v>5660</v>
      </c>
      <c r="AT14" s="71" t="s">
        <v>17123</v>
      </c>
      <c r="AU14" s="36" t="s">
        <v>6283</v>
      </c>
      <c r="AW14" t="s">
        <v>6568</v>
      </c>
      <c r="AZ14" s="71" t="s">
        <v>7083</v>
      </c>
      <c r="BA14" s="71" t="s">
        <v>7593</v>
      </c>
      <c r="BB14" s="71" t="s">
        <v>8048</v>
      </c>
      <c r="BC14" s="71" t="s">
        <v>10148</v>
      </c>
      <c r="BF14" s="71" t="s">
        <v>11463</v>
      </c>
      <c r="BG14" s="71" t="s">
        <v>12312</v>
      </c>
      <c r="BI14" s="71" t="s">
        <v>12391</v>
      </c>
      <c r="BJ14" s="71" t="s">
        <v>12506</v>
      </c>
      <c r="BK14" s="71" t="s">
        <v>13048</v>
      </c>
      <c r="BL14" s="71" t="s">
        <v>13599</v>
      </c>
      <c r="BM14" s="71" t="s">
        <v>14199</v>
      </c>
      <c r="BN14" s="71" t="s">
        <v>14261</v>
      </c>
    </row>
    <row r="15" spans="1:66" ht="18.75" customHeight="1">
      <c r="A15" s="36" t="s">
        <v>15829</v>
      </c>
      <c r="B15" s="36" t="s">
        <v>12922</v>
      </c>
      <c r="C15" s="36" t="s">
        <v>12997</v>
      </c>
      <c r="D15" s="36" t="s">
        <v>12998</v>
      </c>
      <c r="E15">
        <v>120.4499969</v>
      </c>
      <c r="F15">
        <v>24.200000760000002</v>
      </c>
      <c r="G15" t="s">
        <v>1464</v>
      </c>
      <c r="AJ15" s="36" t="s">
        <v>6914</v>
      </c>
      <c r="AK15" s="36" t="s">
        <v>2095</v>
      </c>
      <c r="AL15" t="s">
        <v>2918</v>
      </c>
      <c r="AM15" s="36" t="s">
        <v>15401</v>
      </c>
      <c r="AN15" s="36" t="s">
        <v>3629</v>
      </c>
      <c r="AO15" s="36" t="s">
        <v>3740</v>
      </c>
      <c r="AP15" s="36" t="s">
        <v>4532</v>
      </c>
      <c r="AR15" s="36" t="s">
        <v>5357</v>
      </c>
      <c r="AS15" s="36" t="s">
        <v>5787</v>
      </c>
      <c r="AT15" s="71" t="s">
        <v>17124</v>
      </c>
      <c r="AU15" s="36" t="s">
        <v>15541</v>
      </c>
      <c r="AW15" t="s">
        <v>6722</v>
      </c>
      <c r="AZ15" s="71" t="s">
        <v>7121</v>
      </c>
      <c r="BA15" s="71" t="s">
        <v>7513</v>
      </c>
      <c r="BB15" s="71" t="s">
        <v>8499</v>
      </c>
      <c r="BC15" s="71" t="s">
        <v>10583</v>
      </c>
      <c r="BF15" s="71" t="s">
        <v>11050</v>
      </c>
      <c r="BG15" s="71" t="s">
        <v>11911</v>
      </c>
      <c r="BI15" s="71" t="s">
        <v>12369</v>
      </c>
      <c r="BJ15" s="71" t="s">
        <v>12654</v>
      </c>
      <c r="BK15" s="71" t="s">
        <v>13118</v>
      </c>
      <c r="BL15" s="71" t="s">
        <v>13345</v>
      </c>
      <c r="BM15" s="71" t="s">
        <v>14222</v>
      </c>
      <c r="BN15" s="71" t="s">
        <v>14299</v>
      </c>
    </row>
    <row r="16" spans="1:66" ht="18.75" customHeight="1">
      <c r="A16" s="36" t="s">
        <v>15828</v>
      </c>
      <c r="B16" s="36" t="s">
        <v>12922</v>
      </c>
      <c r="C16" s="36" t="s">
        <v>12992</v>
      </c>
      <c r="D16" s="36" t="s">
        <v>12993</v>
      </c>
      <c r="E16">
        <v>120.5</v>
      </c>
      <c r="F16">
        <v>24.200000760000002</v>
      </c>
      <c r="G16" t="s">
        <v>1464</v>
      </c>
      <c r="AJ16" s="36" t="s">
        <v>6919</v>
      </c>
      <c r="AK16" s="36" t="s">
        <v>1956</v>
      </c>
      <c r="AL16" t="s">
        <v>3329</v>
      </c>
      <c r="AM16" s="36" t="s">
        <v>15403</v>
      </c>
      <c r="AN16" s="36" t="s">
        <v>3637</v>
      </c>
      <c r="AO16" s="36" t="s">
        <v>3676</v>
      </c>
      <c r="AP16" s="36" t="s">
        <v>3929</v>
      </c>
      <c r="AR16" s="36" t="s">
        <v>4828</v>
      </c>
      <c r="AS16" s="36" t="s">
        <v>6186</v>
      </c>
      <c r="AT16" s="71" t="s">
        <v>17111</v>
      </c>
      <c r="AU16" s="36" t="s">
        <v>6323</v>
      </c>
      <c r="AW16" t="s">
        <v>17009</v>
      </c>
      <c r="AZ16" s="71" t="s">
        <v>7231</v>
      </c>
      <c r="BA16" s="71" t="s">
        <v>7515</v>
      </c>
      <c r="BB16" s="71" t="s">
        <v>8046</v>
      </c>
      <c r="BC16" s="71" t="s">
        <v>10160</v>
      </c>
      <c r="BF16" s="71" t="s">
        <v>11769</v>
      </c>
      <c r="BG16" s="71" t="s">
        <v>11998</v>
      </c>
      <c r="BI16" s="71" t="s">
        <v>12359</v>
      </c>
      <c r="BJ16" s="71" t="s">
        <v>12817</v>
      </c>
      <c r="BK16" s="71" t="s">
        <v>12934</v>
      </c>
      <c r="BL16" s="71" t="s">
        <v>14078</v>
      </c>
      <c r="BM16" s="71" t="s">
        <v>14228</v>
      </c>
      <c r="BN16" s="71" t="s">
        <v>14309</v>
      </c>
    </row>
    <row r="17" spans="1:66" ht="18.75" customHeight="1">
      <c r="A17" s="36" t="s">
        <v>15830</v>
      </c>
      <c r="B17" s="36" t="s">
        <v>12922</v>
      </c>
      <c r="C17" s="36" t="s">
        <v>13109</v>
      </c>
      <c r="D17" s="36" t="s">
        <v>12993</v>
      </c>
      <c r="E17">
        <v>120.68333440000001</v>
      </c>
      <c r="F17">
        <v>24.083333970000002</v>
      </c>
      <c r="G17" t="s">
        <v>1464</v>
      </c>
      <c r="AJ17" s="36" t="s">
        <v>6929</v>
      </c>
      <c r="AK17" s="36" t="s">
        <v>2646</v>
      </c>
      <c r="AL17" t="s">
        <v>3248</v>
      </c>
      <c r="AM17" s="36" t="s">
        <v>15406</v>
      </c>
      <c r="AN17" s="36" t="s">
        <v>3632</v>
      </c>
      <c r="AO17" s="36" t="s">
        <v>3679</v>
      </c>
      <c r="AP17" s="36" t="s">
        <v>4445</v>
      </c>
      <c r="AR17" s="36" t="s">
        <v>5196</v>
      </c>
      <c r="AS17" s="36" t="s">
        <v>6236</v>
      </c>
      <c r="AT17" s="71" t="s">
        <v>17125</v>
      </c>
      <c r="AU17" s="36" t="s">
        <v>15544</v>
      </c>
      <c r="AW17" t="s">
        <v>6639</v>
      </c>
      <c r="AZ17" s="71" t="s">
        <v>7347</v>
      </c>
      <c r="BA17" s="71" t="s">
        <v>7442</v>
      </c>
      <c r="BB17" s="71" t="s">
        <v>8501</v>
      </c>
      <c r="BC17" s="71" t="s">
        <v>10342</v>
      </c>
      <c r="BF17" s="71" t="s">
        <v>10866</v>
      </c>
      <c r="BG17" s="71" t="s">
        <v>12042</v>
      </c>
      <c r="BI17" s="71" t="s">
        <v>12363</v>
      </c>
      <c r="BJ17" s="71" t="s">
        <v>12724</v>
      </c>
      <c r="BK17" s="71" t="s">
        <v>13086</v>
      </c>
      <c r="BL17" s="71" t="s">
        <v>13816</v>
      </c>
      <c r="BM17" s="71" t="s">
        <v>4607</v>
      </c>
      <c r="BN17" s="71" t="s">
        <v>14267</v>
      </c>
    </row>
    <row r="18" spans="1:66" ht="18.75" customHeight="1">
      <c r="A18" s="36" t="s">
        <v>15831</v>
      </c>
      <c r="B18" s="36" t="s">
        <v>12922</v>
      </c>
      <c r="C18" s="36" t="s">
        <v>13031</v>
      </c>
      <c r="D18" s="36" t="s">
        <v>13018</v>
      </c>
      <c r="E18">
        <v>121.11666870000001</v>
      </c>
      <c r="F18">
        <v>22.75</v>
      </c>
      <c r="G18" t="s">
        <v>1464</v>
      </c>
      <c r="AJ18" s="36" t="s">
        <v>7429</v>
      </c>
      <c r="AK18" s="36" t="s">
        <v>2644</v>
      </c>
      <c r="AL18" t="s">
        <v>3215</v>
      </c>
      <c r="AM18" s="36" t="s">
        <v>3589</v>
      </c>
      <c r="AN18" s="36" t="s">
        <v>3634</v>
      </c>
      <c r="AO18" s="36" t="s">
        <v>3717</v>
      </c>
      <c r="AP18" s="36" t="s">
        <v>4162</v>
      </c>
      <c r="AR18" s="36" t="s">
        <v>4772</v>
      </c>
      <c r="AS18" s="36" t="s">
        <v>5675</v>
      </c>
      <c r="AT18" s="71" t="s">
        <v>17110</v>
      </c>
      <c r="AU18" s="36" t="s">
        <v>15547</v>
      </c>
      <c r="AW18" t="s">
        <v>6901</v>
      </c>
      <c r="AZ18" s="71" t="s">
        <v>7341</v>
      </c>
      <c r="BA18" s="71" t="s">
        <v>7477</v>
      </c>
      <c r="BB18" s="71" t="s">
        <v>8044</v>
      </c>
      <c r="BC18" s="71" t="s">
        <v>10116</v>
      </c>
      <c r="BF18" s="71" t="s">
        <v>10903</v>
      </c>
      <c r="BG18" s="71" t="s">
        <v>12079</v>
      </c>
      <c r="BI18" s="71" t="s">
        <v>12353</v>
      </c>
      <c r="BJ18" s="71" t="s">
        <v>12831</v>
      </c>
      <c r="BK18" s="71" t="s">
        <v>13152</v>
      </c>
      <c r="BL18" s="71" t="s">
        <v>13646</v>
      </c>
      <c r="BM18" s="71" t="s">
        <v>14189</v>
      </c>
      <c r="BN18" s="71" t="s">
        <v>14282</v>
      </c>
    </row>
    <row r="19" spans="1:66" ht="18.75" customHeight="1">
      <c r="A19" s="36" t="s">
        <v>15832</v>
      </c>
      <c r="B19" s="36" t="s">
        <v>12922</v>
      </c>
      <c r="C19" s="36" t="s">
        <v>13053</v>
      </c>
      <c r="D19" t="s">
        <v>15766</v>
      </c>
      <c r="E19">
        <v>120.16666410000001</v>
      </c>
      <c r="F19">
        <v>22.966667180000002</v>
      </c>
      <c r="G19" t="s">
        <v>1464</v>
      </c>
      <c r="AJ19" t="s">
        <v>17249</v>
      </c>
      <c r="AK19" s="36" t="s">
        <v>2031</v>
      </c>
      <c r="AL19" t="s">
        <v>3143</v>
      </c>
      <c r="AM19" s="36" t="s">
        <v>3608</v>
      </c>
      <c r="AO19" s="36" t="s">
        <v>3667</v>
      </c>
      <c r="AP19" s="36" t="s">
        <v>4140</v>
      </c>
      <c r="AR19" s="36" t="s">
        <v>5057</v>
      </c>
      <c r="AS19" s="36" t="s">
        <v>5884</v>
      </c>
      <c r="AT19" s="71" t="s">
        <v>17126</v>
      </c>
      <c r="AU19" s="36" t="s">
        <v>15550</v>
      </c>
      <c r="AW19" t="s">
        <v>6643</v>
      </c>
      <c r="AZ19" s="71" t="s">
        <v>6960</v>
      </c>
      <c r="BA19" s="71" t="s">
        <v>7591</v>
      </c>
      <c r="BB19" s="71" t="s">
        <v>8042</v>
      </c>
      <c r="BC19" s="71" t="s">
        <v>10344</v>
      </c>
      <c r="BF19" s="71" t="s">
        <v>11767</v>
      </c>
      <c r="BG19" s="71" t="s">
        <v>12131</v>
      </c>
      <c r="BI19" s="71" t="s">
        <v>12389</v>
      </c>
      <c r="BJ19" s="71" t="s">
        <v>12708</v>
      </c>
      <c r="BK19" s="71" t="s">
        <v>13036</v>
      </c>
      <c r="BL19" s="71" t="s">
        <v>13808</v>
      </c>
      <c r="BM19" s="71" t="s">
        <v>14194</v>
      </c>
      <c r="BN19" s="71" t="s">
        <v>14287</v>
      </c>
    </row>
    <row r="20" spans="1:66" ht="18.75" customHeight="1">
      <c r="A20" s="36" t="s">
        <v>15833</v>
      </c>
      <c r="B20" s="36" t="s">
        <v>12922</v>
      </c>
      <c r="C20" s="36" t="s">
        <v>13099</v>
      </c>
      <c r="D20" t="s">
        <v>13015</v>
      </c>
      <c r="E20">
        <v>120.13333129999999</v>
      </c>
      <c r="F20">
        <v>23.233333590000001</v>
      </c>
      <c r="G20" t="s">
        <v>1464</v>
      </c>
      <c r="AJ20" s="36" t="s">
        <v>9596</v>
      </c>
      <c r="AK20" s="36" t="s">
        <v>2111</v>
      </c>
      <c r="AL20" t="s">
        <v>3365</v>
      </c>
      <c r="AM20" s="36" t="s">
        <v>15408</v>
      </c>
      <c r="AO20" s="36" t="s">
        <v>3732</v>
      </c>
      <c r="AP20" s="36" t="s">
        <v>4275</v>
      </c>
      <c r="AR20" s="36" t="s">
        <v>5450</v>
      </c>
      <c r="AS20" s="36" t="s">
        <v>5836</v>
      </c>
      <c r="AT20" s="71" t="s">
        <v>17127</v>
      </c>
      <c r="AU20" s="36" t="s">
        <v>6311</v>
      </c>
      <c r="AW20" t="s">
        <v>6520</v>
      </c>
      <c r="AZ20" s="71" t="s">
        <v>6971</v>
      </c>
      <c r="BA20" s="71" t="s">
        <v>7595</v>
      </c>
      <c r="BB20" s="71" t="s">
        <v>8040</v>
      </c>
      <c r="BC20" s="71" t="s">
        <v>10430</v>
      </c>
      <c r="BF20" s="71" t="s">
        <v>11751</v>
      </c>
      <c r="BG20" s="71" t="s">
        <v>11982</v>
      </c>
      <c r="BI20" s="71" t="s">
        <v>12385</v>
      </c>
      <c r="BJ20" s="71" t="s">
        <v>12722</v>
      </c>
      <c r="BK20" s="71" t="s">
        <v>13076</v>
      </c>
      <c r="BL20" s="71" t="s">
        <v>13554</v>
      </c>
      <c r="BM20" s="71" t="s">
        <v>14208</v>
      </c>
      <c r="BN20" s="71" t="s">
        <v>14258</v>
      </c>
    </row>
    <row r="21" spans="1:66" ht="18.75" customHeight="1">
      <c r="A21" s="36" t="s">
        <v>15821</v>
      </c>
      <c r="B21" s="36" t="s">
        <v>12922</v>
      </c>
      <c r="C21" s="36" t="s">
        <v>12963</v>
      </c>
      <c r="D21" s="36" t="s">
        <v>12964</v>
      </c>
      <c r="E21">
        <v>120.298676</v>
      </c>
      <c r="F21">
        <v>23.650321000000002</v>
      </c>
      <c r="G21" t="s">
        <v>1464</v>
      </c>
      <c r="AJ21" s="36" t="s">
        <v>10756</v>
      </c>
      <c r="AK21" s="36" t="s">
        <v>2642</v>
      </c>
      <c r="AL21" t="s">
        <v>3135</v>
      </c>
      <c r="AM21" s="36" t="s">
        <v>3562</v>
      </c>
      <c r="AO21" s="36" t="s">
        <v>3756</v>
      </c>
      <c r="AP21" s="36" t="s">
        <v>4479</v>
      </c>
      <c r="AR21" s="36" t="s">
        <v>4824</v>
      </c>
      <c r="AS21" s="36" t="s">
        <v>5627</v>
      </c>
      <c r="AT21" s="71" t="s">
        <v>17112</v>
      </c>
      <c r="AU21" s="36" t="s">
        <v>6321</v>
      </c>
      <c r="AW21" t="s">
        <v>6843</v>
      </c>
      <c r="AZ21" s="71" t="s">
        <v>7404</v>
      </c>
      <c r="BA21" s="71" t="s">
        <v>7465</v>
      </c>
      <c r="BB21" s="71" t="s">
        <v>8503</v>
      </c>
      <c r="BC21" s="71" t="s">
        <v>9877</v>
      </c>
      <c r="BF21" s="71" t="s">
        <v>11709</v>
      </c>
      <c r="BG21" s="71" t="s">
        <v>12278</v>
      </c>
      <c r="BI21" s="71" t="s">
        <v>12393</v>
      </c>
      <c r="BJ21" s="71" t="s">
        <v>12424</v>
      </c>
      <c r="BK21" s="71" t="s">
        <v>13056</v>
      </c>
      <c r="BL21" s="71" t="s">
        <v>13272</v>
      </c>
      <c r="BM21" s="71" t="s">
        <v>14220</v>
      </c>
      <c r="BN21" s="71" t="s">
        <v>14230</v>
      </c>
    </row>
    <row r="22" spans="1:66" ht="18.75" customHeight="1">
      <c r="A22" s="36" t="s">
        <v>15834</v>
      </c>
      <c r="B22" s="36" t="s">
        <v>12922</v>
      </c>
      <c r="C22" s="36" t="s">
        <v>13045</v>
      </c>
      <c r="D22" s="36" t="s">
        <v>12998</v>
      </c>
      <c r="E22">
        <v>120.5</v>
      </c>
      <c r="F22">
        <v>24.13333321</v>
      </c>
      <c r="G22" t="s">
        <v>1464</v>
      </c>
      <c r="AJ22" s="36" t="s">
        <v>17250</v>
      </c>
      <c r="AK22" s="36" t="s">
        <v>2638</v>
      </c>
      <c r="AL22" t="s">
        <v>3139</v>
      </c>
      <c r="AM22" s="36" t="s">
        <v>3538</v>
      </c>
      <c r="AO22" s="36" t="s">
        <v>3719</v>
      </c>
      <c r="AP22" s="36" t="s">
        <v>3810</v>
      </c>
      <c r="AR22" s="36" t="s">
        <v>15426</v>
      </c>
      <c r="AS22" s="36" t="s">
        <v>5740</v>
      </c>
      <c r="AT22" s="71" t="s">
        <v>17128</v>
      </c>
      <c r="AU22" s="36" t="s">
        <v>6315</v>
      </c>
      <c r="AW22" t="s">
        <v>17033</v>
      </c>
      <c r="AZ22" s="71" t="s">
        <v>6958</v>
      </c>
      <c r="BA22" s="71" t="s">
        <v>7521</v>
      </c>
      <c r="BB22" s="71" t="s">
        <v>8038</v>
      </c>
      <c r="BC22" s="71" t="s">
        <v>10152</v>
      </c>
      <c r="BF22" s="71" t="s">
        <v>11521</v>
      </c>
      <c r="BG22" s="71" t="s">
        <v>12075</v>
      </c>
      <c r="BI22" s="71" t="s">
        <v>12349</v>
      </c>
      <c r="BJ22" s="71" t="s">
        <v>12738</v>
      </c>
      <c r="BK22" s="71" t="s">
        <v>13112</v>
      </c>
      <c r="BL22" s="71" t="s">
        <v>13784</v>
      </c>
      <c r="BM22" s="71" t="s">
        <v>14177</v>
      </c>
      <c r="BN22" s="71" t="s">
        <v>14272</v>
      </c>
    </row>
    <row r="23" spans="1:66" ht="18.75" customHeight="1">
      <c r="A23" s="36" t="s">
        <v>15835</v>
      </c>
      <c r="B23" s="36" t="s">
        <v>12922</v>
      </c>
      <c r="C23" s="36" t="s">
        <v>13065</v>
      </c>
      <c r="D23" s="36" t="s">
        <v>15820</v>
      </c>
      <c r="E23">
        <v>120.8000031</v>
      </c>
      <c r="F23">
        <v>24.61666679</v>
      </c>
      <c r="G23" t="s">
        <v>1464</v>
      </c>
      <c r="AJ23" s="36" t="s">
        <v>10805</v>
      </c>
      <c r="AK23" s="36" t="s">
        <v>2043</v>
      </c>
      <c r="AL23" t="s">
        <v>3481</v>
      </c>
      <c r="AM23" s="36" t="s">
        <v>3584</v>
      </c>
      <c r="AO23" s="36" t="s">
        <v>3714</v>
      </c>
      <c r="AP23" s="36" t="s">
        <v>4265</v>
      </c>
      <c r="AR23" s="36" t="s">
        <v>15427</v>
      </c>
      <c r="AS23" s="36" t="s">
        <v>6206</v>
      </c>
      <c r="AT23" s="71" t="s">
        <v>6276</v>
      </c>
      <c r="AU23" s="36" t="s">
        <v>6291</v>
      </c>
      <c r="AW23" t="s">
        <v>17001</v>
      </c>
      <c r="AZ23" s="71" t="s">
        <v>6983</v>
      </c>
      <c r="BA23" s="71" t="s">
        <v>7620</v>
      </c>
      <c r="BB23" s="71" t="s">
        <v>8505</v>
      </c>
      <c r="BC23" s="71" t="s">
        <v>10138</v>
      </c>
      <c r="BF23" s="71" t="s">
        <v>15610</v>
      </c>
      <c r="BG23" s="71" t="s">
        <v>12018</v>
      </c>
      <c r="BI23" s="71" t="s">
        <v>12371</v>
      </c>
      <c r="BJ23" s="71" t="s">
        <v>12815</v>
      </c>
      <c r="BK23" s="71" t="s">
        <v>13034</v>
      </c>
      <c r="BL23" s="71" t="s">
        <v>13818</v>
      </c>
      <c r="BM23" s="71" t="s">
        <v>5511</v>
      </c>
      <c r="BN23" s="71" t="s">
        <v>14270</v>
      </c>
    </row>
    <row r="24" spans="1:66" ht="18.75" customHeight="1">
      <c r="A24" s="36" t="s">
        <v>10110</v>
      </c>
      <c r="B24" s="36" t="s">
        <v>9596</v>
      </c>
      <c r="C24" s="36" t="s">
        <v>10111</v>
      </c>
      <c r="D24" t="s">
        <v>9793</v>
      </c>
      <c r="E24">
        <v>62.116664890000003</v>
      </c>
      <c r="F24">
        <v>25.216667180000002</v>
      </c>
      <c r="G24" t="s">
        <v>1464</v>
      </c>
      <c r="AJ24" s="36" t="s">
        <v>17251</v>
      </c>
      <c r="AK24" s="36" t="s">
        <v>2634</v>
      </c>
      <c r="AL24" t="s">
        <v>3119</v>
      </c>
      <c r="AM24" s="36" t="s">
        <v>3555</v>
      </c>
      <c r="AO24" s="36" t="s">
        <v>3661</v>
      </c>
      <c r="AP24" s="36" t="s">
        <v>3766</v>
      </c>
      <c r="AR24" s="36" t="s">
        <v>4933</v>
      </c>
      <c r="AS24" s="36" t="s">
        <v>5820</v>
      </c>
      <c r="AT24" s="71" t="s">
        <v>17129</v>
      </c>
      <c r="AU24" s="36" t="s">
        <v>6293</v>
      </c>
      <c r="AW24" t="s">
        <v>6524</v>
      </c>
      <c r="AZ24" s="71" t="s">
        <v>7271</v>
      </c>
      <c r="BA24" s="71" t="s">
        <v>7624</v>
      </c>
      <c r="BB24" s="71" t="s">
        <v>8507</v>
      </c>
      <c r="BC24" s="71" t="s">
        <v>10310</v>
      </c>
      <c r="BF24" s="71" t="s">
        <v>11164</v>
      </c>
      <c r="BG24" s="71" t="s">
        <v>12121</v>
      </c>
      <c r="BI24" s="71" t="s">
        <v>12387</v>
      </c>
      <c r="BJ24" s="71" t="s">
        <v>12462</v>
      </c>
      <c r="BK24" s="71" t="s">
        <v>13134</v>
      </c>
      <c r="BL24" s="71" t="s">
        <v>13405</v>
      </c>
      <c r="BM24" s="71" t="s">
        <v>14196</v>
      </c>
      <c r="BN24" s="71" t="s">
        <v>14234</v>
      </c>
    </row>
    <row r="25" spans="1:66" ht="18.75" customHeight="1">
      <c r="A25" s="36" t="s">
        <v>10320</v>
      </c>
      <c r="B25" s="36" t="s">
        <v>9596</v>
      </c>
      <c r="C25" s="36" t="s">
        <v>10321</v>
      </c>
      <c r="D25" s="36" t="s">
        <v>9600</v>
      </c>
      <c r="E25">
        <v>68</v>
      </c>
      <c r="F25">
        <v>27</v>
      </c>
      <c r="G25" t="s">
        <v>1464</v>
      </c>
      <c r="AJ25" s="36" t="s">
        <v>17252</v>
      </c>
      <c r="AK25" s="36" t="s">
        <v>2828</v>
      </c>
      <c r="AL25" t="s">
        <v>3145</v>
      </c>
      <c r="AM25" s="36" t="s">
        <v>3544</v>
      </c>
      <c r="AO25" s="36" t="s">
        <v>14332</v>
      </c>
      <c r="AP25" s="36" t="s">
        <v>4247</v>
      </c>
      <c r="AR25" s="36" t="s">
        <v>5353</v>
      </c>
      <c r="AS25" s="36" t="s">
        <v>5964</v>
      </c>
      <c r="AT25" s="71" t="s">
        <v>17130</v>
      </c>
      <c r="AU25" s="71" t="s">
        <v>6281</v>
      </c>
      <c r="AW25" t="s">
        <v>6506</v>
      </c>
      <c r="AZ25" s="71" t="s">
        <v>6953</v>
      </c>
      <c r="BA25" s="71" t="s">
        <v>7543</v>
      </c>
      <c r="BB25" s="71" t="s">
        <v>8036</v>
      </c>
      <c r="BC25" s="71" t="s">
        <v>10144</v>
      </c>
      <c r="BF25" s="71" t="s">
        <v>10844</v>
      </c>
      <c r="BG25" s="71" t="s">
        <v>11974</v>
      </c>
      <c r="BI25" s="71" t="s">
        <v>12365</v>
      </c>
      <c r="BJ25" s="71" t="s">
        <v>12718</v>
      </c>
      <c r="BK25" s="71" t="s">
        <v>12971</v>
      </c>
      <c r="BL25" s="71" t="s">
        <v>13971</v>
      </c>
      <c r="BM25" s="71" t="s">
        <v>14372</v>
      </c>
      <c r="BN25" s="71" t="s">
        <v>14280</v>
      </c>
    </row>
    <row r="26" spans="1:66" ht="18.75" customHeight="1">
      <c r="A26" t="s">
        <v>3223</v>
      </c>
      <c r="B26" t="s">
        <v>2833</v>
      </c>
      <c r="C26" t="s">
        <v>3224</v>
      </c>
      <c r="D26" t="s">
        <v>3030</v>
      </c>
      <c r="E26">
        <v>21.871205052435698</v>
      </c>
      <c r="F26">
        <v>90.436406225400702</v>
      </c>
      <c r="G26" t="s">
        <v>17230</v>
      </c>
      <c r="AJ26" s="36" t="s">
        <v>12347</v>
      </c>
      <c r="AK26" s="36" t="s">
        <v>2792</v>
      </c>
      <c r="AL26" t="s">
        <v>3171</v>
      </c>
      <c r="AM26" s="36" t="s">
        <v>3579</v>
      </c>
      <c r="AO26" s="36" t="s">
        <v>3749</v>
      </c>
      <c r="AP26" s="36" t="s">
        <v>4088</v>
      </c>
      <c r="AR26" s="36" t="s">
        <v>5416</v>
      </c>
      <c r="AS26" s="36" t="s">
        <v>5662</v>
      </c>
      <c r="AT26" s="71" t="s">
        <v>17131</v>
      </c>
      <c r="AU26" s="71" t="s">
        <v>6299</v>
      </c>
      <c r="AW26" t="s">
        <v>6702</v>
      </c>
      <c r="AZ26" s="71" t="s">
        <v>7109</v>
      </c>
      <c r="BA26" s="71" t="s">
        <v>7435</v>
      </c>
      <c r="BB26" s="71" t="s">
        <v>8509</v>
      </c>
      <c r="BC26" s="71" t="s">
        <v>10605</v>
      </c>
      <c r="BF26" s="71" t="s">
        <v>11525</v>
      </c>
      <c r="BG26" s="71" t="s">
        <v>11864</v>
      </c>
      <c r="BJ26" s="71" t="s">
        <v>12799</v>
      </c>
      <c r="BK26" s="71" t="s">
        <v>13088</v>
      </c>
      <c r="BL26" s="71" t="s">
        <v>13766</v>
      </c>
      <c r="BM26" s="71" t="s">
        <v>14205</v>
      </c>
      <c r="BN26" s="71" t="s">
        <v>14315</v>
      </c>
    </row>
    <row r="27" spans="1:66" ht="18.75" customHeight="1">
      <c r="A27" s="36" t="s">
        <v>13215</v>
      </c>
      <c r="B27" s="36" t="s">
        <v>13155</v>
      </c>
      <c r="C27" s="36" t="s">
        <v>13216</v>
      </c>
      <c r="D27" s="36" t="s">
        <v>13217</v>
      </c>
      <c r="E27">
        <v>100.075</v>
      </c>
      <c r="F27">
        <v>13.033333000000001</v>
      </c>
      <c r="G27" t="s">
        <v>1464</v>
      </c>
      <c r="AJ27" s="36" t="s">
        <v>17253</v>
      </c>
      <c r="AK27" s="36" t="s">
        <v>2818</v>
      </c>
      <c r="AL27" t="s">
        <v>3173</v>
      </c>
      <c r="AM27" s="36" t="s">
        <v>3605</v>
      </c>
      <c r="AO27" s="36" t="s">
        <v>3742</v>
      </c>
      <c r="AP27" s="36" t="s">
        <v>4493</v>
      </c>
      <c r="AR27" s="36" t="s">
        <v>5027</v>
      </c>
      <c r="AS27" s="36" t="s">
        <v>6194</v>
      </c>
      <c r="AT27" s="71" t="s">
        <v>6274</v>
      </c>
      <c r="AU27" s="71" t="s">
        <v>6319</v>
      </c>
      <c r="AW27" t="s">
        <v>17010</v>
      </c>
      <c r="AZ27" s="71" t="s">
        <v>7161</v>
      </c>
      <c r="BA27" s="71" t="s">
        <v>7484</v>
      </c>
      <c r="BB27" s="71" t="s">
        <v>8034</v>
      </c>
      <c r="BC27" s="71" t="s">
        <v>9889</v>
      </c>
      <c r="BF27" s="71" t="s">
        <v>11761</v>
      </c>
      <c r="BG27" s="71" t="s">
        <v>12030</v>
      </c>
      <c r="BJ27" s="71" t="s">
        <v>12895</v>
      </c>
      <c r="BK27" s="71" t="s">
        <v>13040</v>
      </c>
      <c r="BL27" s="71" t="s">
        <v>13234</v>
      </c>
      <c r="BM27" s="71" t="s">
        <v>14211</v>
      </c>
      <c r="BN27" s="71" t="s">
        <v>14302</v>
      </c>
    </row>
    <row r="28" spans="1:66" ht="18.75" customHeight="1">
      <c r="A28" s="36" t="s">
        <v>14335</v>
      </c>
      <c r="B28" s="36" t="s">
        <v>17249</v>
      </c>
      <c r="C28" s="36" t="s">
        <v>8063</v>
      </c>
      <c r="D28" s="36" t="s">
        <v>7729</v>
      </c>
      <c r="E28">
        <v>175.2666667</v>
      </c>
      <c r="F28">
        <v>-41.316666669999996</v>
      </c>
      <c r="G28" t="s">
        <v>8887</v>
      </c>
      <c r="AJ28" s="36" t="s">
        <v>12922</v>
      </c>
      <c r="AK28" s="36" t="s">
        <v>2706</v>
      </c>
      <c r="AL28" t="s">
        <v>3069</v>
      </c>
      <c r="AM28" s="36" t="s">
        <v>3565</v>
      </c>
      <c r="AO28" s="36" t="s">
        <v>3724</v>
      </c>
      <c r="AP28" s="36" t="s">
        <v>4058</v>
      </c>
      <c r="AR28" s="36" t="s">
        <v>5198</v>
      </c>
      <c r="AS28" s="36" t="s">
        <v>5810</v>
      </c>
      <c r="AT28" s="71" t="s">
        <v>17132</v>
      </c>
      <c r="AU28" s="71" t="s">
        <v>6297</v>
      </c>
      <c r="AW28" t="s">
        <v>6653</v>
      </c>
      <c r="AZ28" s="71" t="s">
        <v>7249</v>
      </c>
      <c r="BA28" s="71" t="s">
        <v>7629</v>
      </c>
      <c r="BB28" s="71" t="s">
        <v>8032</v>
      </c>
      <c r="BC28" s="71" t="s">
        <v>9867</v>
      </c>
      <c r="BF28" s="71" t="s">
        <v>11019</v>
      </c>
      <c r="BG28" s="71" t="s">
        <v>12034</v>
      </c>
      <c r="BJ28" s="71" t="s">
        <v>12871</v>
      </c>
      <c r="BK28" s="71" t="s">
        <v>12994</v>
      </c>
      <c r="BL28" s="71" t="s">
        <v>14012</v>
      </c>
      <c r="BM28" s="71" t="s">
        <v>14167</v>
      </c>
      <c r="BN28" s="71" t="s">
        <v>14312</v>
      </c>
    </row>
    <row r="29" spans="1:66" ht="18.75" customHeight="1">
      <c r="A29" s="36" t="s">
        <v>10358</v>
      </c>
      <c r="B29" s="36" t="s">
        <v>9596</v>
      </c>
      <c r="C29" s="36" t="s">
        <v>10359</v>
      </c>
      <c r="D29" s="36" t="s">
        <v>9600</v>
      </c>
      <c r="E29">
        <v>0</v>
      </c>
      <c r="F29">
        <v>0</v>
      </c>
      <c r="G29" t="s">
        <v>1464</v>
      </c>
      <c r="AJ29" s="36" t="s">
        <v>13155</v>
      </c>
      <c r="AK29" s="36" t="s">
        <v>2632</v>
      </c>
      <c r="AL29" t="s">
        <v>3367</v>
      </c>
      <c r="AM29" s="36" t="s">
        <v>3601</v>
      </c>
      <c r="AO29" s="36" t="s">
        <v>3721</v>
      </c>
      <c r="AP29" s="36" t="s">
        <v>4300</v>
      </c>
      <c r="AR29" s="36" t="s">
        <v>5176</v>
      </c>
      <c r="AS29" s="36" t="s">
        <v>5648</v>
      </c>
      <c r="AT29" s="71" t="s">
        <v>17133</v>
      </c>
      <c r="AU29" s="71" t="s">
        <v>15552</v>
      </c>
      <c r="AW29" t="s">
        <v>6426</v>
      </c>
      <c r="AZ29" s="71" t="s">
        <v>6932</v>
      </c>
      <c r="BA29" s="71" t="s">
        <v>7680</v>
      </c>
      <c r="BB29" s="71" t="s">
        <v>8030</v>
      </c>
      <c r="BC29" s="71" t="s">
        <v>10556</v>
      </c>
      <c r="BF29" s="71" t="s">
        <v>15613</v>
      </c>
      <c r="BG29" s="71" t="s">
        <v>11927</v>
      </c>
      <c r="BJ29" s="71" t="s">
        <v>12452</v>
      </c>
      <c r="BK29" s="71" t="s">
        <v>13096</v>
      </c>
      <c r="BL29" s="71" t="s">
        <v>13753</v>
      </c>
      <c r="BM29" s="71" t="s">
        <v>14187</v>
      </c>
      <c r="BN29" s="71" t="s">
        <v>14244</v>
      </c>
    </row>
    <row r="30" spans="1:66" ht="18.75" customHeight="1">
      <c r="A30" s="36" t="s">
        <v>5894</v>
      </c>
      <c r="B30" s="36" t="s">
        <v>5588</v>
      </c>
      <c r="C30" s="36" t="s">
        <v>5895</v>
      </c>
      <c r="D30" t="s">
        <v>5672</v>
      </c>
      <c r="E30">
        <v>140.63333130000001</v>
      </c>
      <c r="F30">
        <v>37.866664890000003</v>
      </c>
      <c r="G30" t="s">
        <v>1464</v>
      </c>
      <c r="AJ30" s="36" t="s">
        <v>14374</v>
      </c>
      <c r="AK30" s="36" t="s">
        <v>2628</v>
      </c>
      <c r="AL30" t="s">
        <v>17195</v>
      </c>
      <c r="AM30" s="36" t="s">
        <v>15410</v>
      </c>
      <c r="AO30" s="36" t="s">
        <v>3696</v>
      </c>
      <c r="AP30" s="36" t="s">
        <v>4397</v>
      </c>
      <c r="AR30" s="36" t="s">
        <v>5149</v>
      </c>
      <c r="AS30" s="36" t="s">
        <v>6190</v>
      </c>
      <c r="AT30" s="71" t="s">
        <v>17113</v>
      </c>
      <c r="AU30" s="71" t="s">
        <v>6307</v>
      </c>
      <c r="AW30" t="s">
        <v>6824</v>
      </c>
      <c r="AZ30" s="71" t="s">
        <v>6941</v>
      </c>
      <c r="BA30" s="71" t="s">
        <v>7653</v>
      </c>
      <c r="BB30" s="71" t="s">
        <v>8028</v>
      </c>
      <c r="BC30" s="71" t="s">
        <v>9871</v>
      </c>
      <c r="BF30" s="71" t="s">
        <v>11476</v>
      </c>
      <c r="BG30" s="71" t="s">
        <v>11986</v>
      </c>
      <c r="BJ30" s="71" t="s">
        <v>12544</v>
      </c>
      <c r="BK30" s="71" t="s">
        <v>13100</v>
      </c>
      <c r="BL30" s="71" t="s">
        <v>13973</v>
      </c>
      <c r="BM30" s="71" t="s">
        <v>14185</v>
      </c>
      <c r="BN30" s="71" t="s">
        <v>14251</v>
      </c>
    </row>
    <row r="31" spans="1:66" ht="18.75" customHeight="1">
      <c r="A31" s="36" t="s">
        <v>9605</v>
      </c>
      <c r="B31" s="36" t="s">
        <v>9596</v>
      </c>
      <c r="C31" s="36" t="s">
        <v>9606</v>
      </c>
      <c r="D31" t="s">
        <v>9600</v>
      </c>
      <c r="E31">
        <v>68.833335880000007</v>
      </c>
      <c r="F31">
        <v>24.649999619999999</v>
      </c>
      <c r="G31" t="s">
        <v>1464</v>
      </c>
      <c r="AJ31" s="36" t="s">
        <v>14231</v>
      </c>
      <c r="AK31" s="36" t="s">
        <v>2696</v>
      </c>
      <c r="AL31" t="s">
        <v>2908</v>
      </c>
      <c r="AM31" s="36" t="s">
        <v>15412</v>
      </c>
      <c r="AO31" s="36" t="s">
        <v>3692</v>
      </c>
      <c r="AP31" s="36" t="s">
        <v>4172</v>
      </c>
      <c r="AR31" s="36" t="s">
        <v>5168</v>
      </c>
      <c r="AS31" s="36" t="s">
        <v>6006</v>
      </c>
      <c r="AT31" s="71" t="s">
        <v>17134</v>
      </c>
      <c r="AW31" t="s">
        <v>6857</v>
      </c>
      <c r="AZ31" s="71" t="s">
        <v>6943</v>
      </c>
      <c r="BA31" s="71" t="s">
        <v>7505</v>
      </c>
      <c r="BB31" s="71" t="s">
        <v>8026</v>
      </c>
      <c r="BC31" s="71" t="s">
        <v>10164</v>
      </c>
      <c r="BF31" s="71" t="s">
        <v>11474</v>
      </c>
      <c r="BG31" s="71" t="s">
        <v>12081</v>
      </c>
      <c r="BJ31" s="71" t="s">
        <v>12873</v>
      </c>
      <c r="BK31" s="71" t="s">
        <v>12967</v>
      </c>
      <c r="BL31" s="71" t="s">
        <v>13975</v>
      </c>
      <c r="BM31" s="71" t="s">
        <v>14175</v>
      </c>
      <c r="BN31" s="71" t="s">
        <v>14253</v>
      </c>
    </row>
    <row r="32" spans="1:66" ht="18.75" customHeight="1">
      <c r="A32" s="36" t="s">
        <v>14368</v>
      </c>
      <c r="B32" s="36" t="s">
        <v>17253</v>
      </c>
      <c r="C32" s="36" t="s">
        <v>12638</v>
      </c>
      <c r="D32" s="36" t="s">
        <v>12404</v>
      </c>
      <c r="E32">
        <v>79.633331299999995</v>
      </c>
      <c r="F32">
        <v>9.0833330149999991</v>
      </c>
      <c r="G32" t="s">
        <v>1464</v>
      </c>
      <c r="AK32" s="36" t="s">
        <v>2626</v>
      </c>
      <c r="AL32" t="s">
        <v>3024</v>
      </c>
      <c r="AM32" s="36" t="s">
        <v>3567</v>
      </c>
      <c r="AO32" s="36" t="s">
        <v>3690</v>
      </c>
      <c r="AP32" s="36" t="s">
        <v>4136</v>
      </c>
      <c r="AR32" s="36" t="s">
        <v>4699</v>
      </c>
      <c r="AS32" s="36" t="s">
        <v>6042</v>
      </c>
      <c r="AT32" s="71" t="s">
        <v>17135</v>
      </c>
      <c r="AW32" t="s">
        <v>6875</v>
      </c>
      <c r="AZ32" s="71" t="s">
        <v>7329</v>
      </c>
      <c r="BA32" s="71" t="s">
        <v>7659</v>
      </c>
      <c r="BB32" s="71" t="s">
        <v>8024</v>
      </c>
      <c r="BC32" s="71" t="s">
        <v>10603</v>
      </c>
      <c r="BF32" s="71" t="s">
        <v>11651</v>
      </c>
      <c r="BG32" s="71" t="s">
        <v>12286</v>
      </c>
      <c r="BJ32" s="71" t="s">
        <v>12454</v>
      </c>
      <c r="BK32" s="71" t="s">
        <v>13023</v>
      </c>
      <c r="BL32" s="71" t="s">
        <v>13827</v>
      </c>
      <c r="BN32" s="71" t="s">
        <v>14277</v>
      </c>
    </row>
    <row r="33" spans="1:66" ht="18.75" customHeight="1">
      <c r="A33" s="36" t="s">
        <v>14367</v>
      </c>
      <c r="B33" s="36" t="s">
        <v>17253</v>
      </c>
      <c r="C33" s="36" t="s">
        <v>12414</v>
      </c>
      <c r="D33" s="36" t="s">
        <v>1464</v>
      </c>
      <c r="E33">
        <v>0</v>
      </c>
      <c r="F33">
        <v>0</v>
      </c>
      <c r="G33" t="s">
        <v>1464</v>
      </c>
      <c r="AK33" s="36" t="s">
        <v>2469</v>
      </c>
      <c r="AL33" t="s">
        <v>2973</v>
      </c>
      <c r="AM33" s="36" t="s">
        <v>3582</v>
      </c>
      <c r="AO33" s="36" t="s">
        <v>3730</v>
      </c>
      <c r="AP33" s="36" t="s">
        <v>4455</v>
      </c>
      <c r="AR33" s="36" t="s">
        <v>5585</v>
      </c>
      <c r="AS33" s="36" t="s">
        <v>5632</v>
      </c>
      <c r="AT33" s="71" t="s">
        <v>17136</v>
      </c>
      <c r="AW33" t="s">
        <v>6354</v>
      </c>
      <c r="AZ33" s="71" t="s">
        <v>7315</v>
      </c>
      <c r="BA33" s="71" t="s">
        <v>7657</v>
      </c>
      <c r="BB33" s="71" t="s">
        <v>8022</v>
      </c>
      <c r="BC33" s="71" t="s">
        <v>10016</v>
      </c>
      <c r="BF33" s="71" t="s">
        <v>11759</v>
      </c>
      <c r="BG33" s="71" t="s">
        <v>11816</v>
      </c>
      <c r="BJ33" s="71" t="s">
        <v>12783</v>
      </c>
      <c r="BK33" s="71" t="s">
        <v>13094</v>
      </c>
      <c r="BL33" s="71" t="s">
        <v>13977</v>
      </c>
      <c r="BN33" s="71" t="s">
        <v>14264</v>
      </c>
    </row>
    <row r="34" spans="1:66" ht="18.75" customHeight="1">
      <c r="A34" s="36" t="s">
        <v>2822</v>
      </c>
      <c r="B34" s="36" t="s">
        <v>1884</v>
      </c>
      <c r="C34" s="36" t="s">
        <v>2823</v>
      </c>
      <c r="D34" s="36" t="s">
        <v>1464</v>
      </c>
      <c r="E34" s="36">
        <v>131.29974254321399</v>
      </c>
      <c r="F34">
        <v>-12.334260984875201</v>
      </c>
      <c r="G34" t="s">
        <v>1464</v>
      </c>
      <c r="AK34" s="36" t="s">
        <v>2820</v>
      </c>
      <c r="AL34" t="s">
        <v>17196</v>
      </c>
      <c r="AM34" s="36" t="s">
        <v>3558</v>
      </c>
      <c r="AO34" s="36" t="s">
        <v>3712</v>
      </c>
      <c r="AP34" s="36" t="s">
        <v>4401</v>
      </c>
      <c r="AR34" s="36" t="s">
        <v>5507</v>
      </c>
      <c r="AS34" s="36" t="s">
        <v>5746</v>
      </c>
      <c r="AT34" s="71" t="s">
        <v>17137</v>
      </c>
      <c r="AW34" t="s">
        <v>6655</v>
      </c>
      <c r="AZ34" s="71" t="s">
        <v>7175</v>
      </c>
      <c r="BA34" s="71" t="s">
        <v>7661</v>
      </c>
      <c r="BB34" s="71" t="s">
        <v>8511</v>
      </c>
      <c r="BC34" s="71" t="s">
        <v>10480</v>
      </c>
      <c r="BF34" s="71" t="s">
        <v>10826</v>
      </c>
      <c r="BG34" s="71" t="s">
        <v>12165</v>
      </c>
      <c r="BJ34" s="71" t="s">
        <v>12682</v>
      </c>
      <c r="BK34" s="71" t="s">
        <v>13116</v>
      </c>
      <c r="BL34" s="71" t="s">
        <v>13750</v>
      </c>
      <c r="BN34" s="71" t="s">
        <v>14307</v>
      </c>
    </row>
    <row r="35" spans="1:66" ht="18.75" customHeight="1">
      <c r="A35" s="36" t="s">
        <v>2756</v>
      </c>
      <c r="B35" s="36" t="s">
        <v>1884</v>
      </c>
      <c r="C35" s="36" t="s">
        <v>2757</v>
      </c>
      <c r="D35" s="36" t="s">
        <v>1464</v>
      </c>
      <c r="E35" s="36">
        <v>123.15810786573699</v>
      </c>
      <c r="F35">
        <v>-15.523171876102801</v>
      </c>
      <c r="G35" t="s">
        <v>1464</v>
      </c>
      <c r="AK35" s="36" t="s">
        <v>2624</v>
      </c>
      <c r="AL35" t="s">
        <v>2862</v>
      </c>
      <c r="AM35" s="71" t="s">
        <v>3560</v>
      </c>
      <c r="AO35" s="36" t="s">
        <v>15425</v>
      </c>
      <c r="AP35" s="36" t="s">
        <v>3827</v>
      </c>
      <c r="AR35" s="36" t="s">
        <v>5291</v>
      </c>
      <c r="AS35" s="36" t="s">
        <v>5666</v>
      </c>
      <c r="AT35" s="71" t="s">
        <v>17114</v>
      </c>
      <c r="AW35" t="s">
        <v>6432</v>
      </c>
      <c r="AZ35" s="71" t="s">
        <v>7394</v>
      </c>
      <c r="BA35" s="71" t="s">
        <v>7450</v>
      </c>
      <c r="BB35" s="71" t="s">
        <v>8513</v>
      </c>
      <c r="BC35" s="71" t="s">
        <v>9802</v>
      </c>
      <c r="BF35" s="71" t="s">
        <v>10995</v>
      </c>
      <c r="BG35" s="71" t="s">
        <v>11945</v>
      </c>
      <c r="BJ35" s="71" t="s">
        <v>12897</v>
      </c>
      <c r="BK35" s="71" t="s">
        <v>12938</v>
      </c>
      <c r="BL35" s="71" t="s">
        <v>13378</v>
      </c>
      <c r="BN35" s="71" t="s">
        <v>14240</v>
      </c>
    </row>
    <row r="36" spans="1:66" ht="18.75" customHeight="1">
      <c r="A36" s="36" t="s">
        <v>11082</v>
      </c>
      <c r="B36" s="36" t="s">
        <v>10805</v>
      </c>
      <c r="C36" s="36" t="s">
        <v>11083</v>
      </c>
      <c r="D36" t="s">
        <v>10925</v>
      </c>
      <c r="E36">
        <v>0</v>
      </c>
      <c r="F36">
        <v>0</v>
      </c>
      <c r="G36" t="s">
        <v>1464</v>
      </c>
      <c r="AK36" s="36" t="s">
        <v>2073</v>
      </c>
      <c r="AL36" t="s">
        <v>2886</v>
      </c>
      <c r="AM36" s="71" t="s">
        <v>3571</v>
      </c>
      <c r="AO36" s="36" t="s">
        <v>3726</v>
      </c>
      <c r="AP36" s="36" t="s">
        <v>3800</v>
      </c>
      <c r="AR36" s="36" t="s">
        <v>4833</v>
      </c>
      <c r="AS36" s="36" t="s">
        <v>5802</v>
      </c>
      <c r="AT36" s="71" t="s">
        <v>17115</v>
      </c>
      <c r="AW36" t="s">
        <v>6581</v>
      </c>
      <c r="AZ36" s="71" t="s">
        <v>7418</v>
      </c>
      <c r="BA36" s="71" t="s">
        <v>7568</v>
      </c>
      <c r="BB36" s="71" t="s">
        <v>8515</v>
      </c>
      <c r="BC36" s="71" t="s">
        <v>10593</v>
      </c>
      <c r="BF36" s="71" t="s">
        <v>11693</v>
      </c>
      <c r="BG36" s="71" t="s">
        <v>11947</v>
      </c>
      <c r="BJ36" s="71" t="s">
        <v>12604</v>
      </c>
      <c r="BK36" s="71" t="s">
        <v>12948</v>
      </c>
      <c r="BL36" s="71" t="s">
        <v>13468</v>
      </c>
      <c r="BN36" s="71" t="s">
        <v>14248</v>
      </c>
    </row>
    <row r="37" spans="1:66" ht="18.75" customHeight="1">
      <c r="A37" s="36" t="s">
        <v>15836</v>
      </c>
      <c r="B37" s="36" t="s">
        <v>12922</v>
      </c>
      <c r="C37" s="36" t="s">
        <v>13139</v>
      </c>
      <c r="D37" s="36" t="s">
        <v>15798</v>
      </c>
      <c r="E37">
        <v>119.5</v>
      </c>
      <c r="F37">
        <v>23.5</v>
      </c>
      <c r="G37" t="s">
        <v>12945</v>
      </c>
      <c r="AK37" s="36" t="s">
        <v>2704</v>
      </c>
      <c r="AL37" t="s">
        <v>3225</v>
      </c>
      <c r="AM37" s="71" t="s">
        <v>15415</v>
      </c>
      <c r="AO37" s="36" t="s">
        <v>3669</v>
      </c>
      <c r="AP37" s="36" t="s">
        <v>3884</v>
      </c>
      <c r="AR37" s="36" t="s">
        <v>4632</v>
      </c>
      <c r="AS37" s="36" t="s">
        <v>5694</v>
      </c>
      <c r="AT37" s="71" t="s">
        <v>6272</v>
      </c>
      <c r="AW37" t="s">
        <v>17012</v>
      </c>
      <c r="AZ37" s="71" t="s">
        <v>7416</v>
      </c>
      <c r="BA37" s="71" t="s">
        <v>7667</v>
      </c>
      <c r="BB37" s="71" t="s">
        <v>8018</v>
      </c>
      <c r="BC37" s="71" t="s">
        <v>10505</v>
      </c>
      <c r="BF37" s="71" t="s">
        <v>11495</v>
      </c>
      <c r="BG37" s="71" t="s">
        <v>11847</v>
      </c>
      <c r="BJ37" s="71" t="s">
        <v>12600</v>
      </c>
      <c r="BK37" s="71" t="s">
        <v>12950</v>
      </c>
      <c r="BL37" s="71" t="s">
        <v>13289</v>
      </c>
      <c r="BN37" s="71" t="s">
        <v>14317</v>
      </c>
    </row>
    <row r="38" spans="1:66" ht="18.75" customHeight="1">
      <c r="A38" s="36" t="s">
        <v>15837</v>
      </c>
      <c r="B38" s="36" t="s">
        <v>12922</v>
      </c>
      <c r="C38" s="36" t="s">
        <v>13075</v>
      </c>
      <c r="D38" s="36" t="s">
        <v>15809</v>
      </c>
      <c r="E38">
        <v>120.13333129999999</v>
      </c>
      <c r="F38">
        <v>23.549999239999998</v>
      </c>
      <c r="G38" t="s">
        <v>1464</v>
      </c>
      <c r="AK38" s="36" t="s">
        <v>2041</v>
      </c>
      <c r="AL38" t="s">
        <v>3284</v>
      </c>
      <c r="AM38" s="71" t="s">
        <v>3547</v>
      </c>
      <c r="AO38" s="36" t="s">
        <v>3674</v>
      </c>
      <c r="AP38" s="36" t="s">
        <v>4334</v>
      </c>
      <c r="AR38" s="36" t="s">
        <v>5438</v>
      </c>
      <c r="AS38" s="36" t="s">
        <v>6028</v>
      </c>
      <c r="AT38" s="71" t="s">
        <v>17138</v>
      </c>
      <c r="AW38" t="s">
        <v>17011</v>
      </c>
      <c r="AZ38" s="71" t="s">
        <v>7414</v>
      </c>
      <c r="BA38" s="71" t="s">
        <v>7615</v>
      </c>
      <c r="BB38" s="71" t="s">
        <v>8016</v>
      </c>
      <c r="BC38" s="71" t="s">
        <v>10599</v>
      </c>
      <c r="BF38" s="71" t="s">
        <v>11453</v>
      </c>
      <c r="BG38" s="71" t="s">
        <v>11994</v>
      </c>
      <c r="BJ38" s="71" t="s">
        <v>12527</v>
      </c>
      <c r="BK38" s="71" t="s">
        <v>12928</v>
      </c>
      <c r="BL38" s="71" t="s">
        <v>13335</v>
      </c>
      <c r="BN38" s="71" t="s">
        <v>14321</v>
      </c>
    </row>
    <row r="39" spans="1:66" ht="18.75" customHeight="1">
      <c r="A39" s="36" t="s">
        <v>15841</v>
      </c>
      <c r="B39" s="36" t="s">
        <v>12922</v>
      </c>
      <c r="C39" s="36" t="s">
        <v>13115</v>
      </c>
      <c r="D39" s="36" t="s">
        <v>13015</v>
      </c>
      <c r="E39">
        <v>120.08333589999999</v>
      </c>
      <c r="F39">
        <v>23.083333970000002</v>
      </c>
      <c r="G39" t="s">
        <v>1464</v>
      </c>
      <c r="AK39" s="36" t="s">
        <v>2620</v>
      </c>
      <c r="AL39" t="s">
        <v>3341</v>
      </c>
      <c r="AM39" s="71" t="s">
        <v>3573</v>
      </c>
      <c r="AO39" s="36" t="s">
        <v>3701</v>
      </c>
      <c r="AP39" s="36" t="s">
        <v>4357</v>
      </c>
      <c r="AR39" s="36" t="s">
        <v>4764</v>
      </c>
      <c r="AS39" s="36" t="s">
        <v>6060</v>
      </c>
      <c r="AW39" t="s">
        <v>6763</v>
      </c>
      <c r="AZ39" s="71" t="s">
        <v>7349</v>
      </c>
      <c r="BA39" s="71" t="s">
        <v>7669</v>
      </c>
      <c r="BB39" s="71" t="s">
        <v>8014</v>
      </c>
      <c r="BC39" s="71" t="s">
        <v>9714</v>
      </c>
      <c r="BF39" s="71" t="s">
        <v>11757</v>
      </c>
      <c r="BG39" s="71" t="s">
        <v>12024</v>
      </c>
      <c r="BJ39" s="71" t="s">
        <v>12624</v>
      </c>
      <c r="BK39" s="71" t="s">
        <v>12965</v>
      </c>
      <c r="BL39" s="71" t="s">
        <v>13333</v>
      </c>
    </row>
    <row r="40" spans="1:66" ht="18.75" customHeight="1">
      <c r="A40" s="36" t="s">
        <v>15843</v>
      </c>
      <c r="B40" s="36" t="s">
        <v>12922</v>
      </c>
      <c r="C40" s="36" t="s">
        <v>12982</v>
      </c>
      <c r="D40" s="36" t="s">
        <v>12964</v>
      </c>
      <c r="E40">
        <v>120.18333440000001</v>
      </c>
      <c r="F40">
        <v>23.516666409999999</v>
      </c>
      <c r="G40" t="s">
        <v>1464</v>
      </c>
      <c r="AK40" s="36" t="s">
        <v>2682</v>
      </c>
      <c r="AL40" t="s">
        <v>3385</v>
      </c>
      <c r="AM40" s="71" t="s">
        <v>3595</v>
      </c>
      <c r="AO40" s="36" t="s">
        <v>3758</v>
      </c>
      <c r="AP40" s="36" t="s">
        <v>3954</v>
      </c>
      <c r="AR40" s="36" t="s">
        <v>5467</v>
      </c>
      <c r="AS40" s="36" t="s">
        <v>6270</v>
      </c>
      <c r="AW40" t="s">
        <v>6598</v>
      </c>
      <c r="AZ40" s="71" t="s">
        <v>7069</v>
      </c>
      <c r="BA40" s="71" t="s">
        <v>7611</v>
      </c>
      <c r="BB40" s="71" t="s">
        <v>8012</v>
      </c>
      <c r="BC40" s="71" t="s">
        <v>10735</v>
      </c>
      <c r="BF40" s="71" t="s">
        <v>11613</v>
      </c>
      <c r="BG40" s="71" t="s">
        <v>11850</v>
      </c>
      <c r="BJ40" s="71" t="s">
        <v>12560</v>
      </c>
      <c r="BK40" s="71" t="s">
        <v>12921</v>
      </c>
      <c r="BL40" s="71" t="s">
        <v>13485</v>
      </c>
    </row>
    <row r="41" spans="1:66" ht="18.75" customHeight="1">
      <c r="A41" s="36" t="s">
        <v>15840</v>
      </c>
      <c r="B41" s="36" t="s">
        <v>12922</v>
      </c>
      <c r="C41" s="36" t="s">
        <v>13017</v>
      </c>
      <c r="D41" s="36" t="s">
        <v>13018</v>
      </c>
      <c r="E41">
        <v>121.2166672</v>
      </c>
      <c r="F41">
        <v>23.11666679</v>
      </c>
      <c r="G41" t="s">
        <v>1464</v>
      </c>
      <c r="AK41" s="36" t="s">
        <v>1930</v>
      </c>
      <c r="AL41" t="s">
        <v>3175</v>
      </c>
      <c r="AM41" s="71" t="s">
        <v>15417</v>
      </c>
      <c r="AO41" s="36" t="s">
        <v>3745</v>
      </c>
      <c r="AP41" s="36" t="s">
        <v>4411</v>
      </c>
      <c r="AR41" s="36" t="s">
        <v>5023</v>
      </c>
      <c r="AS41" s="36" t="s">
        <v>5856</v>
      </c>
      <c r="AW41" t="s">
        <v>6806</v>
      </c>
      <c r="AZ41" s="71" t="s">
        <v>7412</v>
      </c>
      <c r="BA41" s="71" t="s">
        <v>7671</v>
      </c>
      <c r="BB41" s="71" t="s">
        <v>8010</v>
      </c>
      <c r="BC41" s="71" t="s">
        <v>10508</v>
      </c>
      <c r="BF41" s="71" t="s">
        <v>15616</v>
      </c>
      <c r="BG41" s="71" t="s">
        <v>12063</v>
      </c>
      <c r="BJ41" s="71" t="s">
        <v>12397</v>
      </c>
      <c r="BK41" s="71" t="s">
        <v>13084</v>
      </c>
      <c r="BL41" s="71" t="s">
        <v>13494</v>
      </c>
    </row>
    <row r="42" spans="1:66" ht="18.75" customHeight="1">
      <c r="A42" s="36" t="s">
        <v>15839</v>
      </c>
      <c r="B42" s="36" t="s">
        <v>12922</v>
      </c>
      <c r="C42" s="36" t="s">
        <v>12987</v>
      </c>
      <c r="D42" s="36" t="s">
        <v>12988</v>
      </c>
      <c r="E42">
        <v>121.4499969</v>
      </c>
      <c r="F42">
        <v>25.100000380000001</v>
      </c>
      <c r="G42" t="s">
        <v>1464</v>
      </c>
      <c r="AK42" s="36" t="s">
        <v>2618</v>
      </c>
      <c r="AL42" t="s">
        <v>2995</v>
      </c>
      <c r="AM42" s="71" t="s">
        <v>3569</v>
      </c>
      <c r="AO42" s="36" t="s">
        <v>3657</v>
      </c>
      <c r="AP42" s="36" t="s">
        <v>4221</v>
      </c>
      <c r="AR42" s="36" t="s">
        <v>5446</v>
      </c>
      <c r="AS42" s="36" t="s">
        <v>6022</v>
      </c>
      <c r="AW42" t="s">
        <v>6728</v>
      </c>
      <c r="AZ42" s="71" t="s">
        <v>7410</v>
      </c>
      <c r="BA42" s="71" t="s">
        <v>7471</v>
      </c>
      <c r="BB42" s="71" t="s">
        <v>8020</v>
      </c>
      <c r="BC42" s="71" t="s">
        <v>10108</v>
      </c>
      <c r="BF42" s="71" t="s">
        <v>11755</v>
      </c>
      <c r="BG42" s="71" t="s">
        <v>11852</v>
      </c>
      <c r="BJ42" s="71" t="s">
        <v>12781</v>
      </c>
      <c r="BK42" s="71" t="s">
        <v>13001</v>
      </c>
      <c r="BL42" s="71" t="s">
        <v>13979</v>
      </c>
    </row>
    <row r="43" spans="1:66" ht="18.75" customHeight="1">
      <c r="A43" s="36" t="s">
        <v>15838</v>
      </c>
      <c r="B43" s="36" t="s">
        <v>12922</v>
      </c>
      <c r="C43" s="36" t="s">
        <v>13063</v>
      </c>
      <c r="D43" s="36" t="s">
        <v>12964</v>
      </c>
      <c r="E43">
        <v>120.23332980000001</v>
      </c>
      <c r="F43">
        <v>23.75</v>
      </c>
      <c r="G43" t="s">
        <v>1464</v>
      </c>
      <c r="AK43" s="36" t="s">
        <v>2614</v>
      </c>
      <c r="AL43" t="s">
        <v>2866</v>
      </c>
      <c r="AM43" s="71" t="s">
        <v>3616</v>
      </c>
      <c r="AO43" s="36" t="s">
        <v>3753</v>
      </c>
      <c r="AP43" s="36" t="s">
        <v>4008</v>
      </c>
      <c r="AR43" s="36" t="s">
        <v>15430</v>
      </c>
      <c r="AS43" s="36" t="s">
        <v>5966</v>
      </c>
      <c r="AW43" t="s">
        <v>6606</v>
      </c>
      <c r="AZ43" s="71" t="s">
        <v>7026</v>
      </c>
      <c r="BA43" s="71" t="s">
        <v>7678</v>
      </c>
      <c r="BB43" s="71" t="s">
        <v>8393</v>
      </c>
      <c r="BC43" s="71" t="s">
        <v>10665</v>
      </c>
      <c r="BF43" s="71" t="s">
        <v>10837</v>
      </c>
      <c r="BG43" s="71" t="s">
        <v>14365</v>
      </c>
      <c r="BJ43" s="71" t="s">
        <v>12656</v>
      </c>
      <c r="BK43" s="71" t="s">
        <v>13106</v>
      </c>
      <c r="BL43" s="71" t="s">
        <v>13844</v>
      </c>
    </row>
    <row r="44" spans="1:66" ht="18.75" customHeight="1">
      <c r="A44" s="36" t="s">
        <v>15842</v>
      </c>
      <c r="B44" s="36" t="s">
        <v>12922</v>
      </c>
      <c r="C44" s="36" t="s">
        <v>13028</v>
      </c>
      <c r="D44" s="36" t="s">
        <v>13029</v>
      </c>
      <c r="E44">
        <v>120.4499969</v>
      </c>
      <c r="F44">
        <v>22.450000760000002</v>
      </c>
      <c r="G44" t="s">
        <v>1464</v>
      </c>
      <c r="AK44" s="36" t="s">
        <v>2612</v>
      </c>
      <c r="AL44" t="s">
        <v>3301</v>
      </c>
      <c r="AM44" s="71" t="s">
        <v>15420</v>
      </c>
      <c r="AO44" s="36" t="s">
        <v>3761</v>
      </c>
      <c r="AP44" s="36" t="s">
        <v>4423</v>
      </c>
      <c r="AR44" s="36" t="s">
        <v>5361</v>
      </c>
      <c r="AS44" s="36" t="s">
        <v>5876</v>
      </c>
      <c r="AW44" t="s">
        <v>6841</v>
      </c>
      <c r="AZ44" s="71" t="s">
        <v>7191</v>
      </c>
      <c r="BA44" s="71" t="s">
        <v>7617</v>
      </c>
      <c r="BB44" s="71" t="s">
        <v>15573</v>
      </c>
      <c r="BC44" s="71" t="s">
        <v>9608</v>
      </c>
      <c r="BF44" s="71" t="s">
        <v>11161</v>
      </c>
      <c r="BG44" s="71" t="s">
        <v>12129</v>
      </c>
      <c r="BJ44" s="71" t="s">
        <v>12574</v>
      </c>
      <c r="BK44" s="71" t="s">
        <v>12932</v>
      </c>
      <c r="BL44" s="71" t="s">
        <v>13748</v>
      </c>
    </row>
    <row r="45" spans="1:66" ht="18.75" customHeight="1">
      <c r="A45" s="36" t="s">
        <v>12115</v>
      </c>
      <c r="B45" s="36" t="s">
        <v>17251</v>
      </c>
      <c r="C45" s="36" t="s">
        <v>12116</v>
      </c>
      <c r="D45" t="s">
        <v>11842</v>
      </c>
      <c r="E45">
        <v>126.33333589999999</v>
      </c>
      <c r="F45">
        <v>33.466667180000002</v>
      </c>
      <c r="G45" t="s">
        <v>1464</v>
      </c>
      <c r="AK45" s="36" t="s">
        <v>1890</v>
      </c>
      <c r="AL45" t="s">
        <v>3153</v>
      </c>
      <c r="AM45" s="71" t="s">
        <v>3592</v>
      </c>
      <c r="AO45" s="36" t="s">
        <v>3738</v>
      </c>
      <c r="AP45" s="36" t="s">
        <v>4437</v>
      </c>
      <c r="AR45" s="36" t="s">
        <v>4728</v>
      </c>
      <c r="AS45" s="36" t="s">
        <v>5605</v>
      </c>
      <c r="AW45" t="s">
        <v>6773</v>
      </c>
      <c r="AZ45" s="71" t="s">
        <v>7103</v>
      </c>
      <c r="BA45" s="71" t="s">
        <v>7692</v>
      </c>
      <c r="BB45" s="71" t="s">
        <v>8008</v>
      </c>
      <c r="BC45" s="71" t="s">
        <v>10204</v>
      </c>
      <c r="BF45" s="71" t="s">
        <v>11110</v>
      </c>
      <c r="BG45" s="71" t="s">
        <v>12253</v>
      </c>
      <c r="BJ45" s="71" t="s">
        <v>12460</v>
      </c>
      <c r="BK45" s="71" t="s">
        <v>12954</v>
      </c>
      <c r="BL45" s="71" t="s">
        <v>13347</v>
      </c>
    </row>
    <row r="46" spans="1:66" ht="18.75" customHeight="1">
      <c r="A46" s="36" t="s">
        <v>10146</v>
      </c>
      <c r="B46" s="36" t="s">
        <v>9596</v>
      </c>
      <c r="C46" s="36" t="s">
        <v>10147</v>
      </c>
      <c r="D46" t="s">
        <v>9600</v>
      </c>
      <c r="E46">
        <v>68.300003050000001</v>
      </c>
      <c r="F46">
        <v>27.583333970000002</v>
      </c>
      <c r="G46" t="s">
        <v>1464</v>
      </c>
      <c r="AK46" s="36" t="s">
        <v>1966</v>
      </c>
      <c r="AL46" t="s">
        <v>2847</v>
      </c>
      <c r="AM46" s="71" t="s">
        <v>15422</v>
      </c>
      <c r="AO46" s="36" t="s">
        <v>3694</v>
      </c>
      <c r="AP46" s="36" t="s">
        <v>4000</v>
      </c>
      <c r="AR46" s="36" t="s">
        <v>5289</v>
      </c>
      <c r="AS46" s="36" t="s">
        <v>5861</v>
      </c>
      <c r="AW46" t="s">
        <v>6407</v>
      </c>
      <c r="AZ46" s="71" t="s">
        <v>7299</v>
      </c>
      <c r="BA46" s="71" t="s">
        <v>7696</v>
      </c>
      <c r="BB46" s="71" t="s">
        <v>8800</v>
      </c>
      <c r="BC46" s="71" t="s">
        <v>10395</v>
      </c>
      <c r="BF46" s="71" t="s">
        <v>15617</v>
      </c>
      <c r="BG46" s="71" t="s">
        <v>12211</v>
      </c>
      <c r="BJ46" s="71" t="s">
        <v>12847</v>
      </c>
      <c r="BK46" s="71" t="s">
        <v>13110</v>
      </c>
      <c r="BL46" s="71" t="s">
        <v>13882</v>
      </c>
    </row>
    <row r="47" spans="1:66" ht="18.75" customHeight="1">
      <c r="A47" s="36" t="s">
        <v>11773</v>
      </c>
      <c r="B47" s="36" t="s">
        <v>10805</v>
      </c>
      <c r="C47" s="36" t="s">
        <v>11774</v>
      </c>
      <c r="D47" s="36" t="s">
        <v>1464</v>
      </c>
      <c r="E47">
        <v>0</v>
      </c>
      <c r="F47">
        <v>0</v>
      </c>
      <c r="G47" t="s">
        <v>1464</v>
      </c>
      <c r="AK47" s="36" t="s">
        <v>2526</v>
      </c>
      <c r="AL47" t="s">
        <v>3237</v>
      </c>
      <c r="AO47" s="36" t="s">
        <v>3688</v>
      </c>
      <c r="AP47" s="36" t="s">
        <v>4235</v>
      </c>
      <c r="AR47" s="36" t="s">
        <v>5121</v>
      </c>
      <c r="AS47" s="36" t="s">
        <v>6252</v>
      </c>
      <c r="AW47" t="s">
        <v>6594</v>
      </c>
      <c r="AZ47" s="71" t="s">
        <v>7267</v>
      </c>
      <c r="BA47" s="71" t="s">
        <v>7641</v>
      </c>
      <c r="BB47" s="71" t="s">
        <v>8950</v>
      </c>
      <c r="BC47" s="71" t="s">
        <v>10130</v>
      </c>
      <c r="BF47" s="71" t="s">
        <v>11157</v>
      </c>
      <c r="BG47" s="71" t="s">
        <v>12149</v>
      </c>
      <c r="BJ47" s="71" t="s">
        <v>12734</v>
      </c>
      <c r="BK47" s="71" t="s">
        <v>12944</v>
      </c>
      <c r="BL47" s="71" t="s">
        <v>13282</v>
      </c>
    </row>
    <row r="48" spans="1:66" ht="18.75" customHeight="1">
      <c r="A48" s="36" t="s">
        <v>11763</v>
      </c>
      <c r="B48" s="36" t="s">
        <v>10805</v>
      </c>
      <c r="C48" s="36" t="s">
        <v>11764</v>
      </c>
      <c r="D48" t="s">
        <v>10968</v>
      </c>
      <c r="E48">
        <v>0</v>
      </c>
      <c r="F48">
        <v>0</v>
      </c>
      <c r="G48" t="s">
        <v>1464</v>
      </c>
      <c r="AK48" s="36" t="s">
        <v>1888</v>
      </c>
      <c r="AL48" t="s">
        <v>3235</v>
      </c>
      <c r="AP48" s="36" t="s">
        <v>4439</v>
      </c>
      <c r="AR48" s="36" t="s">
        <v>5579</v>
      </c>
      <c r="AS48" s="36" t="s">
        <v>5753</v>
      </c>
      <c r="AW48" t="s">
        <v>17013</v>
      </c>
      <c r="AZ48" s="71" t="s">
        <v>7291</v>
      </c>
      <c r="BA48" s="71" t="s">
        <v>7525</v>
      </c>
      <c r="BB48" s="71" t="s">
        <v>8952</v>
      </c>
      <c r="BC48" s="71" t="s">
        <v>9706</v>
      </c>
      <c r="BF48" s="71" t="s">
        <v>10829</v>
      </c>
      <c r="BG48" s="71" t="s">
        <v>12292</v>
      </c>
      <c r="BJ48" s="71" t="s">
        <v>12464</v>
      </c>
      <c r="BK48" s="71" t="s">
        <v>13128</v>
      </c>
      <c r="BL48" s="71" t="s">
        <v>14161</v>
      </c>
    </row>
    <row r="49" spans="1:64" ht="18.75" customHeight="1">
      <c r="A49" s="36" t="s">
        <v>14336</v>
      </c>
      <c r="B49" s="36" t="s">
        <v>17249</v>
      </c>
      <c r="C49" s="36" t="s">
        <v>8062</v>
      </c>
      <c r="D49" s="36" t="s">
        <v>7726</v>
      </c>
      <c r="E49">
        <v>172.41666670000001</v>
      </c>
      <c r="F49">
        <v>-43.833333330000002</v>
      </c>
      <c r="G49" t="s">
        <v>8598</v>
      </c>
      <c r="AK49" s="36" t="s">
        <v>2538</v>
      </c>
      <c r="AL49" t="s">
        <v>3227</v>
      </c>
      <c r="AP49" s="36" t="s">
        <v>4036</v>
      </c>
      <c r="AR49" s="36" t="s">
        <v>5525</v>
      </c>
      <c r="AS49" s="36" t="s">
        <v>5591</v>
      </c>
      <c r="AW49" t="s">
        <v>6602</v>
      </c>
      <c r="AZ49" s="71" t="s">
        <v>7205</v>
      </c>
      <c r="BA49" s="71" t="s">
        <v>7528</v>
      </c>
      <c r="BB49" s="71" t="s">
        <v>8517</v>
      </c>
      <c r="BC49" s="71" t="s">
        <v>10352</v>
      </c>
      <c r="BF49" s="71" t="s">
        <v>11011</v>
      </c>
      <c r="BG49" s="71" t="s">
        <v>12280</v>
      </c>
      <c r="BJ49" s="71" t="s">
        <v>12688</v>
      </c>
      <c r="BK49" s="71" t="s">
        <v>13090</v>
      </c>
      <c r="BL49" s="71" t="s">
        <v>13736</v>
      </c>
    </row>
    <row r="50" spans="1:64" ht="18.75" customHeight="1">
      <c r="A50" s="36" t="s">
        <v>11765</v>
      </c>
      <c r="B50" s="36" t="s">
        <v>10805</v>
      </c>
      <c r="C50" s="36" t="s">
        <v>11766</v>
      </c>
      <c r="D50" s="36" t="s">
        <v>11484</v>
      </c>
      <c r="E50">
        <v>120.337586290281</v>
      </c>
      <c r="F50">
        <v>16.3571610164127</v>
      </c>
      <c r="G50" t="s">
        <v>1464</v>
      </c>
      <c r="AK50" s="36" t="s">
        <v>2610</v>
      </c>
      <c r="AL50" t="s">
        <v>3387</v>
      </c>
      <c r="AP50" s="36" t="s">
        <v>3832</v>
      </c>
      <c r="AR50" s="36" t="s">
        <v>5359</v>
      </c>
      <c r="AS50" s="36" t="s">
        <v>6034</v>
      </c>
      <c r="AW50" t="s">
        <v>6662</v>
      </c>
      <c r="AZ50" s="71" t="s">
        <v>7351</v>
      </c>
      <c r="BA50" s="71" t="s">
        <v>7690</v>
      </c>
      <c r="BB50" s="71" t="s">
        <v>8954</v>
      </c>
      <c r="BC50" s="71" t="s">
        <v>10140</v>
      </c>
      <c r="BF50" s="71" t="s">
        <v>11021</v>
      </c>
      <c r="BG50" s="71" t="s">
        <v>11984</v>
      </c>
      <c r="BJ50" s="71" t="s">
        <v>12535</v>
      </c>
      <c r="BK50" s="71" t="s">
        <v>12952</v>
      </c>
      <c r="BL50" s="71" t="s">
        <v>13581</v>
      </c>
    </row>
    <row r="51" spans="1:64" ht="18.75" customHeight="1">
      <c r="A51" t="s">
        <v>2892</v>
      </c>
      <c r="B51" t="s">
        <v>2833</v>
      </c>
      <c r="C51" t="s">
        <v>2893</v>
      </c>
      <c r="D51" t="s">
        <v>2838</v>
      </c>
      <c r="E51">
        <v>22.066667559999999</v>
      </c>
      <c r="F51">
        <v>90.433334349999996</v>
      </c>
      <c r="G51" t="s">
        <v>17230</v>
      </c>
      <c r="AK51" s="36" t="s">
        <v>2522</v>
      </c>
      <c r="AL51" t="s">
        <v>17197</v>
      </c>
      <c r="AP51" s="36" t="s">
        <v>4279</v>
      </c>
      <c r="AR51" s="36" t="s">
        <v>5308</v>
      </c>
      <c r="AS51" s="36" t="s">
        <v>6266</v>
      </c>
      <c r="AW51" t="s">
        <v>6468</v>
      </c>
      <c r="AZ51" s="71" t="s">
        <v>7073</v>
      </c>
      <c r="BA51" s="71" t="s">
        <v>7467</v>
      </c>
      <c r="BB51" s="71" t="s">
        <v>8956</v>
      </c>
      <c r="BC51" s="71" t="s">
        <v>9708</v>
      </c>
      <c r="BF51" s="71" t="s">
        <v>11112</v>
      </c>
      <c r="BG51" s="71" t="s">
        <v>11872</v>
      </c>
      <c r="BJ51" s="71" t="s">
        <v>12602</v>
      </c>
      <c r="BK51" s="71" t="s">
        <v>12956</v>
      </c>
      <c r="BL51" s="71" t="s">
        <v>13569</v>
      </c>
    </row>
    <row r="52" spans="1:64" ht="18.75" customHeight="1">
      <c r="A52" s="36" t="s">
        <v>11568</v>
      </c>
      <c r="B52" s="36" t="s">
        <v>10805</v>
      </c>
      <c r="C52" s="36" t="s">
        <v>11569</v>
      </c>
      <c r="D52" t="s">
        <v>10825</v>
      </c>
      <c r="E52">
        <v>125.86666870000001</v>
      </c>
      <c r="F52">
        <v>8.2833337779999994</v>
      </c>
      <c r="G52" t="s">
        <v>1464</v>
      </c>
      <c r="AK52" s="36" t="s">
        <v>2790</v>
      </c>
      <c r="AL52" t="s">
        <v>2937</v>
      </c>
      <c r="AP52" s="36" t="s">
        <v>4281</v>
      </c>
      <c r="AR52" s="36" t="s">
        <v>5419</v>
      </c>
      <c r="AS52" s="36" t="s">
        <v>6110</v>
      </c>
      <c r="AW52" t="s">
        <v>6685</v>
      </c>
      <c r="AZ52" s="71" t="s">
        <v>7097</v>
      </c>
      <c r="BA52" s="71" t="s">
        <v>7486</v>
      </c>
      <c r="BB52" s="71" t="s">
        <v>8958</v>
      </c>
      <c r="BC52" s="71" t="s">
        <v>9716</v>
      </c>
      <c r="BF52" s="71" t="s">
        <v>11721</v>
      </c>
      <c r="BG52" s="71" t="s">
        <v>11943</v>
      </c>
      <c r="BJ52" s="71" t="s">
        <v>12686</v>
      </c>
      <c r="BK52" s="71" t="s">
        <v>13082</v>
      </c>
      <c r="BL52" s="71" t="s">
        <v>13829</v>
      </c>
    </row>
    <row r="53" spans="1:64" ht="18.75" customHeight="1">
      <c r="A53" s="36" t="s">
        <v>8060</v>
      </c>
      <c r="B53" s="36" t="s">
        <v>17249</v>
      </c>
      <c r="C53" s="36" t="s">
        <v>8061</v>
      </c>
      <c r="D53" t="s">
        <v>7804</v>
      </c>
      <c r="E53">
        <v>172.93</v>
      </c>
      <c r="F53">
        <v>-34.564999999999998</v>
      </c>
      <c r="G53" t="s">
        <v>8646</v>
      </c>
      <c r="AK53" s="36" t="s">
        <v>2652</v>
      </c>
      <c r="AL53" t="s">
        <v>2951</v>
      </c>
      <c r="AP53" s="36" t="s">
        <v>4546</v>
      </c>
      <c r="AR53" s="36" t="s">
        <v>4959</v>
      </c>
      <c r="AS53" s="36" t="s">
        <v>5896</v>
      </c>
      <c r="AW53" t="s">
        <v>17014</v>
      </c>
      <c r="AZ53" s="71" t="s">
        <v>7018</v>
      </c>
      <c r="BA53" s="71" t="s">
        <v>7682</v>
      </c>
      <c r="BB53" s="71" t="s">
        <v>14337</v>
      </c>
      <c r="BC53" s="71" t="s">
        <v>10503</v>
      </c>
      <c r="BF53" s="71" t="s">
        <v>15619</v>
      </c>
      <c r="BG53" s="71" t="s">
        <v>11949</v>
      </c>
      <c r="BJ53" s="71" t="s">
        <v>12556</v>
      </c>
      <c r="BK53" s="71" t="s">
        <v>12958</v>
      </c>
      <c r="BL53" s="71" t="s">
        <v>13762</v>
      </c>
    </row>
    <row r="54" spans="1:64" ht="18.75" customHeight="1">
      <c r="A54" s="36" t="s">
        <v>7065</v>
      </c>
      <c r="B54" s="36" t="s">
        <v>6929</v>
      </c>
      <c r="C54" s="36" t="s">
        <v>7066</v>
      </c>
      <c r="D54" s="36" t="s">
        <v>6955</v>
      </c>
      <c r="E54">
        <v>95.133331299999995</v>
      </c>
      <c r="F54">
        <v>22.083333970000002</v>
      </c>
      <c r="G54" t="s">
        <v>1464</v>
      </c>
      <c r="AK54" s="36" t="s">
        <v>2780</v>
      </c>
      <c r="AL54" t="s">
        <v>3280</v>
      </c>
      <c r="AP54" s="36" t="s">
        <v>3769</v>
      </c>
      <c r="AR54" s="36" t="s">
        <v>5139</v>
      </c>
      <c r="AS54" s="36" t="s">
        <v>6216</v>
      </c>
      <c r="AW54" t="s">
        <v>6497</v>
      </c>
      <c r="AZ54" s="71" t="s">
        <v>7337</v>
      </c>
      <c r="BA54" s="71" t="s">
        <v>7456</v>
      </c>
      <c r="BB54" s="71" t="s">
        <v>8962</v>
      </c>
      <c r="BC54" s="71" t="s">
        <v>9841</v>
      </c>
      <c r="BF54" s="71" t="s">
        <v>11421</v>
      </c>
      <c r="BG54" s="71" t="s">
        <v>11990</v>
      </c>
      <c r="BJ54" s="71" t="s">
        <v>12861</v>
      </c>
      <c r="BK54" s="71" t="s">
        <v>12960</v>
      </c>
      <c r="BL54" s="71" t="s">
        <v>13858</v>
      </c>
    </row>
    <row r="55" spans="1:64" ht="18.75" customHeight="1">
      <c r="A55" s="36" t="s">
        <v>9601</v>
      </c>
      <c r="B55" s="36" t="s">
        <v>9596</v>
      </c>
      <c r="C55" s="36" t="s">
        <v>9602</v>
      </c>
      <c r="D55" t="s">
        <v>9600</v>
      </c>
      <c r="E55">
        <v>68.616668700000005</v>
      </c>
      <c r="F55">
        <v>24.416666029999998</v>
      </c>
      <c r="G55" t="s">
        <v>1464</v>
      </c>
      <c r="AK55" s="36" t="s">
        <v>2608</v>
      </c>
      <c r="AL55" t="s">
        <v>2857</v>
      </c>
      <c r="AP55" s="36" t="s">
        <v>3984</v>
      </c>
      <c r="AR55" s="36" t="s">
        <v>5030</v>
      </c>
      <c r="AS55" s="36" t="s">
        <v>5850</v>
      </c>
      <c r="AW55" t="s">
        <v>17015</v>
      </c>
      <c r="AZ55" s="71" t="s">
        <v>7211</v>
      </c>
      <c r="BA55" s="71" t="s">
        <v>7622</v>
      </c>
      <c r="BB55" s="71" t="s">
        <v>8964</v>
      </c>
      <c r="BC55" s="71" t="s">
        <v>10276</v>
      </c>
      <c r="BF55" s="71" t="s">
        <v>15622</v>
      </c>
      <c r="BG55" s="71" t="s">
        <v>11976</v>
      </c>
      <c r="BJ55" s="71" t="s">
        <v>12639</v>
      </c>
      <c r="BK55" s="71" t="s">
        <v>13092</v>
      </c>
      <c r="BL55" s="71" t="s">
        <v>13874</v>
      </c>
    </row>
    <row r="56" spans="1:64" ht="18.75" customHeight="1">
      <c r="A56" s="36" t="s">
        <v>5407</v>
      </c>
      <c r="B56" s="36" t="s">
        <v>4582</v>
      </c>
      <c r="C56" s="36" t="s">
        <v>5408</v>
      </c>
      <c r="D56" s="36" t="s">
        <v>4621</v>
      </c>
      <c r="E56">
        <v>110.37021378397</v>
      </c>
      <c r="F56">
        <v>-6.9701781011019897</v>
      </c>
      <c r="G56" t="s">
        <v>1464</v>
      </c>
      <c r="AK56" s="36" t="s">
        <v>2099</v>
      </c>
      <c r="AL56" t="s">
        <v>2890</v>
      </c>
      <c r="AP56" s="36" t="s">
        <v>3771</v>
      </c>
      <c r="AR56" s="36" t="s">
        <v>5156</v>
      </c>
      <c r="AS56" s="36" t="s">
        <v>6020</v>
      </c>
      <c r="AW56" t="s">
        <v>17016</v>
      </c>
      <c r="AZ56" s="71" t="s">
        <v>7237</v>
      </c>
      <c r="BA56" s="71" t="s">
        <v>7533</v>
      </c>
      <c r="BB56" s="71" t="s">
        <v>8966</v>
      </c>
      <c r="BC56" s="71" t="s">
        <v>10371</v>
      </c>
      <c r="BF56" s="71" t="s">
        <v>11419</v>
      </c>
      <c r="BG56" s="71" t="s">
        <v>12058</v>
      </c>
      <c r="BJ56" s="71" t="s">
        <v>12494</v>
      </c>
      <c r="BK56" s="71" t="s">
        <v>12999</v>
      </c>
      <c r="BL56" s="71" t="s">
        <v>13324</v>
      </c>
    </row>
    <row r="57" spans="1:64" ht="18.75" customHeight="1">
      <c r="A57" s="36" t="s">
        <v>8495</v>
      </c>
      <c r="B57" s="36" t="s">
        <v>17249</v>
      </c>
      <c r="C57" s="36" t="s">
        <v>8496</v>
      </c>
      <c r="D57" s="36" t="s">
        <v>7854</v>
      </c>
      <c r="E57">
        <v>176.88333130000001</v>
      </c>
      <c r="F57">
        <v>-39.483333590000001</v>
      </c>
      <c r="G57" t="s">
        <v>1464</v>
      </c>
      <c r="AK57" s="36" t="s">
        <v>2772</v>
      </c>
      <c r="AL57" t="s">
        <v>3369</v>
      </c>
      <c r="AP57" s="36" t="s">
        <v>4515</v>
      </c>
      <c r="AR57" s="36" t="s">
        <v>15431</v>
      </c>
      <c r="AS57" s="36" t="s">
        <v>6036</v>
      </c>
      <c r="AW57" t="s">
        <v>17002</v>
      </c>
      <c r="AZ57" s="71" t="s">
        <v>7357</v>
      </c>
      <c r="BA57" s="71" t="s">
        <v>7535</v>
      </c>
      <c r="BB57" s="71" t="s">
        <v>8968</v>
      </c>
      <c r="BC57" s="71" t="s">
        <v>10055</v>
      </c>
      <c r="BF57" s="71" t="s">
        <v>11417</v>
      </c>
      <c r="BG57" s="71" t="s">
        <v>12091</v>
      </c>
      <c r="BJ57" s="71" t="s">
        <v>12521</v>
      </c>
      <c r="BK57" s="71" t="s">
        <v>12942</v>
      </c>
      <c r="BL57" s="71" t="s">
        <v>13758</v>
      </c>
    </row>
    <row r="58" spans="1:64" ht="18.75" customHeight="1">
      <c r="A58" s="36" t="s">
        <v>8058</v>
      </c>
      <c r="B58" s="36" t="s">
        <v>17249</v>
      </c>
      <c r="C58" s="36" t="s">
        <v>8059</v>
      </c>
      <c r="D58" s="36" t="s">
        <v>7726</v>
      </c>
      <c r="E58">
        <v>172.41666670000001</v>
      </c>
      <c r="F58">
        <v>-43.833333330000002</v>
      </c>
      <c r="G58" t="s">
        <v>8598</v>
      </c>
      <c r="AK58" s="36" t="s">
        <v>2630</v>
      </c>
      <c r="AL58" t="s">
        <v>3311</v>
      </c>
      <c r="AP58" s="36" t="s">
        <v>4126</v>
      </c>
      <c r="AR58" s="36" t="s">
        <v>5160</v>
      </c>
      <c r="AS58" s="36" t="s">
        <v>6158</v>
      </c>
      <c r="AW58" t="s">
        <v>17018</v>
      </c>
      <c r="AZ58" s="71" t="s">
        <v>7203</v>
      </c>
      <c r="BA58" s="71" t="s">
        <v>7655</v>
      </c>
      <c r="BB58" s="71" t="s">
        <v>8970</v>
      </c>
      <c r="BC58" s="71" t="s">
        <v>10162</v>
      </c>
      <c r="BF58" s="71" t="s">
        <v>11586</v>
      </c>
      <c r="BG58" s="71" t="s">
        <v>12125</v>
      </c>
      <c r="BJ58" s="71" t="s">
        <v>12644</v>
      </c>
      <c r="BK58" s="71" t="s">
        <v>13050</v>
      </c>
      <c r="BL58" s="71" t="s">
        <v>13301</v>
      </c>
    </row>
    <row r="59" spans="1:64" ht="18.75" customHeight="1">
      <c r="A59" s="36" t="s">
        <v>12187</v>
      </c>
      <c r="B59" s="36" t="s">
        <v>17251</v>
      </c>
      <c r="C59" s="36" t="s">
        <v>12188</v>
      </c>
      <c r="D59" s="36" t="s">
        <v>11888</v>
      </c>
      <c r="E59">
        <v>126.7166672</v>
      </c>
      <c r="F59">
        <v>36.916667940000004</v>
      </c>
      <c r="G59" t="s">
        <v>1464</v>
      </c>
      <c r="AK59" s="36" t="s">
        <v>2059</v>
      </c>
      <c r="AL59" t="s">
        <v>3410</v>
      </c>
      <c r="AP59" s="36" t="s">
        <v>4525</v>
      </c>
      <c r="AR59" s="36" t="s">
        <v>4852</v>
      </c>
      <c r="AS59" s="36" t="s">
        <v>5872</v>
      </c>
      <c r="AW59" t="s">
        <v>6813</v>
      </c>
      <c r="AZ59" s="71" t="s">
        <v>7325</v>
      </c>
      <c r="BA59" s="71" t="s">
        <v>7537</v>
      </c>
      <c r="BB59" s="71" t="s">
        <v>8972</v>
      </c>
      <c r="BC59" s="71" t="s">
        <v>10448</v>
      </c>
      <c r="BF59" s="71" t="s">
        <v>10860</v>
      </c>
      <c r="BG59" s="71" t="s">
        <v>11822</v>
      </c>
      <c r="BJ59" s="71" t="s">
        <v>12767</v>
      </c>
      <c r="BK59" s="71" t="s">
        <v>13148</v>
      </c>
      <c r="BL59" s="71" t="s">
        <v>13938</v>
      </c>
    </row>
    <row r="60" spans="1:64" ht="18.75" customHeight="1">
      <c r="A60" t="s">
        <v>3256</v>
      </c>
      <c r="B60" t="s">
        <v>2833</v>
      </c>
      <c r="C60" t="s">
        <v>3257</v>
      </c>
      <c r="D60" t="s">
        <v>2846</v>
      </c>
      <c r="E60">
        <v>24.88333321</v>
      </c>
      <c r="F60">
        <v>91.216667180000002</v>
      </c>
      <c r="G60" t="s">
        <v>17242</v>
      </c>
      <c r="AK60" s="36" t="s">
        <v>2065</v>
      </c>
      <c r="AL60" t="s">
        <v>3088</v>
      </c>
      <c r="AP60" s="36" t="s">
        <v>3812</v>
      </c>
      <c r="AR60" s="36" t="s">
        <v>4628</v>
      </c>
      <c r="AS60" s="36" t="s">
        <v>5804</v>
      </c>
      <c r="AW60" t="s">
        <v>17019</v>
      </c>
      <c r="AZ60" s="71" t="s">
        <v>7345</v>
      </c>
      <c r="BA60" s="71" t="s">
        <v>15561</v>
      </c>
      <c r="BB60" s="71" t="s">
        <v>8395</v>
      </c>
      <c r="BC60" s="71" t="s">
        <v>10158</v>
      </c>
      <c r="BF60" s="71" t="s">
        <v>10899</v>
      </c>
      <c r="BG60" s="71" t="s">
        <v>12259</v>
      </c>
      <c r="BJ60" s="71" t="s">
        <v>14369</v>
      </c>
      <c r="BK60" s="71" t="s">
        <v>12930</v>
      </c>
      <c r="BL60" s="71" t="s">
        <v>13776</v>
      </c>
    </row>
    <row r="61" spans="1:64" ht="18.75" customHeight="1">
      <c r="A61" s="36" t="s">
        <v>7355</v>
      </c>
      <c r="B61" s="36" t="s">
        <v>6929</v>
      </c>
      <c r="C61" s="36" t="s">
        <v>7356</v>
      </c>
      <c r="D61" s="36" t="s">
        <v>7017</v>
      </c>
      <c r="E61">
        <v>94.75</v>
      </c>
      <c r="F61">
        <v>20.25</v>
      </c>
      <c r="G61" t="s">
        <v>1464</v>
      </c>
      <c r="AK61" s="36" t="s">
        <v>1886</v>
      </c>
      <c r="AL61" t="s">
        <v>3309</v>
      </c>
      <c r="AP61" s="36" t="s">
        <v>4554</v>
      </c>
      <c r="AR61" s="36" t="s">
        <v>15432</v>
      </c>
      <c r="AS61" s="36" t="s">
        <v>5840</v>
      </c>
      <c r="AW61" t="s">
        <v>17020</v>
      </c>
      <c r="AZ61" s="71" t="s">
        <v>7253</v>
      </c>
      <c r="BA61" s="71" t="s">
        <v>7539</v>
      </c>
      <c r="BB61" s="71" t="s">
        <v>8974</v>
      </c>
      <c r="BC61" s="71" t="s">
        <v>10715</v>
      </c>
      <c r="BF61" s="71" t="s">
        <v>10906</v>
      </c>
      <c r="BG61" s="71" t="s">
        <v>11929</v>
      </c>
      <c r="BJ61" s="71" t="s">
        <v>12909</v>
      </c>
      <c r="BK61" s="71" t="s">
        <v>12924</v>
      </c>
      <c r="BL61" s="71" t="s">
        <v>13266</v>
      </c>
    </row>
    <row r="62" spans="1:64" ht="18.75" customHeight="1">
      <c r="A62" s="36" t="s">
        <v>4641</v>
      </c>
      <c r="B62" s="36" t="s">
        <v>4582</v>
      </c>
      <c r="C62" s="36" t="s">
        <v>4642</v>
      </c>
      <c r="D62" s="36" t="s">
        <v>4643</v>
      </c>
      <c r="E62">
        <v>104.1500015</v>
      </c>
      <c r="F62">
        <v>-1.25</v>
      </c>
      <c r="G62" t="s">
        <v>1464</v>
      </c>
      <c r="AK62" s="36" t="s">
        <v>2606</v>
      </c>
      <c r="AL62" t="s">
        <v>3075</v>
      </c>
      <c r="AP62" s="36" t="s">
        <v>3773</v>
      </c>
      <c r="AR62" s="36" t="s">
        <v>5409</v>
      </c>
      <c r="AS62" s="36" t="s">
        <v>5755</v>
      </c>
      <c r="AW62" t="s">
        <v>17021</v>
      </c>
      <c r="AZ62" s="71" t="s">
        <v>6973</v>
      </c>
      <c r="BA62" s="71" t="s">
        <v>7599</v>
      </c>
      <c r="BB62" s="71" t="s">
        <v>8976</v>
      </c>
      <c r="BC62" s="71" t="s">
        <v>9812</v>
      </c>
      <c r="BF62" s="71" t="s">
        <v>11335</v>
      </c>
      <c r="BG62" s="71" t="s">
        <v>11919</v>
      </c>
      <c r="BJ62" s="71" t="s">
        <v>12748</v>
      </c>
      <c r="BK62" s="71" t="s">
        <v>13046</v>
      </c>
      <c r="BL62" s="71" t="s">
        <v>13729</v>
      </c>
    </row>
    <row r="63" spans="1:64" ht="18.75" customHeight="1">
      <c r="A63" s="36" t="s">
        <v>6539</v>
      </c>
      <c r="B63" s="36" t="s">
        <v>6330</v>
      </c>
      <c r="C63" t="s">
        <v>6540</v>
      </c>
      <c r="D63" t="s">
        <v>6442</v>
      </c>
      <c r="E63">
        <v>3.0666666029999998</v>
      </c>
      <c r="F63">
        <v>101.51667019999999</v>
      </c>
      <c r="AK63" s="36" t="s">
        <v>2604</v>
      </c>
      <c r="AL63" t="s">
        <v>17198</v>
      </c>
      <c r="AP63" s="36" t="s">
        <v>3795</v>
      </c>
      <c r="AR63" s="36" t="s">
        <v>15433</v>
      </c>
      <c r="AS63" s="36" t="s">
        <v>5898</v>
      </c>
      <c r="AW63" t="s">
        <v>6815</v>
      </c>
      <c r="AZ63" s="71" t="s">
        <v>7229</v>
      </c>
      <c r="BA63" s="71" t="s">
        <v>7517</v>
      </c>
      <c r="BB63" s="71" t="s">
        <v>8978</v>
      </c>
      <c r="BC63" s="71" t="s">
        <v>10673</v>
      </c>
      <c r="BF63" s="71" t="s">
        <v>11052</v>
      </c>
      <c r="BG63" s="71" t="s">
        <v>12139</v>
      </c>
      <c r="BJ63" s="71" t="s">
        <v>12769</v>
      </c>
      <c r="BK63" s="71" t="s">
        <v>12936</v>
      </c>
      <c r="BL63" s="71" t="s">
        <v>13864</v>
      </c>
    </row>
    <row r="64" spans="1:64" ht="18.75" customHeight="1">
      <c r="A64" s="36" t="s">
        <v>8056</v>
      </c>
      <c r="B64" s="36" t="s">
        <v>17249</v>
      </c>
      <c r="C64" s="36" t="s">
        <v>8057</v>
      </c>
      <c r="D64" t="s">
        <v>7721</v>
      </c>
      <c r="E64">
        <v>174.8666667</v>
      </c>
      <c r="F64">
        <v>-37.799999999999997</v>
      </c>
      <c r="G64" t="s">
        <v>8823</v>
      </c>
      <c r="AK64" s="36" t="s">
        <v>2602</v>
      </c>
      <c r="AL64" t="s">
        <v>17199</v>
      </c>
      <c r="AP64" s="36" t="s">
        <v>4134</v>
      </c>
      <c r="AR64" s="36" t="s">
        <v>5080</v>
      </c>
      <c r="AS64" s="36" t="s">
        <v>6264</v>
      </c>
      <c r="AW64" t="s">
        <v>17022</v>
      </c>
      <c r="AZ64" s="71" t="s">
        <v>7007</v>
      </c>
      <c r="BA64" s="71" t="s">
        <v>7437</v>
      </c>
      <c r="BB64" s="71" t="s">
        <v>8980</v>
      </c>
      <c r="BC64" s="71" t="s">
        <v>10154</v>
      </c>
      <c r="BF64" s="71" t="s">
        <v>11594</v>
      </c>
      <c r="BG64" s="71" t="s">
        <v>11921</v>
      </c>
      <c r="BJ64" s="71" t="s">
        <v>12523</v>
      </c>
      <c r="BK64" s="71" t="s">
        <v>13072</v>
      </c>
      <c r="BL64" s="71" t="s">
        <v>13556</v>
      </c>
    </row>
    <row r="65" spans="1:64" ht="18.75" customHeight="1">
      <c r="A65" s="36" t="s">
        <v>8054</v>
      </c>
      <c r="B65" s="36" t="s">
        <v>17249</v>
      </c>
      <c r="C65" s="36" t="s">
        <v>8055</v>
      </c>
      <c r="D65" s="36" t="s">
        <v>7721</v>
      </c>
      <c r="E65">
        <v>174.8666667</v>
      </c>
      <c r="F65">
        <v>-37.799999999999997</v>
      </c>
      <c r="G65" t="s">
        <v>8823</v>
      </c>
      <c r="AK65" s="36" t="s">
        <v>2598</v>
      </c>
      <c r="AL65" t="s">
        <v>3498</v>
      </c>
      <c r="AP65" s="36" t="s">
        <v>4346</v>
      </c>
      <c r="AR65" s="36" t="s">
        <v>5119</v>
      </c>
      <c r="AS65" s="36" t="s">
        <v>5735</v>
      </c>
      <c r="AW65" t="s">
        <v>17017</v>
      </c>
      <c r="AZ65" s="71" t="s">
        <v>7301</v>
      </c>
      <c r="BA65" s="71" t="s">
        <v>7519</v>
      </c>
      <c r="BB65" s="71" t="s">
        <v>8983</v>
      </c>
      <c r="BC65" s="71" t="s">
        <v>10399</v>
      </c>
      <c r="BF65" s="71" t="s">
        <v>11605</v>
      </c>
      <c r="BG65" s="71" t="s">
        <v>12104</v>
      </c>
      <c r="BJ65" s="71" t="s">
        <v>12684</v>
      </c>
      <c r="BK65" s="71" t="s">
        <v>13054</v>
      </c>
      <c r="BL65" s="71" t="s">
        <v>13642</v>
      </c>
    </row>
    <row r="66" spans="1:64" ht="18.75" customHeight="1">
      <c r="A66" s="36" t="s">
        <v>5249</v>
      </c>
      <c r="B66" s="36" t="s">
        <v>4582</v>
      </c>
      <c r="C66" s="36" t="s">
        <v>5250</v>
      </c>
      <c r="D66" t="s">
        <v>4627</v>
      </c>
      <c r="E66">
        <v>112.783</v>
      </c>
      <c r="F66">
        <v>-7.2697000000000003</v>
      </c>
      <c r="G66" t="s">
        <v>1464</v>
      </c>
      <c r="AK66" s="36" t="s">
        <v>2594</v>
      </c>
      <c r="AL66" t="s">
        <v>17200</v>
      </c>
      <c r="AP66" s="36" t="s">
        <v>4018</v>
      </c>
      <c r="AR66" s="36" t="s">
        <v>4781</v>
      </c>
      <c r="AS66" s="36" t="s">
        <v>6204</v>
      </c>
      <c r="AW66" t="s">
        <v>6393</v>
      </c>
      <c r="AZ66" s="71" t="s">
        <v>7333</v>
      </c>
      <c r="BA66" s="71" t="s">
        <v>7428</v>
      </c>
      <c r="BB66" s="71" t="s">
        <v>8520</v>
      </c>
      <c r="BC66" s="71" t="s">
        <v>10468</v>
      </c>
      <c r="BF66" s="71" t="s">
        <v>11667</v>
      </c>
      <c r="BG66" s="71" t="s">
        <v>12255</v>
      </c>
      <c r="BJ66" s="71" t="s">
        <v>12787</v>
      </c>
      <c r="BK66" s="71" t="s">
        <v>12962</v>
      </c>
      <c r="BL66" s="71" t="s">
        <v>13681</v>
      </c>
    </row>
    <row r="67" spans="1:64" ht="18.75" customHeight="1">
      <c r="A67" s="36" t="s">
        <v>2658</v>
      </c>
      <c r="B67" s="36" t="s">
        <v>1884</v>
      </c>
      <c r="C67" s="36" t="s">
        <v>2659</v>
      </c>
      <c r="D67" s="36" t="s">
        <v>1464</v>
      </c>
      <c r="E67" s="36">
        <v>148.72019843094401</v>
      </c>
      <c r="F67">
        <v>-20.267986570707698</v>
      </c>
      <c r="G67" t="s">
        <v>1464</v>
      </c>
      <c r="AK67" s="36" t="s">
        <v>2592</v>
      </c>
      <c r="AL67" t="s">
        <v>3254</v>
      </c>
      <c r="AP67" s="36" t="s">
        <v>4289</v>
      </c>
      <c r="AR67" s="36" t="s">
        <v>4759</v>
      </c>
      <c r="AS67" s="36" t="s">
        <v>5900</v>
      </c>
      <c r="AW67" t="s">
        <v>6670</v>
      </c>
      <c r="AZ67" s="71" t="s">
        <v>7015</v>
      </c>
      <c r="BA67" s="71" t="s">
        <v>7554</v>
      </c>
      <c r="BB67" s="71" t="s">
        <v>15575</v>
      </c>
      <c r="BC67" s="71" t="s">
        <v>9984</v>
      </c>
      <c r="BF67" s="71" t="s">
        <v>11039</v>
      </c>
      <c r="BG67" s="71" t="s">
        <v>12177</v>
      </c>
      <c r="BJ67" s="71" t="s">
        <v>12650</v>
      </c>
      <c r="BK67" s="71" t="s">
        <v>13013</v>
      </c>
      <c r="BL67" s="71" t="s">
        <v>13264</v>
      </c>
    </row>
    <row r="68" spans="1:64" ht="18.75" customHeight="1">
      <c r="A68" s="36" t="s">
        <v>8052</v>
      </c>
      <c r="B68" s="36" t="s">
        <v>17249</v>
      </c>
      <c r="C68" s="36" t="s">
        <v>8053</v>
      </c>
      <c r="D68" t="s">
        <v>7703</v>
      </c>
      <c r="E68">
        <v>174.8666667</v>
      </c>
      <c r="F68">
        <v>-37.799999999999997</v>
      </c>
      <c r="G68" t="s">
        <v>8460</v>
      </c>
      <c r="AK68" s="36" t="s">
        <v>1894</v>
      </c>
      <c r="AL68" t="s">
        <v>3183</v>
      </c>
      <c r="AP68" s="36" t="s">
        <v>4174</v>
      </c>
      <c r="AR68" s="36" t="s">
        <v>5312</v>
      </c>
      <c r="AS68" s="36" t="s">
        <v>6026</v>
      </c>
      <c r="AW68" t="s">
        <v>6387</v>
      </c>
      <c r="AZ68" s="71" t="s">
        <v>7035</v>
      </c>
      <c r="BA68" s="71" t="s">
        <v>7673</v>
      </c>
      <c r="BB68" s="71" t="s">
        <v>8522</v>
      </c>
      <c r="BC68" s="71" t="s">
        <v>9873</v>
      </c>
      <c r="BF68" s="71" t="s">
        <v>11415</v>
      </c>
      <c r="BG68" s="71" t="s">
        <v>12155</v>
      </c>
      <c r="BJ68" s="71" t="s">
        <v>12490</v>
      </c>
      <c r="BK68" s="71" t="s">
        <v>13060</v>
      </c>
      <c r="BL68" s="71" t="s">
        <v>13744</v>
      </c>
    </row>
    <row r="69" spans="1:64" ht="18.75" customHeight="1">
      <c r="A69" s="36" t="s">
        <v>5902</v>
      </c>
      <c r="B69" s="36" t="s">
        <v>5588</v>
      </c>
      <c r="C69" s="36" t="s">
        <v>5903</v>
      </c>
      <c r="D69" s="36" t="s">
        <v>5626</v>
      </c>
      <c r="E69">
        <v>136.6891</v>
      </c>
      <c r="F69">
        <v>35.1693</v>
      </c>
      <c r="G69" t="s">
        <v>1464</v>
      </c>
      <c r="AK69" s="36" t="s">
        <v>1972</v>
      </c>
      <c r="AL69" t="s">
        <v>2984</v>
      </c>
      <c r="AP69" s="36" t="s">
        <v>4076</v>
      </c>
      <c r="AR69" s="36" t="s">
        <v>15434</v>
      </c>
      <c r="AS69" s="36" t="s">
        <v>5978</v>
      </c>
      <c r="AW69" t="s">
        <v>6547</v>
      </c>
      <c r="AZ69" s="71" t="s">
        <v>7343</v>
      </c>
      <c r="BA69" s="71" t="s">
        <v>7580</v>
      </c>
      <c r="BB69" s="71" t="s">
        <v>8524</v>
      </c>
      <c r="BC69" s="71" t="s">
        <v>10122</v>
      </c>
      <c r="BF69" s="71" t="s">
        <v>10851</v>
      </c>
      <c r="BG69" s="71" t="s">
        <v>12097</v>
      </c>
      <c r="BJ69" s="71" t="s">
        <v>12407</v>
      </c>
      <c r="BK69" s="71" t="s">
        <v>13080</v>
      </c>
      <c r="BL69" s="71" t="s">
        <v>13357</v>
      </c>
    </row>
    <row r="70" spans="1:64" ht="18.75" customHeight="1">
      <c r="A70" s="36" t="s">
        <v>5869</v>
      </c>
      <c r="B70" s="36" t="s">
        <v>5588</v>
      </c>
      <c r="C70" s="36" t="s">
        <v>5870</v>
      </c>
      <c r="D70" s="36" t="s">
        <v>5871</v>
      </c>
      <c r="E70">
        <v>141.16667179999999</v>
      </c>
      <c r="F70">
        <v>39.333332059999996</v>
      </c>
      <c r="G70" t="s">
        <v>1464</v>
      </c>
      <c r="AK70" s="36" t="s">
        <v>2600</v>
      </c>
      <c r="AL70" t="s">
        <v>2960</v>
      </c>
      <c r="AP70" s="36" t="s">
        <v>3992</v>
      </c>
      <c r="AR70" s="36" t="s">
        <v>4841</v>
      </c>
      <c r="AS70" s="36" t="s">
        <v>5684</v>
      </c>
      <c r="AW70" t="s">
        <v>6808</v>
      </c>
      <c r="AZ70" s="71" t="s">
        <v>7105</v>
      </c>
      <c r="BA70" s="71" t="s">
        <v>7639</v>
      </c>
      <c r="BB70" s="71" t="s">
        <v>8985</v>
      </c>
      <c r="BC70" s="71" t="s">
        <v>10474</v>
      </c>
      <c r="BF70" s="71" t="s">
        <v>11645</v>
      </c>
      <c r="BG70" s="71" t="s">
        <v>11868</v>
      </c>
      <c r="BJ70" s="71" t="s">
        <v>12614</v>
      </c>
      <c r="BK70" s="71" t="s">
        <v>13019</v>
      </c>
      <c r="BL70" s="71" t="s">
        <v>13318</v>
      </c>
    </row>
    <row r="71" spans="1:64" ht="18.75" customHeight="1">
      <c r="A71" s="36" t="s">
        <v>4473</v>
      </c>
      <c r="B71" s="36" t="s">
        <v>17247</v>
      </c>
      <c r="C71" s="36" t="s">
        <v>4474</v>
      </c>
      <c r="D71" s="36" t="s">
        <v>3876</v>
      </c>
      <c r="E71">
        <v>121.5333328</v>
      </c>
      <c r="F71">
        <v>28.316667559999999</v>
      </c>
      <c r="G71" t="s">
        <v>1464</v>
      </c>
      <c r="AK71" s="36" t="s">
        <v>2586</v>
      </c>
      <c r="AL71" t="s">
        <v>2962</v>
      </c>
      <c r="AP71" s="36" t="s">
        <v>3824</v>
      </c>
      <c r="AR71" s="36" t="s">
        <v>15436</v>
      </c>
      <c r="AS71" s="36" t="s">
        <v>5772</v>
      </c>
      <c r="AW71" t="s">
        <v>6698</v>
      </c>
      <c r="AZ71" s="71" t="s">
        <v>6989</v>
      </c>
      <c r="BA71" s="71" t="s">
        <v>7499</v>
      </c>
      <c r="BB71" s="71" t="s">
        <v>8987</v>
      </c>
      <c r="BC71" s="71" t="s">
        <v>9885</v>
      </c>
      <c r="BF71" s="71" t="s">
        <v>11689</v>
      </c>
      <c r="BG71" s="71" t="s">
        <v>12270</v>
      </c>
      <c r="BJ71" s="71" t="s">
        <v>12875</v>
      </c>
      <c r="BK71" s="71" t="s">
        <v>13005</v>
      </c>
      <c r="BL71" s="71" t="s">
        <v>13870</v>
      </c>
    </row>
    <row r="72" spans="1:64" ht="18.75" customHeight="1">
      <c r="A72" s="36" t="s">
        <v>6090</v>
      </c>
      <c r="B72" s="36" t="s">
        <v>5588</v>
      </c>
      <c r="C72" s="36" t="s">
        <v>6091</v>
      </c>
      <c r="D72" s="36" t="s">
        <v>5908</v>
      </c>
      <c r="E72">
        <v>131.38333130000001</v>
      </c>
      <c r="F72">
        <v>34.016666409999999</v>
      </c>
      <c r="G72" t="s">
        <v>1464</v>
      </c>
      <c r="AK72" s="36" t="s">
        <v>2670</v>
      </c>
      <c r="AL72" t="s">
        <v>3063</v>
      </c>
      <c r="AP72" s="36" t="s">
        <v>4405</v>
      </c>
      <c r="AR72" s="36" t="s">
        <v>15439</v>
      </c>
      <c r="AS72" s="36" t="s">
        <v>6164</v>
      </c>
      <c r="AW72" t="s">
        <v>6672</v>
      </c>
      <c r="AZ72" s="71" t="s">
        <v>6995</v>
      </c>
      <c r="BA72" s="71" t="s">
        <v>7473</v>
      </c>
      <c r="BB72" s="71" t="s">
        <v>8526</v>
      </c>
      <c r="BC72" s="71" t="s">
        <v>9824</v>
      </c>
      <c r="BF72" s="71" t="s">
        <v>11413</v>
      </c>
      <c r="BG72" s="71" t="s">
        <v>12213</v>
      </c>
      <c r="BJ72" s="71" t="s">
        <v>12611</v>
      </c>
      <c r="BK72" s="71" t="s">
        <v>12969</v>
      </c>
      <c r="BL72" s="71" t="s">
        <v>13929</v>
      </c>
    </row>
    <row r="73" spans="1:64" ht="18.75" customHeight="1">
      <c r="A73" s="36" t="s">
        <v>5638</v>
      </c>
      <c r="B73" s="36" t="s">
        <v>5588</v>
      </c>
      <c r="C73" s="36" t="s">
        <v>5639</v>
      </c>
      <c r="D73" s="36" t="s">
        <v>5640</v>
      </c>
      <c r="E73">
        <v>139.8000031</v>
      </c>
      <c r="F73">
        <v>36.299999239999998</v>
      </c>
      <c r="G73" t="s">
        <v>1464</v>
      </c>
      <c r="AK73" s="36" t="s">
        <v>2584</v>
      </c>
      <c r="AL73" t="s">
        <v>3404</v>
      </c>
      <c r="AP73" s="36" t="s">
        <v>4552</v>
      </c>
      <c r="AR73" s="36" t="s">
        <v>5421</v>
      </c>
      <c r="AS73" s="36" t="s">
        <v>5968</v>
      </c>
      <c r="AW73" t="s">
        <v>6796</v>
      </c>
      <c r="AZ73" s="71" t="s">
        <v>7387</v>
      </c>
      <c r="BA73" s="71" t="s">
        <v>7646</v>
      </c>
      <c r="BB73" s="71" t="s">
        <v>8528</v>
      </c>
      <c r="BC73" s="71" t="s">
        <v>10417</v>
      </c>
      <c r="BF73" s="71" t="s">
        <v>10901</v>
      </c>
      <c r="BG73" s="71" t="s">
        <v>12241</v>
      </c>
      <c r="BJ73" s="71" t="s">
        <v>12606</v>
      </c>
      <c r="BK73" s="71" t="s">
        <v>13003</v>
      </c>
      <c r="BL73" s="71" t="s">
        <v>14115</v>
      </c>
    </row>
    <row r="74" spans="1:64" ht="18.75" customHeight="1">
      <c r="A74" s="36" t="s">
        <v>10222</v>
      </c>
      <c r="B74" s="36" t="s">
        <v>9596</v>
      </c>
      <c r="C74" s="36" t="s">
        <v>10223</v>
      </c>
      <c r="D74" t="s">
        <v>9600</v>
      </c>
      <c r="E74">
        <v>0</v>
      </c>
      <c r="F74">
        <v>0</v>
      </c>
      <c r="G74" t="s">
        <v>1464</v>
      </c>
      <c r="AK74" s="36" t="s">
        <v>2582</v>
      </c>
      <c r="AL74" t="s">
        <v>3373</v>
      </c>
      <c r="AP74" s="36" t="s">
        <v>4296</v>
      </c>
      <c r="AR74" s="36" t="s">
        <v>5108</v>
      </c>
      <c r="AS74" s="36" t="s">
        <v>6137</v>
      </c>
      <c r="AW74" t="s">
        <v>6798</v>
      </c>
      <c r="AZ74" s="71" t="s">
        <v>7123</v>
      </c>
      <c r="BA74" s="71" t="s">
        <v>7432</v>
      </c>
      <c r="BB74" s="71" t="s">
        <v>8530</v>
      </c>
      <c r="BC74" s="71" t="s">
        <v>10294</v>
      </c>
      <c r="BF74" s="71" t="s">
        <v>11549</v>
      </c>
      <c r="BG74" s="71" t="s">
        <v>12113</v>
      </c>
      <c r="BJ74" s="71" t="s">
        <v>12417</v>
      </c>
      <c r="BK74" s="71" t="s">
        <v>13010</v>
      </c>
      <c r="BL74" s="71" t="s">
        <v>13360</v>
      </c>
    </row>
    <row r="75" spans="1:64" ht="18.75" customHeight="1">
      <c r="A75" s="36" t="s">
        <v>5914</v>
      </c>
      <c r="B75" s="36" t="s">
        <v>5588</v>
      </c>
      <c r="C75" s="36" t="s">
        <v>5915</v>
      </c>
      <c r="D75" s="36" t="s">
        <v>5911</v>
      </c>
      <c r="E75">
        <v>135.94710000000001</v>
      </c>
      <c r="F75">
        <v>35.078299999999999</v>
      </c>
      <c r="G75" t="s">
        <v>6195</v>
      </c>
      <c r="AK75" s="36" t="s">
        <v>1926</v>
      </c>
      <c r="AL75" t="s">
        <v>3295</v>
      </c>
      <c r="AP75" s="36" t="s">
        <v>3919</v>
      </c>
      <c r="AR75" s="36" t="s">
        <v>5565</v>
      </c>
      <c r="AS75" s="36" t="s">
        <v>5770</v>
      </c>
      <c r="AW75" t="s">
        <v>6881</v>
      </c>
      <c r="AZ75" s="71" t="s">
        <v>7227</v>
      </c>
      <c r="BA75" s="71" t="s">
        <v>7556</v>
      </c>
      <c r="BB75" s="71" t="s">
        <v>8532</v>
      </c>
      <c r="BC75" s="71" t="s">
        <v>9765</v>
      </c>
      <c r="BF75" s="71" t="s">
        <v>11411</v>
      </c>
      <c r="BG75" s="71" t="s">
        <v>12326</v>
      </c>
      <c r="BJ75" s="71" t="s">
        <v>12845</v>
      </c>
      <c r="BK75" s="71" t="s">
        <v>12989</v>
      </c>
      <c r="BL75" s="71" t="s">
        <v>13542</v>
      </c>
    </row>
    <row r="76" spans="1:64" ht="18.75" customHeight="1">
      <c r="A76" s="36" t="s">
        <v>6046</v>
      </c>
      <c r="B76" s="36" t="s">
        <v>5588</v>
      </c>
      <c r="C76" s="36" t="s">
        <v>6047</v>
      </c>
      <c r="D76" s="36" t="s">
        <v>5590</v>
      </c>
      <c r="E76">
        <v>144.36666869999999</v>
      </c>
      <c r="F76">
        <v>43.116664890000003</v>
      </c>
      <c r="G76" t="s">
        <v>1464</v>
      </c>
      <c r="AK76" s="36" t="s">
        <v>2017</v>
      </c>
      <c r="AL76" t="s">
        <v>17201</v>
      </c>
      <c r="AP76" s="36" t="s">
        <v>4108</v>
      </c>
      <c r="AR76" s="36" t="s">
        <v>4950</v>
      </c>
      <c r="AS76" s="36" t="s">
        <v>5594</v>
      </c>
      <c r="AW76" t="s">
        <v>17003</v>
      </c>
      <c r="AZ76" s="71" t="s">
        <v>7383</v>
      </c>
      <c r="BA76" s="71" t="s">
        <v>7463</v>
      </c>
      <c r="BB76" s="71" t="s">
        <v>8534</v>
      </c>
      <c r="BC76" s="71" t="s">
        <v>10079</v>
      </c>
      <c r="BF76" s="71" t="s">
        <v>11599</v>
      </c>
      <c r="BG76" s="71" t="s">
        <v>11837</v>
      </c>
      <c r="BJ76" s="71" t="s">
        <v>12588</v>
      </c>
      <c r="BK76" s="71" t="s">
        <v>12991</v>
      </c>
      <c r="BL76" s="71" t="s">
        <v>13261</v>
      </c>
    </row>
    <row r="77" spans="1:64" ht="18.75" customHeight="1">
      <c r="A77" s="36" t="s">
        <v>10236</v>
      </c>
      <c r="B77" s="36" t="s">
        <v>9596</v>
      </c>
      <c r="C77" s="36" t="s">
        <v>10237</v>
      </c>
      <c r="D77" t="s">
        <v>9793</v>
      </c>
      <c r="E77">
        <v>62.333332059999996</v>
      </c>
      <c r="F77">
        <v>25.416666029999998</v>
      </c>
      <c r="G77" t="s">
        <v>1464</v>
      </c>
      <c r="AK77" s="36" t="s">
        <v>2580</v>
      </c>
      <c r="AL77" t="s">
        <v>17202</v>
      </c>
      <c r="AP77" s="36" t="s">
        <v>4361</v>
      </c>
      <c r="AR77" s="36" t="s">
        <v>5341</v>
      </c>
      <c r="AS77" s="36" t="s">
        <v>6188</v>
      </c>
      <c r="AW77" t="s">
        <v>16986</v>
      </c>
      <c r="AZ77" s="71" t="s">
        <v>6956</v>
      </c>
      <c r="BA77" s="71" t="s">
        <v>7475</v>
      </c>
      <c r="BB77" s="71" t="s">
        <v>8960</v>
      </c>
      <c r="BC77" s="71" t="s">
        <v>9957</v>
      </c>
      <c r="BF77" s="71" t="s">
        <v>11468</v>
      </c>
      <c r="BG77" s="71" t="s">
        <v>12107</v>
      </c>
      <c r="BJ77" s="71" t="s">
        <v>12833</v>
      </c>
      <c r="BK77" s="71" t="s">
        <v>12996</v>
      </c>
      <c r="BL77" s="71" t="s">
        <v>13715</v>
      </c>
    </row>
    <row r="78" spans="1:64" ht="18.75" customHeight="1">
      <c r="A78" s="36" t="s">
        <v>8497</v>
      </c>
      <c r="B78" s="36" t="s">
        <v>17249</v>
      </c>
      <c r="C78" s="36" t="s">
        <v>8498</v>
      </c>
      <c r="D78" t="s">
        <v>7726</v>
      </c>
      <c r="E78">
        <v>172.9291667</v>
      </c>
      <c r="F78">
        <v>-43.75444444</v>
      </c>
      <c r="G78" t="s">
        <v>1464</v>
      </c>
      <c r="AK78" s="36" t="s">
        <v>2542</v>
      </c>
      <c r="AL78" t="s">
        <v>17203</v>
      </c>
      <c r="AP78" s="36" t="s">
        <v>4014</v>
      </c>
      <c r="AR78" s="36" t="s">
        <v>4947</v>
      </c>
      <c r="AS78" s="36" t="s">
        <v>5952</v>
      </c>
      <c r="AW78" t="s">
        <v>6893</v>
      </c>
      <c r="AZ78" s="71" t="s">
        <v>6967</v>
      </c>
      <c r="BA78" s="71" t="s">
        <v>7481</v>
      </c>
      <c r="BB78" s="71" t="s">
        <v>8989</v>
      </c>
      <c r="BC78" s="71" t="s">
        <v>9684</v>
      </c>
      <c r="BF78" s="71" t="s">
        <v>11731</v>
      </c>
      <c r="BG78" s="71" t="s">
        <v>12215</v>
      </c>
      <c r="BJ78" s="71" t="s">
        <v>12566</v>
      </c>
      <c r="BK78" s="71" t="s">
        <v>13108</v>
      </c>
      <c r="BL78" s="71" t="s">
        <v>13449</v>
      </c>
    </row>
    <row r="79" spans="1:64" ht="18.75" customHeight="1">
      <c r="A79" s="36" t="s">
        <v>10274</v>
      </c>
      <c r="B79" s="36" t="s">
        <v>9596</v>
      </c>
      <c r="C79" s="36" t="s">
        <v>10275</v>
      </c>
      <c r="D79" t="s">
        <v>9600</v>
      </c>
      <c r="E79">
        <v>68.533332819999998</v>
      </c>
      <c r="F79">
        <v>26.466667180000002</v>
      </c>
      <c r="G79" t="s">
        <v>1464</v>
      </c>
      <c r="AK79" s="36" t="s">
        <v>2596</v>
      </c>
      <c r="AL79" t="s">
        <v>14331</v>
      </c>
      <c r="AP79" s="36" t="s">
        <v>4304</v>
      </c>
      <c r="AR79" s="36" t="s">
        <v>15440</v>
      </c>
      <c r="AS79" s="36" t="s">
        <v>6145</v>
      </c>
      <c r="AW79" t="s">
        <v>6359</v>
      </c>
      <c r="AZ79" s="71" t="s">
        <v>6935</v>
      </c>
      <c r="BA79" s="71" t="s">
        <v>7558</v>
      </c>
      <c r="BB79" s="71" t="s">
        <v>8991</v>
      </c>
      <c r="BC79" s="71" t="s">
        <v>10675</v>
      </c>
      <c r="BF79" s="71" t="s">
        <v>11501</v>
      </c>
      <c r="BG79" s="71" t="s">
        <v>15734</v>
      </c>
      <c r="BJ79" s="71" t="s">
        <v>12570</v>
      </c>
      <c r="BK79" s="71" t="s">
        <v>13030</v>
      </c>
      <c r="BL79" s="71" t="s">
        <v>13250</v>
      </c>
    </row>
    <row r="80" spans="1:64" ht="18.75" customHeight="1">
      <c r="A80" s="36" t="s">
        <v>5778</v>
      </c>
      <c r="B80" s="36" t="s">
        <v>5588</v>
      </c>
      <c r="C80" s="36" t="s">
        <v>5779</v>
      </c>
      <c r="D80" s="36" t="s">
        <v>1464</v>
      </c>
      <c r="E80">
        <v>132.71459999999999</v>
      </c>
      <c r="F80">
        <v>34.417000000000002</v>
      </c>
      <c r="G80" t="s">
        <v>1464</v>
      </c>
      <c r="AK80" s="36" t="s">
        <v>1922</v>
      </c>
      <c r="AL80" t="s">
        <v>17204</v>
      </c>
      <c r="AP80" s="36" t="s">
        <v>4377</v>
      </c>
      <c r="AR80" s="36" t="s">
        <v>5182</v>
      </c>
      <c r="AS80" s="36" t="s">
        <v>6152</v>
      </c>
      <c r="AW80" t="s">
        <v>6883</v>
      </c>
      <c r="AZ80" s="71" t="s">
        <v>7147</v>
      </c>
      <c r="BA80" s="71" t="s">
        <v>7627</v>
      </c>
      <c r="BB80" s="71" t="s">
        <v>8536</v>
      </c>
      <c r="BC80" s="71" t="s">
        <v>9692</v>
      </c>
      <c r="BF80" s="71" t="s">
        <v>10999</v>
      </c>
      <c r="BG80" s="71" t="s">
        <v>11882</v>
      </c>
      <c r="BJ80" s="71" t="s">
        <v>12412</v>
      </c>
      <c r="BK80" s="71" t="s">
        <v>13052</v>
      </c>
      <c r="BL80" s="71" t="s">
        <v>14141</v>
      </c>
    </row>
    <row r="81" spans="1:64" ht="18.75" customHeight="1">
      <c r="A81" s="36" t="s">
        <v>12887</v>
      </c>
      <c r="B81" s="36" t="s">
        <v>17253</v>
      </c>
      <c r="C81" s="36" t="s">
        <v>12888</v>
      </c>
      <c r="D81" s="36" t="s">
        <v>12537</v>
      </c>
      <c r="E81">
        <v>81.800003050000001</v>
      </c>
      <c r="F81">
        <v>7.466666698</v>
      </c>
      <c r="G81" t="s">
        <v>1464</v>
      </c>
      <c r="AK81" s="36" t="s">
        <v>2578</v>
      </c>
      <c r="AL81" t="s">
        <v>3307</v>
      </c>
      <c r="AP81" s="36" t="s">
        <v>3763</v>
      </c>
      <c r="AR81" s="36" t="s">
        <v>5100</v>
      </c>
      <c r="AS81" s="36" t="s">
        <v>6196</v>
      </c>
      <c r="AW81" t="s">
        <v>6873</v>
      </c>
      <c r="AZ81" s="71" t="s">
        <v>7081</v>
      </c>
      <c r="BA81" s="71" t="s">
        <v>7561</v>
      </c>
      <c r="BB81" s="71" t="s">
        <v>8993</v>
      </c>
      <c r="BC81" s="71" t="s">
        <v>9937</v>
      </c>
      <c r="BF81" s="71" t="s">
        <v>11031</v>
      </c>
      <c r="BG81" s="71" t="s">
        <v>12331</v>
      </c>
      <c r="BJ81" s="71" t="s">
        <v>12702</v>
      </c>
      <c r="BK81" s="71" t="s">
        <v>13098</v>
      </c>
      <c r="BL81" s="71" t="s">
        <v>13426</v>
      </c>
    </row>
    <row r="82" spans="1:64" ht="18.75" customHeight="1">
      <c r="A82" s="36" t="s">
        <v>12550</v>
      </c>
      <c r="B82" s="36" t="s">
        <v>17253</v>
      </c>
      <c r="C82" s="36" t="s">
        <v>12551</v>
      </c>
      <c r="D82" s="36" t="s">
        <v>12537</v>
      </c>
      <c r="E82">
        <v>81.833335880000007</v>
      </c>
      <c r="F82">
        <v>7</v>
      </c>
      <c r="G82" t="s">
        <v>1464</v>
      </c>
      <c r="AK82" s="36" t="s">
        <v>2576</v>
      </c>
      <c r="AL82" t="s">
        <v>3261</v>
      </c>
      <c r="AP82" s="36" t="s">
        <v>4046</v>
      </c>
      <c r="AR82" s="36" t="s">
        <v>5521</v>
      </c>
      <c r="AS82" s="36" t="s">
        <v>5748</v>
      </c>
      <c r="AW82" t="s">
        <v>6839</v>
      </c>
      <c r="AZ82" s="71" t="s">
        <v>7056</v>
      </c>
      <c r="BA82" s="71" t="s">
        <v>7601</v>
      </c>
      <c r="BB82" s="71" t="s">
        <v>8995</v>
      </c>
      <c r="BC82" s="71" t="s">
        <v>9614</v>
      </c>
      <c r="BF82" s="71" t="s">
        <v>11136</v>
      </c>
      <c r="BG82" s="71" t="s">
        <v>12048</v>
      </c>
      <c r="BJ82" s="71" t="s">
        <v>12519</v>
      </c>
      <c r="BK82" s="71" t="s">
        <v>13044</v>
      </c>
      <c r="BL82" s="71" t="s">
        <v>13474</v>
      </c>
    </row>
    <row r="83" spans="1:64" ht="18.75" customHeight="1">
      <c r="A83" s="36" t="s">
        <v>6000</v>
      </c>
      <c r="B83" s="36" t="s">
        <v>5588</v>
      </c>
      <c r="C83" s="36" t="s">
        <v>6001</v>
      </c>
      <c r="D83" s="36" t="s">
        <v>5590</v>
      </c>
      <c r="E83">
        <v>144.8930556</v>
      </c>
      <c r="F83">
        <v>43.048055560000002</v>
      </c>
      <c r="G83" t="s">
        <v>1464</v>
      </c>
      <c r="AK83" s="36" t="s">
        <v>1892</v>
      </c>
      <c r="AL83" t="s">
        <v>17205</v>
      </c>
      <c r="AP83" s="36" t="s">
        <v>4544</v>
      </c>
      <c r="AR83" s="36" t="s">
        <v>5188</v>
      </c>
      <c r="AS83" s="36" t="s">
        <v>6135</v>
      </c>
      <c r="AW83" t="s">
        <v>6343</v>
      </c>
      <c r="AZ83" s="71" t="s">
        <v>7281</v>
      </c>
      <c r="BA83" s="71" t="s">
        <v>7684</v>
      </c>
      <c r="BB83" s="71" t="s">
        <v>8997</v>
      </c>
      <c r="BC83" s="71" t="s">
        <v>10597</v>
      </c>
      <c r="BF83" s="71" t="s">
        <v>11013</v>
      </c>
      <c r="BG83" s="71" t="s">
        <v>12249</v>
      </c>
      <c r="BJ83" s="71" t="s">
        <v>12508</v>
      </c>
      <c r="BK83" s="71" t="s">
        <v>13064</v>
      </c>
      <c r="BL83" s="71" t="s">
        <v>13490</v>
      </c>
    </row>
    <row r="84" spans="1:64" ht="18.75" customHeight="1">
      <c r="A84" s="36" t="s">
        <v>10601</v>
      </c>
      <c r="B84" s="36" t="s">
        <v>9596</v>
      </c>
      <c r="C84" s="36" t="s">
        <v>10602</v>
      </c>
      <c r="D84" t="s">
        <v>9600</v>
      </c>
      <c r="E84">
        <v>0</v>
      </c>
      <c r="F84">
        <v>0</v>
      </c>
      <c r="G84" t="s">
        <v>1464</v>
      </c>
      <c r="AK84" s="36" t="s">
        <v>2574</v>
      </c>
      <c r="AL84" t="s">
        <v>2958</v>
      </c>
      <c r="AP84" s="36" t="s">
        <v>4164</v>
      </c>
      <c r="AR84" s="36" t="s">
        <v>15442</v>
      </c>
      <c r="AS84" s="36" t="s">
        <v>6242</v>
      </c>
      <c r="AW84" t="s">
        <v>6734</v>
      </c>
      <c r="AZ84" s="71" t="s">
        <v>7157</v>
      </c>
      <c r="BA84" s="71" t="s">
        <v>7644</v>
      </c>
      <c r="BB84" s="71" t="s">
        <v>8538</v>
      </c>
      <c r="BC84" s="71" t="s">
        <v>10749</v>
      </c>
      <c r="BF84" s="71" t="s">
        <v>11440</v>
      </c>
      <c r="BG84" s="71" t="s">
        <v>12217</v>
      </c>
      <c r="BJ84" s="71" t="s">
        <v>12496</v>
      </c>
      <c r="BK84" s="71" t="s">
        <v>13138</v>
      </c>
      <c r="BL84" s="71" t="s">
        <v>13717</v>
      </c>
    </row>
    <row r="85" spans="1:64" ht="18.75" customHeight="1">
      <c r="A85" s="36" t="s">
        <v>12448</v>
      </c>
      <c r="B85" s="36" t="s">
        <v>17253</v>
      </c>
      <c r="C85" s="36" t="s">
        <v>12449</v>
      </c>
      <c r="D85" s="36" t="s">
        <v>12399</v>
      </c>
      <c r="E85">
        <v>80.066665650000004</v>
      </c>
      <c r="F85">
        <v>6.1833333970000002</v>
      </c>
      <c r="G85" t="s">
        <v>1464</v>
      </c>
      <c r="AK85" s="36" t="s">
        <v>1986</v>
      </c>
      <c r="AL85" t="s">
        <v>17206</v>
      </c>
      <c r="AP85" s="36" t="s">
        <v>4153</v>
      </c>
      <c r="AR85" s="36" t="s">
        <v>5117</v>
      </c>
      <c r="AS85" s="36" t="s">
        <v>6040</v>
      </c>
      <c r="AW85" t="s">
        <v>6528</v>
      </c>
      <c r="AZ85" s="71" t="s">
        <v>7297</v>
      </c>
      <c r="BA85" s="71" t="s">
        <v>15563</v>
      </c>
      <c r="BB85" s="71" t="s">
        <v>8999</v>
      </c>
      <c r="BC85" s="71" t="s">
        <v>10134</v>
      </c>
      <c r="BF85" s="71" t="s">
        <v>11154</v>
      </c>
      <c r="BG85" s="71" t="s">
        <v>11824</v>
      </c>
      <c r="BJ85" s="71" t="s">
        <v>12468</v>
      </c>
      <c r="BK85" s="71" t="s">
        <v>13074</v>
      </c>
      <c r="BL85" s="71" t="s">
        <v>14154</v>
      </c>
    </row>
    <row r="86" spans="1:64" ht="18.75" customHeight="1">
      <c r="A86" s="36" t="s">
        <v>7137</v>
      </c>
      <c r="B86" s="36" t="s">
        <v>6929</v>
      </c>
      <c r="C86" s="36" t="s">
        <v>7138</v>
      </c>
      <c r="D86" s="36" t="s">
        <v>6931</v>
      </c>
      <c r="E86">
        <v>96.133331299999995</v>
      </c>
      <c r="F86">
        <v>16.733333590000001</v>
      </c>
      <c r="G86" t="s">
        <v>1464</v>
      </c>
      <c r="AK86" s="36" t="s">
        <v>2572</v>
      </c>
      <c r="AL86" t="s">
        <v>3169</v>
      </c>
      <c r="AP86" s="36" t="s">
        <v>4322</v>
      </c>
      <c r="AR86" s="36" t="s">
        <v>15444</v>
      </c>
      <c r="AS86" s="36" t="s">
        <v>6076</v>
      </c>
      <c r="AW86" t="s">
        <v>6351</v>
      </c>
      <c r="AZ86" s="71" t="s">
        <v>7257</v>
      </c>
      <c r="BA86" s="71" t="s">
        <v>7631</v>
      </c>
      <c r="BB86" s="71" t="s">
        <v>8397</v>
      </c>
      <c r="BC86" s="71" t="s">
        <v>10466</v>
      </c>
      <c r="BF86" s="71" t="s">
        <v>11041</v>
      </c>
      <c r="BG86" s="71" t="s">
        <v>12320</v>
      </c>
      <c r="BJ86" s="71" t="s">
        <v>12504</v>
      </c>
      <c r="BK86" s="71" t="s">
        <v>13062</v>
      </c>
      <c r="BL86" s="71" t="s">
        <v>14133</v>
      </c>
    </row>
    <row r="87" spans="1:64" ht="18.75" customHeight="1">
      <c r="A87" t="s">
        <v>3278</v>
      </c>
      <c r="B87" t="s">
        <v>2833</v>
      </c>
      <c r="C87" t="s">
        <v>3279</v>
      </c>
      <c r="D87" t="s">
        <v>2838</v>
      </c>
      <c r="E87">
        <v>22.450000760000002</v>
      </c>
      <c r="F87">
        <v>91.099998470000003</v>
      </c>
      <c r="G87" t="s">
        <v>17230</v>
      </c>
      <c r="AK87" s="36" t="s">
        <v>2570</v>
      </c>
      <c r="AL87" t="s">
        <v>3267</v>
      </c>
      <c r="AP87" s="36" t="s">
        <v>4186</v>
      </c>
      <c r="AR87" s="36" t="s">
        <v>4637</v>
      </c>
      <c r="AS87" s="36" t="s">
        <v>5645</v>
      </c>
      <c r="AW87" t="s">
        <v>6458</v>
      </c>
      <c r="AZ87" s="71" t="s">
        <v>7217</v>
      </c>
      <c r="BA87" s="71" t="s">
        <v>15565</v>
      </c>
      <c r="BB87" s="71" t="s">
        <v>14338</v>
      </c>
      <c r="BC87" s="71" t="s">
        <v>10691</v>
      </c>
      <c r="BF87" s="71" t="s">
        <v>11409</v>
      </c>
      <c r="BG87" s="71" t="s">
        <v>12109</v>
      </c>
      <c r="BJ87" s="71" t="s">
        <v>12777</v>
      </c>
      <c r="BK87" s="71" t="s">
        <v>12986</v>
      </c>
      <c r="BL87" s="71" t="s">
        <v>13445</v>
      </c>
    </row>
    <row r="88" spans="1:64" ht="18.75" customHeight="1">
      <c r="A88" s="36" t="s">
        <v>4630</v>
      </c>
      <c r="B88" s="36" t="s">
        <v>4582</v>
      </c>
      <c r="C88" s="36" t="s">
        <v>4631</v>
      </c>
      <c r="D88" s="36" t="s">
        <v>4589</v>
      </c>
      <c r="E88">
        <v>117.01</v>
      </c>
      <c r="F88">
        <v>-8.3000000000000007</v>
      </c>
      <c r="G88" t="s">
        <v>1464</v>
      </c>
      <c r="AK88" s="36" t="s">
        <v>2766</v>
      </c>
      <c r="AL88" t="s">
        <v>3085</v>
      </c>
      <c r="AP88" s="36" t="s">
        <v>3797</v>
      </c>
      <c r="AR88" s="36" t="s">
        <v>4820</v>
      </c>
      <c r="AS88" s="36" t="s">
        <v>6044</v>
      </c>
      <c r="AW88" t="s">
        <v>6382</v>
      </c>
      <c r="AZ88" s="71" t="s">
        <v>7022</v>
      </c>
      <c r="BA88" s="71" t="s">
        <v>15567</v>
      </c>
      <c r="BB88" s="71" t="s">
        <v>9002</v>
      </c>
      <c r="BC88" s="71" t="s">
        <v>10156</v>
      </c>
      <c r="BF88" s="71" t="s">
        <v>11106</v>
      </c>
      <c r="BG88" s="71" t="s">
        <v>12181</v>
      </c>
      <c r="BJ88" s="71" t="s">
        <v>12517</v>
      </c>
      <c r="BK88" s="71" t="s">
        <v>13016</v>
      </c>
      <c r="BL88" s="71" t="s">
        <v>13674</v>
      </c>
    </row>
    <row r="89" spans="1:64" ht="18.75" customHeight="1">
      <c r="A89" s="36" t="s">
        <v>6999</v>
      </c>
      <c r="B89" s="36" t="s">
        <v>6929</v>
      </c>
      <c r="C89" s="36" t="s">
        <v>7000</v>
      </c>
      <c r="D89" s="36" t="s">
        <v>6982</v>
      </c>
      <c r="E89">
        <v>95.800003050000001</v>
      </c>
      <c r="F89">
        <v>21.200000760000002</v>
      </c>
      <c r="G89" t="s">
        <v>1464</v>
      </c>
      <c r="AK89" s="36" t="s">
        <v>2808</v>
      </c>
      <c r="AL89" t="s">
        <v>3428</v>
      </c>
      <c r="AP89" s="36" t="s">
        <v>3840</v>
      </c>
      <c r="AR89" s="36" t="s">
        <v>4747</v>
      </c>
      <c r="AS89" s="36" t="s">
        <v>6268</v>
      </c>
      <c r="AW89" t="s">
        <v>6885</v>
      </c>
      <c r="AZ89" s="71" t="s">
        <v>7265</v>
      </c>
      <c r="BA89" s="71" t="s">
        <v>7686</v>
      </c>
      <c r="BB89" s="71" t="s">
        <v>8944</v>
      </c>
      <c r="BC89" s="71" t="s">
        <v>10486</v>
      </c>
      <c r="BF89" s="71" t="s">
        <v>11592</v>
      </c>
      <c r="BG89" s="71" t="s">
        <v>12093</v>
      </c>
      <c r="BJ89" s="71" t="s">
        <v>12771</v>
      </c>
      <c r="BK89" s="71" t="s">
        <v>13114</v>
      </c>
      <c r="BL89" s="71" t="s">
        <v>13432</v>
      </c>
    </row>
    <row r="90" spans="1:64" ht="18.75" customHeight="1">
      <c r="A90" s="36" t="s">
        <v>2482</v>
      </c>
      <c r="B90" s="36" t="s">
        <v>1884</v>
      </c>
      <c r="C90" s="36" t="s">
        <v>2483</v>
      </c>
      <c r="D90" s="36" t="s">
        <v>1947</v>
      </c>
      <c r="E90">
        <v>117.927748272323</v>
      </c>
      <c r="F90">
        <v>-35.006306892225098</v>
      </c>
      <c r="G90" t="s">
        <v>1464</v>
      </c>
      <c r="AK90" s="36" t="s">
        <v>2826</v>
      </c>
      <c r="AL90" t="s">
        <v>3414</v>
      </c>
      <c r="AP90" s="36" t="s">
        <v>3933</v>
      </c>
      <c r="AR90" s="36" t="s">
        <v>5097</v>
      </c>
      <c r="AS90" s="36" t="s">
        <v>6084</v>
      </c>
      <c r="AW90" t="s">
        <v>16961</v>
      </c>
      <c r="AZ90" s="71" t="s">
        <v>6985</v>
      </c>
      <c r="BA90" s="71" t="s">
        <v>7688</v>
      </c>
      <c r="BB90" s="71" t="s">
        <v>8942</v>
      </c>
      <c r="BC90" s="71" t="s">
        <v>10635</v>
      </c>
      <c r="BF90" s="71" t="s">
        <v>10956</v>
      </c>
      <c r="BG90" s="71" t="s">
        <v>12050</v>
      </c>
      <c r="BJ90" s="71" t="s">
        <v>12905</v>
      </c>
      <c r="BK90" s="71" t="s">
        <v>13027</v>
      </c>
      <c r="BL90" s="71" t="s">
        <v>13447</v>
      </c>
    </row>
    <row r="91" spans="1:64" ht="18.75" customHeight="1">
      <c r="A91" s="36" t="s">
        <v>2668</v>
      </c>
      <c r="B91" s="36" t="s">
        <v>1884</v>
      </c>
      <c r="C91" s="36" t="s">
        <v>2669</v>
      </c>
      <c r="D91" s="36" t="s">
        <v>1464</v>
      </c>
      <c r="E91" s="36">
        <v>138.44966889353501</v>
      </c>
      <c r="F91">
        <v>-35.276134853138402</v>
      </c>
      <c r="G91" t="s">
        <v>1464</v>
      </c>
      <c r="AK91" s="36" t="s">
        <v>2590</v>
      </c>
      <c r="AL91" t="s">
        <v>2922</v>
      </c>
      <c r="AP91" s="36" t="s">
        <v>3886</v>
      </c>
      <c r="AR91" s="36" t="s">
        <v>4866</v>
      </c>
      <c r="AS91" s="36" t="s">
        <v>6182</v>
      </c>
      <c r="AW91" t="s">
        <v>6485</v>
      </c>
      <c r="AZ91" s="71" t="s">
        <v>7003</v>
      </c>
      <c r="BA91" s="71" t="s">
        <v>7509</v>
      </c>
      <c r="BB91" s="71" t="s">
        <v>9004</v>
      </c>
      <c r="BC91" s="71" t="s">
        <v>9843</v>
      </c>
      <c r="BF91" s="71" t="s">
        <v>11407</v>
      </c>
      <c r="BG91" s="71" t="s">
        <v>11891</v>
      </c>
      <c r="BJ91" s="71" t="s">
        <v>12666</v>
      </c>
      <c r="BK91" s="71" t="s">
        <v>12981</v>
      </c>
      <c r="BL91" s="71" t="s">
        <v>13527</v>
      </c>
    </row>
    <row r="92" spans="1:64" ht="18.75" customHeight="1">
      <c r="A92" s="36" t="s">
        <v>2656</v>
      </c>
      <c r="B92" s="36" t="s">
        <v>1884</v>
      </c>
      <c r="C92" s="36" t="s">
        <v>2657</v>
      </c>
      <c r="D92" s="36" t="s">
        <v>1464</v>
      </c>
      <c r="E92" s="36">
        <v>122.785787378264</v>
      </c>
      <c r="F92">
        <v>-33.884543292745903</v>
      </c>
      <c r="G92" t="s">
        <v>1464</v>
      </c>
      <c r="AK92" s="36" t="s">
        <v>2027</v>
      </c>
      <c r="AL92" t="s">
        <v>3211</v>
      </c>
      <c r="AP92" s="36" t="s">
        <v>4461</v>
      </c>
      <c r="AR92" s="36" t="s">
        <v>4742</v>
      </c>
      <c r="AS92" s="36" t="s">
        <v>5904</v>
      </c>
      <c r="AW92" t="s">
        <v>6445</v>
      </c>
      <c r="AZ92" s="71" t="s">
        <v>7099</v>
      </c>
      <c r="BA92" s="71" t="s">
        <v>7448</v>
      </c>
      <c r="BB92" s="71" t="s">
        <v>8940</v>
      </c>
      <c r="BC92" s="71" t="s">
        <v>10482</v>
      </c>
      <c r="BF92" s="71" t="s">
        <v>10835</v>
      </c>
      <c r="BG92" s="71" t="s">
        <v>12274</v>
      </c>
      <c r="BJ92" s="71" t="s">
        <v>12754</v>
      </c>
      <c r="BK92" s="71" t="s">
        <v>13142</v>
      </c>
      <c r="BL92" s="71" t="s">
        <v>13181</v>
      </c>
    </row>
    <row r="93" spans="1:64" ht="18.75" customHeight="1">
      <c r="A93" s="36" t="s">
        <v>2816</v>
      </c>
      <c r="B93" s="36" t="s">
        <v>1884</v>
      </c>
      <c r="C93" s="36" t="s">
        <v>2817</v>
      </c>
      <c r="D93" s="36" t="s">
        <v>1464</v>
      </c>
      <c r="E93" s="36">
        <v>133.84566699415601</v>
      </c>
      <c r="F93">
        <v>-23.7385550202529</v>
      </c>
      <c r="G93" t="s">
        <v>1464</v>
      </c>
      <c r="AK93" s="36" t="s">
        <v>2588</v>
      </c>
      <c r="AL93" t="s">
        <v>2870</v>
      </c>
      <c r="AP93" s="36" t="s">
        <v>4251</v>
      </c>
      <c r="AR93" s="36" t="s">
        <v>5442</v>
      </c>
      <c r="AS93" s="36" t="s">
        <v>5890</v>
      </c>
      <c r="AW93" t="s">
        <v>6493</v>
      </c>
      <c r="AZ93" s="71" t="s">
        <v>7095</v>
      </c>
      <c r="BA93" s="71" t="s">
        <v>7549</v>
      </c>
      <c r="BB93" s="71" t="s">
        <v>9006</v>
      </c>
      <c r="BC93" s="71" t="s">
        <v>10511</v>
      </c>
      <c r="BF93" s="71" t="s">
        <v>15624</v>
      </c>
      <c r="BG93" s="71" t="s">
        <v>11951</v>
      </c>
      <c r="BJ93" s="71" t="s">
        <v>12668</v>
      </c>
      <c r="BK93" s="71" t="s">
        <v>12978</v>
      </c>
      <c r="BL93" s="71" t="s">
        <v>13654</v>
      </c>
    </row>
    <row r="94" spans="1:64" ht="18.75" customHeight="1">
      <c r="A94" s="36" t="s">
        <v>10591</v>
      </c>
      <c r="B94" s="36" t="s">
        <v>9596</v>
      </c>
      <c r="C94" s="36" t="s">
        <v>10592</v>
      </c>
      <c r="D94" t="s">
        <v>9600</v>
      </c>
      <c r="E94">
        <v>0</v>
      </c>
      <c r="F94">
        <v>0</v>
      </c>
      <c r="G94" t="s">
        <v>1464</v>
      </c>
      <c r="AK94" s="36" t="s">
        <v>2063</v>
      </c>
      <c r="AL94" t="s">
        <v>2964</v>
      </c>
      <c r="AP94" s="36" t="s">
        <v>3822</v>
      </c>
      <c r="AR94" s="36" t="s">
        <v>4939</v>
      </c>
      <c r="AS94" s="36" t="s">
        <v>6086</v>
      </c>
      <c r="AW94" t="s">
        <v>6585</v>
      </c>
      <c r="AZ94" s="71" t="s">
        <v>7213</v>
      </c>
      <c r="BA94" s="71" t="s">
        <v>7545</v>
      </c>
      <c r="BB94" s="71" t="s">
        <v>14339</v>
      </c>
      <c r="BC94" s="71" t="s">
        <v>10045</v>
      </c>
      <c r="BF94" s="71" t="s">
        <v>11405</v>
      </c>
      <c r="BG94" s="71" t="s">
        <v>11931</v>
      </c>
      <c r="BJ94" s="71" t="s">
        <v>12879</v>
      </c>
      <c r="BK94" s="71" t="s">
        <v>13126</v>
      </c>
      <c r="BL94" s="71" t="s">
        <v>13497</v>
      </c>
    </row>
    <row r="95" spans="1:64" ht="18.75" customHeight="1">
      <c r="A95" s="36" t="s">
        <v>10434</v>
      </c>
      <c r="B95" s="36" t="s">
        <v>9596</v>
      </c>
      <c r="C95" s="36" t="s">
        <v>10435</v>
      </c>
      <c r="D95" t="s">
        <v>9600</v>
      </c>
      <c r="E95">
        <v>68.333335880000007</v>
      </c>
      <c r="F95">
        <v>26.833333970000002</v>
      </c>
      <c r="G95" t="s">
        <v>1464</v>
      </c>
      <c r="AK95" s="36" t="s">
        <v>2568</v>
      </c>
      <c r="AL95" t="s">
        <v>3506</v>
      </c>
      <c r="AP95" s="36" t="s">
        <v>3776</v>
      </c>
      <c r="AR95" s="36" t="s">
        <v>5364</v>
      </c>
      <c r="AS95" s="36" t="s">
        <v>5768</v>
      </c>
      <c r="AW95" t="s">
        <v>16959</v>
      </c>
      <c r="AZ95" s="71" t="s">
        <v>7005</v>
      </c>
      <c r="BA95" s="71" t="s">
        <v>7651</v>
      </c>
      <c r="BB95" s="71" t="s">
        <v>15577</v>
      </c>
      <c r="BC95" s="71" t="s">
        <v>10354</v>
      </c>
      <c r="BF95" s="71" t="s">
        <v>10997</v>
      </c>
      <c r="BG95" s="71" t="s">
        <v>12067</v>
      </c>
      <c r="BJ95" s="71" t="s">
        <v>12843</v>
      </c>
      <c r="BK95" s="71" t="s">
        <v>13032</v>
      </c>
      <c r="BL95" s="71" t="s">
        <v>13240</v>
      </c>
    </row>
    <row r="96" spans="1:64" ht="18.75" customHeight="1">
      <c r="A96" s="36" t="s">
        <v>2636</v>
      </c>
      <c r="B96" s="36" t="s">
        <v>1884</v>
      </c>
      <c r="C96" s="36" t="s">
        <v>2637</v>
      </c>
      <c r="D96" s="36" t="s">
        <v>1464</v>
      </c>
      <c r="E96" s="36">
        <v>150.77777440071901</v>
      </c>
      <c r="F96">
        <v>-23.626874750691599</v>
      </c>
      <c r="G96" t="s">
        <v>1464</v>
      </c>
      <c r="AK96" s="36" t="s">
        <v>2486</v>
      </c>
      <c r="AL96" t="s">
        <v>2853</v>
      </c>
      <c r="AP96" s="36" t="s">
        <v>3916</v>
      </c>
      <c r="AR96" s="36" t="s">
        <v>5275</v>
      </c>
      <c r="AS96" s="36" t="s">
        <v>5731</v>
      </c>
      <c r="AW96" t="s">
        <v>6560</v>
      </c>
      <c r="AZ96" s="71" t="s">
        <v>7067</v>
      </c>
      <c r="BA96" s="71" t="s">
        <v>7577</v>
      </c>
      <c r="BB96" s="71" t="s">
        <v>9009</v>
      </c>
      <c r="BC96" s="71" t="s">
        <v>10014</v>
      </c>
      <c r="BF96" s="71" t="s">
        <v>11403</v>
      </c>
      <c r="BG96" s="71" t="s">
        <v>11933</v>
      </c>
      <c r="BJ96" s="71" t="s">
        <v>12586</v>
      </c>
      <c r="BK96" s="71" t="s">
        <v>13070</v>
      </c>
      <c r="BL96" s="71" t="s">
        <v>13957</v>
      </c>
    </row>
    <row r="97" spans="1:64" ht="18.75" customHeight="1">
      <c r="A97" s="36" t="s">
        <v>3613</v>
      </c>
      <c r="B97" s="36" t="s">
        <v>3535</v>
      </c>
      <c r="C97" s="36" t="s">
        <v>3614</v>
      </c>
      <c r="D97" s="36" t="s">
        <v>3615</v>
      </c>
      <c r="E97">
        <v>91.499938938589693</v>
      </c>
      <c r="F97">
        <v>26.804930794439201</v>
      </c>
      <c r="G97" t="s">
        <v>1464</v>
      </c>
      <c r="AK97" s="36" t="s">
        <v>2039</v>
      </c>
      <c r="AL97" t="s">
        <v>3473</v>
      </c>
      <c r="AP97" s="36" t="s">
        <v>4202</v>
      </c>
      <c r="AR97" s="36" t="s">
        <v>5287</v>
      </c>
      <c r="AS97" s="36" t="s">
        <v>5920</v>
      </c>
      <c r="AW97" t="s">
        <v>17004</v>
      </c>
      <c r="AZ97" s="71" t="s">
        <v>7195</v>
      </c>
      <c r="BA97" s="71" t="s">
        <v>7552</v>
      </c>
      <c r="BB97" s="71" t="s">
        <v>8540</v>
      </c>
      <c r="BC97" s="71" t="s">
        <v>9990</v>
      </c>
      <c r="BF97" s="71" t="s">
        <v>15627</v>
      </c>
      <c r="BG97" s="71" t="s">
        <v>12272</v>
      </c>
      <c r="BJ97" s="71" t="s">
        <v>12492</v>
      </c>
      <c r="BK97" s="71" t="s">
        <v>13130</v>
      </c>
      <c r="BL97" s="71" t="s">
        <v>13949</v>
      </c>
    </row>
    <row r="98" spans="1:64" ht="18.75" customHeight="1">
      <c r="A98" s="36" t="s">
        <v>3577</v>
      </c>
      <c r="B98" s="36" t="s">
        <v>3535</v>
      </c>
      <c r="C98" s="36" t="s">
        <v>3578</v>
      </c>
      <c r="D98" s="36" t="s">
        <v>1464</v>
      </c>
      <c r="E98">
        <v>90.516504999999995</v>
      </c>
      <c r="F98">
        <v>26.843005999999999</v>
      </c>
      <c r="G98" t="s">
        <v>1464</v>
      </c>
      <c r="AK98" s="36" t="s">
        <v>2566</v>
      </c>
      <c r="AL98" t="s">
        <v>3335</v>
      </c>
      <c r="AP98" s="36" t="s">
        <v>4132</v>
      </c>
      <c r="AR98" s="36" t="s">
        <v>4826</v>
      </c>
      <c r="AS98" s="36" t="s">
        <v>5858</v>
      </c>
      <c r="AW98" t="s">
        <v>6416</v>
      </c>
      <c r="AZ98" s="71" t="s">
        <v>7381</v>
      </c>
      <c r="BA98" s="71" t="s">
        <v>7633</v>
      </c>
      <c r="BB98" s="71" t="s">
        <v>9011</v>
      </c>
      <c r="BC98" s="71" t="s">
        <v>10101</v>
      </c>
      <c r="BF98" s="71" t="s">
        <v>11401</v>
      </c>
      <c r="BG98" s="71" t="s">
        <v>12179</v>
      </c>
      <c r="BJ98" s="71" t="s">
        <v>12694</v>
      </c>
      <c r="BK98" s="71" t="s">
        <v>13068</v>
      </c>
      <c r="BL98" s="71" t="s">
        <v>13370</v>
      </c>
    </row>
    <row r="99" spans="1:64" ht="18.75" customHeight="1">
      <c r="A99" s="36" t="s">
        <v>3587</v>
      </c>
      <c r="B99" s="36" t="s">
        <v>3535</v>
      </c>
      <c r="C99" s="36" t="s">
        <v>3588</v>
      </c>
      <c r="D99" s="36" t="s">
        <v>3549</v>
      </c>
      <c r="E99">
        <v>89.816295831885796</v>
      </c>
      <c r="F99">
        <v>27.6381543186397</v>
      </c>
      <c r="G99" t="s">
        <v>1464</v>
      </c>
      <c r="AK99" s="36" t="s">
        <v>2728</v>
      </c>
      <c r="AL99" t="s">
        <v>3331</v>
      </c>
      <c r="AP99" s="36" t="s">
        <v>4409</v>
      </c>
      <c r="AR99" s="36" t="s">
        <v>5271</v>
      </c>
      <c r="AS99" s="36" t="s">
        <v>5863</v>
      </c>
      <c r="AW99" t="s">
        <v>17023</v>
      </c>
      <c r="AZ99" s="71" t="s">
        <v>7037</v>
      </c>
      <c r="BA99" s="71" t="s">
        <v>7694</v>
      </c>
      <c r="BB99" s="71" t="s">
        <v>8542</v>
      </c>
      <c r="BC99" s="71" t="s">
        <v>9610</v>
      </c>
      <c r="BF99" s="71" t="s">
        <v>11566</v>
      </c>
      <c r="BG99" s="71" t="s">
        <v>12243</v>
      </c>
      <c r="BJ99" s="71" t="s">
        <v>12558</v>
      </c>
      <c r="BK99" s="71" t="s">
        <v>13102</v>
      </c>
      <c r="BL99" s="71" t="s">
        <v>13796</v>
      </c>
    </row>
    <row r="100" spans="1:64" ht="18.75" customHeight="1">
      <c r="A100" s="36" t="s">
        <v>3575</v>
      </c>
      <c r="B100" s="36" t="s">
        <v>3535</v>
      </c>
      <c r="C100" s="36" t="s">
        <v>3576</v>
      </c>
      <c r="D100" s="36" t="s">
        <v>3549</v>
      </c>
      <c r="E100">
        <v>89.868683398518002</v>
      </c>
      <c r="F100">
        <v>27.609623128963602</v>
      </c>
      <c r="G100" t="s">
        <v>1464</v>
      </c>
      <c r="AK100" s="36" t="s">
        <v>2688</v>
      </c>
      <c r="AL100" t="s">
        <v>3093</v>
      </c>
      <c r="AP100" s="36" t="s">
        <v>3970</v>
      </c>
      <c r="AR100" s="36" t="s">
        <v>5013</v>
      </c>
      <c r="AS100" s="36" t="s">
        <v>5852</v>
      </c>
      <c r="AW100" t="s">
        <v>6649</v>
      </c>
      <c r="AZ100" s="71" t="s">
        <v>7406</v>
      </c>
      <c r="BA100" s="71" t="s">
        <v>7452</v>
      </c>
      <c r="BB100" s="71" t="s">
        <v>14340</v>
      </c>
      <c r="BC100" s="71" t="s">
        <v>10470</v>
      </c>
      <c r="BF100" s="71" t="s">
        <v>10908</v>
      </c>
      <c r="BG100" s="71" t="s">
        <v>11959</v>
      </c>
      <c r="BJ100" s="71" t="s">
        <v>12466</v>
      </c>
      <c r="BK100" s="71" t="s">
        <v>13120</v>
      </c>
      <c r="BL100" s="71" t="s">
        <v>13986</v>
      </c>
    </row>
    <row r="101" spans="1:64" ht="18.75" customHeight="1">
      <c r="A101" s="36" t="s">
        <v>3610</v>
      </c>
      <c r="B101" s="36" t="s">
        <v>3535</v>
      </c>
      <c r="C101" s="36" t="s">
        <v>3611</v>
      </c>
      <c r="D101" s="36" t="s">
        <v>3612</v>
      </c>
      <c r="E101">
        <v>89.354742992781098</v>
      </c>
      <c r="F101">
        <v>26.878139625498999</v>
      </c>
      <c r="G101" t="s">
        <v>1464</v>
      </c>
      <c r="AK101" s="36" t="s">
        <v>2089</v>
      </c>
      <c r="AL101" t="s">
        <v>3323</v>
      </c>
      <c r="AP101" s="36" t="s">
        <v>4495</v>
      </c>
      <c r="AR101" s="36" t="s">
        <v>5378</v>
      </c>
      <c r="AS101" s="36" t="s">
        <v>5976</v>
      </c>
      <c r="AW101" t="s">
        <v>6651</v>
      </c>
      <c r="AZ101" s="71" t="s">
        <v>7319</v>
      </c>
      <c r="BA101" s="71" t="s">
        <v>7454</v>
      </c>
      <c r="BB101" s="71" t="s">
        <v>14341</v>
      </c>
      <c r="BC101" s="71" t="s">
        <v>9907</v>
      </c>
      <c r="BF101" s="71" t="s">
        <v>11399</v>
      </c>
      <c r="BG101" s="71" t="s">
        <v>11857</v>
      </c>
      <c r="BJ101" s="71" t="s">
        <v>12405</v>
      </c>
      <c r="BK101" s="71" t="s">
        <v>13140</v>
      </c>
      <c r="BL101" s="71" t="s">
        <v>13661</v>
      </c>
    </row>
    <row r="102" spans="1:64" ht="18.75" customHeight="1">
      <c r="A102" s="36" t="s">
        <v>3534</v>
      </c>
      <c r="B102" s="36" t="s">
        <v>3535</v>
      </c>
      <c r="C102" s="36" t="s">
        <v>3536</v>
      </c>
      <c r="D102" t="s">
        <v>3537</v>
      </c>
      <c r="E102">
        <v>89.647391503007796</v>
      </c>
      <c r="F102">
        <v>27.455684204193599</v>
      </c>
      <c r="G102" t="s">
        <v>1464</v>
      </c>
      <c r="AK102" s="36" t="s">
        <v>2558</v>
      </c>
      <c r="AL102" t="s">
        <v>3524</v>
      </c>
      <c r="AP102" s="36" t="s">
        <v>4070</v>
      </c>
      <c r="AR102" s="36" t="s">
        <v>5141</v>
      </c>
      <c r="AS102" s="36" t="s">
        <v>5776</v>
      </c>
      <c r="AW102" t="s">
        <v>6802</v>
      </c>
      <c r="AZ102" s="71" t="s">
        <v>7117</v>
      </c>
      <c r="BA102" s="71" t="s">
        <v>7541</v>
      </c>
      <c r="BB102" s="71" t="s">
        <v>8544</v>
      </c>
      <c r="BC102" s="71" t="s">
        <v>9730</v>
      </c>
      <c r="BF102" s="71" t="s">
        <v>11590</v>
      </c>
      <c r="BG102" s="71" t="s">
        <v>12163</v>
      </c>
      <c r="BJ102" s="71" t="s">
        <v>12395</v>
      </c>
      <c r="BK102" s="71" t="s">
        <v>13038</v>
      </c>
      <c r="BL102" s="71" t="s">
        <v>13967</v>
      </c>
    </row>
    <row r="103" spans="1:64" ht="18.75" customHeight="1">
      <c r="A103" s="36" t="s">
        <v>6604</v>
      </c>
      <c r="B103" s="36" t="s">
        <v>6330</v>
      </c>
      <c r="C103" t="s">
        <v>6605</v>
      </c>
      <c r="D103" t="s">
        <v>6335</v>
      </c>
      <c r="E103">
        <v>6.1500000950000002</v>
      </c>
      <c r="F103">
        <v>100.2833328</v>
      </c>
      <c r="AK103" s="36" t="s">
        <v>2554</v>
      </c>
      <c r="AL103" t="s">
        <v>3263</v>
      </c>
      <c r="AP103" s="36" t="s">
        <v>3779</v>
      </c>
      <c r="AR103" s="36" t="s">
        <v>5463</v>
      </c>
      <c r="AS103" s="36" t="s">
        <v>6220</v>
      </c>
      <c r="AW103" t="s">
        <v>6338</v>
      </c>
      <c r="AZ103" s="71" t="s">
        <v>7259</v>
      </c>
      <c r="BA103" s="71" t="s">
        <v>7575</v>
      </c>
      <c r="BB103" s="71" t="s">
        <v>9015</v>
      </c>
      <c r="BC103" s="71" t="s">
        <v>9726</v>
      </c>
      <c r="BF103" s="71" t="s">
        <v>10953</v>
      </c>
      <c r="BG103" s="71" t="s">
        <v>11935</v>
      </c>
      <c r="BJ103" s="71" t="s">
        <v>12714</v>
      </c>
      <c r="BK103" s="71" t="s">
        <v>13066</v>
      </c>
      <c r="BL103" s="71" t="s">
        <v>13337</v>
      </c>
    </row>
    <row r="104" spans="1:64" ht="18.75" customHeight="1">
      <c r="A104" t="s">
        <v>3475</v>
      </c>
      <c r="B104" t="s">
        <v>2833</v>
      </c>
      <c r="C104" t="s">
        <v>3476</v>
      </c>
      <c r="D104" t="s">
        <v>3058</v>
      </c>
      <c r="E104">
        <v>21.777049999999999</v>
      </c>
      <c r="F104">
        <v>89.537555999999995</v>
      </c>
      <c r="G104" t="s">
        <v>2986</v>
      </c>
      <c r="AK104" s="36" t="s">
        <v>2548</v>
      </c>
      <c r="AL104" t="s">
        <v>3009</v>
      </c>
      <c r="AP104" s="36" t="s">
        <v>4074</v>
      </c>
      <c r="AR104" s="36" t="s">
        <v>5154</v>
      </c>
      <c r="AS104" s="36" t="s">
        <v>5729</v>
      </c>
      <c r="AW104" t="s">
        <v>6769</v>
      </c>
      <c r="AZ104" s="71" t="s">
        <v>7193</v>
      </c>
      <c r="BA104" s="71" t="s">
        <v>7572</v>
      </c>
      <c r="BB104" s="71" t="s">
        <v>8546</v>
      </c>
      <c r="BC104" s="71" t="s">
        <v>10687</v>
      </c>
      <c r="BF104" s="71" t="s">
        <v>11426</v>
      </c>
      <c r="BG104" s="71" t="s">
        <v>12157</v>
      </c>
      <c r="BJ104" s="71" t="s">
        <v>12809</v>
      </c>
      <c r="BK104" s="71" t="s">
        <v>13104</v>
      </c>
      <c r="BL104" s="71" t="s">
        <v>13154</v>
      </c>
    </row>
    <row r="105" spans="1:64" ht="18.75" customHeight="1">
      <c r="A105" s="36" t="s">
        <v>11741</v>
      </c>
      <c r="B105" s="36" t="s">
        <v>10805</v>
      </c>
      <c r="C105" s="36" t="s">
        <v>11742</v>
      </c>
      <c r="D105" s="36" t="s">
        <v>10862</v>
      </c>
      <c r="E105">
        <v>124.5</v>
      </c>
      <c r="F105">
        <v>8.5</v>
      </c>
      <c r="G105" t="s">
        <v>1464</v>
      </c>
      <c r="AK105" s="36" t="s">
        <v>2770</v>
      </c>
      <c r="AL105" t="s">
        <v>3147</v>
      </c>
      <c r="AP105" s="36" t="s">
        <v>3903</v>
      </c>
      <c r="AR105" s="36" t="s">
        <v>5007</v>
      </c>
      <c r="AS105" s="36" t="s">
        <v>5946</v>
      </c>
      <c r="AW105" t="s">
        <v>6736</v>
      </c>
      <c r="AZ105" s="71" t="s">
        <v>7359</v>
      </c>
      <c r="BA105" s="71" t="s">
        <v>7587</v>
      </c>
      <c r="BB105" s="71" t="s">
        <v>9017</v>
      </c>
      <c r="BC105" s="71" t="s">
        <v>9728</v>
      </c>
      <c r="BF105" s="71" t="s">
        <v>10993</v>
      </c>
      <c r="BG105" s="71" t="s">
        <v>12302</v>
      </c>
      <c r="BJ105" s="71" t="s">
        <v>12546</v>
      </c>
      <c r="BK105" s="71" t="s">
        <v>12983</v>
      </c>
      <c r="BL105" s="71" t="s">
        <v>13842</v>
      </c>
    </row>
    <row r="106" spans="1:64" ht="18.75" customHeight="1">
      <c r="A106" s="36" t="s">
        <v>4619</v>
      </c>
      <c r="B106" s="36" t="s">
        <v>4582</v>
      </c>
      <c r="C106" s="36" t="s">
        <v>4620</v>
      </c>
      <c r="D106" s="36" t="s">
        <v>4621</v>
      </c>
      <c r="E106">
        <v>110.175569207856</v>
      </c>
      <c r="F106">
        <v>-7.3156885893230799</v>
      </c>
      <c r="G106" t="s">
        <v>1464</v>
      </c>
      <c r="AK106" s="36" t="s">
        <v>1948</v>
      </c>
      <c r="AL106" t="s">
        <v>2978</v>
      </c>
      <c r="AP106" s="36" t="s">
        <v>4211</v>
      </c>
      <c r="AR106" s="36" t="s">
        <v>4868</v>
      </c>
      <c r="AS106" s="36" t="s">
        <v>5954</v>
      </c>
      <c r="AW106" t="s">
        <v>16995</v>
      </c>
      <c r="AZ106" s="71" t="s">
        <v>7009</v>
      </c>
      <c r="BA106" s="71" t="s">
        <v>7479</v>
      </c>
      <c r="BB106" s="71" t="s">
        <v>8548</v>
      </c>
      <c r="BC106" s="71" t="s">
        <v>10186</v>
      </c>
      <c r="BF106" s="71" t="s">
        <v>11808</v>
      </c>
      <c r="BG106" s="71" t="s">
        <v>12276</v>
      </c>
      <c r="BJ106" s="71" t="s">
        <v>12628</v>
      </c>
      <c r="BK106" s="71" t="s">
        <v>13132</v>
      </c>
      <c r="BL106" s="71" t="s">
        <v>13931</v>
      </c>
    </row>
    <row r="107" spans="1:64" ht="18.75" customHeight="1">
      <c r="A107" s="36" t="s">
        <v>2640</v>
      </c>
      <c r="B107" s="36" t="s">
        <v>1884</v>
      </c>
      <c r="C107" s="36" t="s">
        <v>2641</v>
      </c>
      <c r="D107" s="36" t="s">
        <v>1464</v>
      </c>
      <c r="E107" s="36">
        <v>147.51132134088601</v>
      </c>
      <c r="F107">
        <v>-19.5070664489702</v>
      </c>
      <c r="G107" t="s">
        <v>1464</v>
      </c>
      <c r="AK107" s="36" t="s">
        <v>1963</v>
      </c>
      <c r="AL107" t="s">
        <v>3081</v>
      </c>
      <c r="AP107" s="36" t="s">
        <v>4431</v>
      </c>
      <c r="AR107" s="36" t="s">
        <v>4845</v>
      </c>
      <c r="AS107" s="36" t="s">
        <v>6232</v>
      </c>
      <c r="AW107" t="s">
        <v>6759</v>
      </c>
      <c r="AZ107" s="71" t="s">
        <v>7079</v>
      </c>
      <c r="BA107" s="71" t="s">
        <v>7439</v>
      </c>
      <c r="BB107" s="71" t="s">
        <v>9019</v>
      </c>
      <c r="BC107" s="71" t="s">
        <v>10685</v>
      </c>
      <c r="BF107" s="71" t="s">
        <v>11564</v>
      </c>
      <c r="BG107" s="71" t="s">
        <v>11827</v>
      </c>
      <c r="BJ107" s="71" t="s">
        <v>12793</v>
      </c>
      <c r="BK107" s="71" t="s">
        <v>13021</v>
      </c>
      <c r="BL107" s="71" t="s">
        <v>14025</v>
      </c>
    </row>
    <row r="108" spans="1:64" ht="18.75" customHeight="1">
      <c r="A108" s="36" t="s">
        <v>11753</v>
      </c>
      <c r="B108" s="36" t="s">
        <v>10805</v>
      </c>
      <c r="C108" s="36" t="s">
        <v>11754</v>
      </c>
      <c r="D108" t="s">
        <v>1464</v>
      </c>
      <c r="E108">
        <v>119.871696</v>
      </c>
      <c r="F108">
        <v>15.966505</v>
      </c>
      <c r="G108" t="s">
        <v>1464</v>
      </c>
      <c r="AK108" s="36" t="s">
        <v>2532</v>
      </c>
      <c r="AL108" t="s">
        <v>3345</v>
      </c>
      <c r="AP108" s="36" t="s">
        <v>4562</v>
      </c>
      <c r="AR108" s="36" t="s">
        <v>4995</v>
      </c>
      <c r="AS108" s="36" t="s">
        <v>6074</v>
      </c>
      <c r="AW108" t="s">
        <v>6748</v>
      </c>
      <c r="AZ108" s="71" t="s">
        <v>7389</v>
      </c>
      <c r="BA108" s="71" t="s">
        <v>7597</v>
      </c>
      <c r="BB108" s="71" t="s">
        <v>9021</v>
      </c>
      <c r="BC108" s="71" t="s">
        <v>9732</v>
      </c>
      <c r="BF108" s="71" t="s">
        <v>11497</v>
      </c>
      <c r="BG108" s="71" t="s">
        <v>12143</v>
      </c>
      <c r="BJ108" s="71" t="s">
        <v>12474</v>
      </c>
      <c r="BK108" s="71" t="s">
        <v>13136</v>
      </c>
      <c r="BL108" s="71" t="s">
        <v>14135</v>
      </c>
    </row>
    <row r="109" spans="1:64" ht="18.75" customHeight="1">
      <c r="A109" s="36" t="s">
        <v>7445</v>
      </c>
      <c r="B109" s="36" t="s">
        <v>7429</v>
      </c>
      <c r="C109" s="36" t="s">
        <v>7446</v>
      </c>
      <c r="D109" s="36" t="s">
        <v>7447</v>
      </c>
      <c r="E109">
        <v>83.948764689875205</v>
      </c>
      <c r="F109">
        <v>27.496699591768301</v>
      </c>
      <c r="G109" t="s">
        <v>1464</v>
      </c>
      <c r="AK109" s="36" t="s">
        <v>2552</v>
      </c>
      <c r="AL109" t="s">
        <v>3003</v>
      </c>
      <c r="AP109" s="36" t="s">
        <v>4106</v>
      </c>
      <c r="AR109" s="36" t="s">
        <v>4697</v>
      </c>
      <c r="AS109" s="36" t="s">
        <v>5615</v>
      </c>
      <c r="AW109" t="s">
        <v>6755</v>
      </c>
      <c r="AZ109" s="71" t="s">
        <v>7275</v>
      </c>
      <c r="BA109" s="71" t="s">
        <v>15569</v>
      </c>
      <c r="BB109" s="71" t="s">
        <v>8946</v>
      </c>
      <c r="BC109" s="71" t="s">
        <v>10569</v>
      </c>
      <c r="BF109" s="71" t="s">
        <v>11151</v>
      </c>
      <c r="BG109" s="71" t="s">
        <v>11813</v>
      </c>
      <c r="BJ109" s="71" t="s">
        <v>12486</v>
      </c>
      <c r="BK109" s="71" t="s">
        <v>13146</v>
      </c>
      <c r="BL109" s="71" t="s">
        <v>13594</v>
      </c>
    </row>
    <row r="110" spans="1:64" ht="18.75" customHeight="1">
      <c r="A110" s="36" t="s">
        <v>5774</v>
      </c>
      <c r="B110" s="36" t="s">
        <v>5588</v>
      </c>
      <c r="C110" s="36" t="s">
        <v>5775</v>
      </c>
      <c r="D110" s="36" t="s">
        <v>1464</v>
      </c>
      <c r="E110">
        <v>129.7166</v>
      </c>
      <c r="F110">
        <v>28.452300000000001</v>
      </c>
      <c r="G110" t="s">
        <v>1464</v>
      </c>
      <c r="AK110" s="36" t="s">
        <v>2103</v>
      </c>
      <c r="AL110" t="s">
        <v>3001</v>
      </c>
      <c r="AP110" s="36" t="s">
        <v>4271</v>
      </c>
      <c r="AR110" s="36" t="s">
        <v>5411</v>
      </c>
      <c r="AS110" s="36" t="s">
        <v>6054</v>
      </c>
      <c r="AW110" t="s">
        <v>6847</v>
      </c>
      <c r="AZ110" s="71" t="s">
        <v>15554</v>
      </c>
      <c r="BA110" s="71" t="s">
        <v>15571</v>
      </c>
      <c r="BB110" s="71" t="s">
        <v>8782</v>
      </c>
      <c r="BC110" s="71" t="s">
        <v>10653</v>
      </c>
      <c r="BF110" s="71" t="s">
        <v>11643</v>
      </c>
      <c r="BG110" s="71" t="s">
        <v>12284</v>
      </c>
      <c r="BJ110" s="71" t="s">
        <v>12531</v>
      </c>
      <c r="BK110" s="71" t="s">
        <v>13008</v>
      </c>
      <c r="BL110" s="71" t="s">
        <v>13990</v>
      </c>
    </row>
    <row r="111" spans="1:64" ht="18.75" customHeight="1">
      <c r="A111" s="36" t="s">
        <v>12744</v>
      </c>
      <c r="B111" s="36" t="s">
        <v>17253</v>
      </c>
      <c r="C111" s="36" t="s">
        <v>12745</v>
      </c>
      <c r="D111" s="36" t="s">
        <v>12399</v>
      </c>
      <c r="E111">
        <v>80.050003050000001</v>
      </c>
      <c r="F111">
        <v>6.2333331110000003</v>
      </c>
      <c r="G111" t="s">
        <v>1464</v>
      </c>
      <c r="AK111" s="36" t="s">
        <v>2742</v>
      </c>
      <c r="AL111" t="s">
        <v>2880</v>
      </c>
      <c r="AP111" s="36" t="s">
        <v>4249</v>
      </c>
      <c r="AR111" s="36" t="s">
        <v>5044</v>
      </c>
      <c r="AS111" s="36" t="s">
        <v>5797</v>
      </c>
      <c r="AW111" t="s">
        <v>6600</v>
      </c>
      <c r="AZ111" s="71" t="s">
        <v>7402</v>
      </c>
      <c r="BA111" s="71" t="s">
        <v>7458</v>
      </c>
      <c r="BB111" s="71" t="s">
        <v>8550</v>
      </c>
      <c r="BC111" s="71" t="s">
        <v>10623</v>
      </c>
      <c r="BF111" s="71" t="s">
        <v>11397</v>
      </c>
      <c r="BG111" s="71" t="s">
        <v>12264</v>
      </c>
      <c r="BJ111" s="71" t="s">
        <v>12885</v>
      </c>
      <c r="BK111" s="71" t="s">
        <v>12973</v>
      </c>
      <c r="BL111" s="71" t="s">
        <v>13547</v>
      </c>
    </row>
    <row r="112" spans="1:64" ht="18.75" customHeight="1">
      <c r="A112" s="36" t="s">
        <v>12742</v>
      </c>
      <c r="B112" s="36" t="s">
        <v>17253</v>
      </c>
      <c r="C112" s="36" t="s">
        <v>12743</v>
      </c>
      <c r="D112" s="36" t="s">
        <v>12399</v>
      </c>
      <c r="E112">
        <v>80.983329769999997</v>
      </c>
      <c r="F112">
        <v>6.1500000950000002</v>
      </c>
      <c r="G112" t="s">
        <v>1464</v>
      </c>
      <c r="AK112" s="36" t="s">
        <v>2516</v>
      </c>
      <c r="AL112" t="s">
        <v>3036</v>
      </c>
      <c r="AP112" s="36" t="s">
        <v>3781</v>
      </c>
      <c r="AR112" s="36" t="s">
        <v>5456</v>
      </c>
      <c r="AS112" s="36" t="s">
        <v>6208</v>
      </c>
      <c r="AW112" t="s">
        <v>6612</v>
      </c>
      <c r="AZ112" s="71" t="s">
        <v>7373</v>
      </c>
      <c r="BA112" s="71" t="s">
        <v>7583</v>
      </c>
      <c r="BB112" s="71" t="s">
        <v>9023</v>
      </c>
      <c r="BC112" s="71" t="s">
        <v>10420</v>
      </c>
      <c r="BF112" s="71" t="s">
        <v>11067</v>
      </c>
      <c r="BG112" s="71" t="s">
        <v>12209</v>
      </c>
      <c r="BJ112" s="71" t="s">
        <v>12525</v>
      </c>
      <c r="BK112" s="71" t="s">
        <v>13058</v>
      </c>
      <c r="BL112" s="71" t="s">
        <v>13596</v>
      </c>
    </row>
    <row r="113" spans="1:64" ht="18.75" customHeight="1">
      <c r="A113" s="36" t="s">
        <v>4684</v>
      </c>
      <c r="B113" s="36" t="s">
        <v>4582</v>
      </c>
      <c r="C113" s="36" t="s">
        <v>4685</v>
      </c>
      <c r="D113" t="s">
        <v>4649</v>
      </c>
      <c r="E113">
        <v>110.36666870000001</v>
      </c>
      <c r="F113">
        <v>-7.783333302</v>
      </c>
      <c r="G113" t="s">
        <v>1464</v>
      </c>
      <c r="AK113" s="36" t="s">
        <v>2564</v>
      </c>
      <c r="AL113" t="s">
        <v>2894</v>
      </c>
      <c r="AP113" s="36" t="s">
        <v>3819</v>
      </c>
      <c r="AR113" s="36" t="s">
        <v>15446</v>
      </c>
      <c r="AS113" s="36" t="s">
        <v>6133</v>
      </c>
      <c r="AW113" t="s">
        <v>6395</v>
      </c>
      <c r="AZ113" s="71" t="s">
        <v>7289</v>
      </c>
      <c r="BA113" s="71" t="s">
        <v>7497</v>
      </c>
      <c r="BB113" s="71" t="s">
        <v>9025</v>
      </c>
      <c r="BC113" s="71" t="s">
        <v>9738</v>
      </c>
      <c r="BF113" s="71" t="s">
        <v>11029</v>
      </c>
      <c r="BG113" s="71" t="s">
        <v>12294</v>
      </c>
      <c r="BJ113" s="71" t="s">
        <v>12825</v>
      </c>
      <c r="BL113" s="71" t="s">
        <v>14029</v>
      </c>
    </row>
    <row r="114" spans="1:64" ht="18.75" customHeight="1">
      <c r="A114" s="36" t="s">
        <v>5547</v>
      </c>
      <c r="B114" s="36" t="s">
        <v>4582</v>
      </c>
      <c r="C114" s="36" t="s">
        <v>5548</v>
      </c>
      <c r="D114" t="s">
        <v>4954</v>
      </c>
      <c r="E114">
        <v>0</v>
      </c>
      <c r="F114">
        <v>0</v>
      </c>
      <c r="G114" t="s">
        <v>1464</v>
      </c>
      <c r="AK114" s="36" t="s">
        <v>1934</v>
      </c>
      <c r="AL114" t="s">
        <v>2884</v>
      </c>
      <c r="AP114" s="36" t="s">
        <v>4184</v>
      </c>
      <c r="AR114" s="36" t="s">
        <v>5367</v>
      </c>
      <c r="AS114" s="36" t="s">
        <v>6058</v>
      </c>
      <c r="AW114" t="s">
        <v>6740</v>
      </c>
      <c r="AZ114" s="71" t="s">
        <v>7251</v>
      </c>
      <c r="BA114" s="71" t="s">
        <v>7585</v>
      </c>
      <c r="BB114" s="71" t="s">
        <v>9027</v>
      </c>
      <c r="BC114" s="71" t="s">
        <v>9982</v>
      </c>
      <c r="BF114" s="71" t="s">
        <v>11523</v>
      </c>
      <c r="BG114" s="71" t="s">
        <v>11909</v>
      </c>
      <c r="BJ114" s="71" t="s">
        <v>12598</v>
      </c>
      <c r="BL114" s="71" t="s">
        <v>13677</v>
      </c>
    </row>
    <row r="115" spans="1:64" ht="18.75" customHeight="1">
      <c r="A115" s="36" t="s">
        <v>8050</v>
      </c>
      <c r="B115" t="s">
        <v>17249</v>
      </c>
      <c r="C115" t="s">
        <v>8051</v>
      </c>
      <c r="D115" t="s">
        <v>7726</v>
      </c>
      <c r="E115">
        <v>172.7127778</v>
      </c>
      <c r="F115">
        <v>-43.174999999999997</v>
      </c>
      <c r="G115" t="s">
        <v>8990</v>
      </c>
      <c r="AK115" s="36" t="s">
        <v>2562</v>
      </c>
      <c r="AL115" t="s">
        <v>3149</v>
      </c>
      <c r="AP115" s="36" t="s">
        <v>4225</v>
      </c>
      <c r="AR115" s="36" t="s">
        <v>15448</v>
      </c>
      <c r="AS115" s="36" t="s">
        <v>5806</v>
      </c>
      <c r="AW115" t="s">
        <v>17024</v>
      </c>
      <c r="AZ115" s="71" t="s">
        <v>7075</v>
      </c>
      <c r="BA115" s="71" t="s">
        <v>7461</v>
      </c>
      <c r="BB115" s="71" t="s">
        <v>9029</v>
      </c>
      <c r="BC115" s="71" t="s">
        <v>10731</v>
      </c>
      <c r="BF115" s="71" t="s">
        <v>11491</v>
      </c>
      <c r="BG115" s="71" t="s">
        <v>12195</v>
      </c>
      <c r="BJ115" s="71" t="s">
        <v>12700</v>
      </c>
      <c r="BL115" s="71" t="s">
        <v>13209</v>
      </c>
    </row>
    <row r="116" spans="1:64" ht="18.75" customHeight="1">
      <c r="A116" s="36" t="s">
        <v>8048</v>
      </c>
      <c r="B116" s="36" t="s">
        <v>17249</v>
      </c>
      <c r="C116" s="36" t="s">
        <v>8049</v>
      </c>
      <c r="D116" s="36" t="s">
        <v>7713</v>
      </c>
      <c r="E116">
        <v>174.75666670000001</v>
      </c>
      <c r="F116">
        <v>-36.949444440000001</v>
      </c>
      <c r="G116" t="s">
        <v>8871</v>
      </c>
      <c r="AK116" s="36" t="s">
        <v>2556</v>
      </c>
      <c r="AL116" t="s">
        <v>3500</v>
      </c>
      <c r="AP116" s="36" t="s">
        <v>4324</v>
      </c>
      <c r="AR116" s="36" t="s">
        <v>5328</v>
      </c>
      <c r="AS116" s="36" t="s">
        <v>5816</v>
      </c>
      <c r="AW116" t="s">
        <v>17025</v>
      </c>
      <c r="AZ116" s="71" t="s">
        <v>7400</v>
      </c>
      <c r="BA116" s="71" t="s">
        <v>7637</v>
      </c>
      <c r="BB116" s="71" t="s">
        <v>8552</v>
      </c>
      <c r="BC116" s="71" t="s">
        <v>10513</v>
      </c>
      <c r="BF116" s="71" t="s">
        <v>11562</v>
      </c>
      <c r="BG116" s="71" t="s">
        <v>11913</v>
      </c>
      <c r="BJ116" s="71" t="s">
        <v>12426</v>
      </c>
      <c r="BL116" s="71" t="s">
        <v>13551</v>
      </c>
    </row>
    <row r="117" spans="1:64" ht="18.75" customHeight="1">
      <c r="A117" s="36" t="s">
        <v>6176</v>
      </c>
      <c r="B117" s="36" t="s">
        <v>5588</v>
      </c>
      <c r="C117" s="36" t="s">
        <v>6177</v>
      </c>
      <c r="D117" t="s">
        <v>5593</v>
      </c>
      <c r="E117">
        <v>130.74374541509701</v>
      </c>
      <c r="F117">
        <v>31.7136638892501</v>
      </c>
      <c r="G117" t="s">
        <v>1464</v>
      </c>
      <c r="AK117" s="36" t="s">
        <v>2005</v>
      </c>
      <c r="AL117" t="s">
        <v>2874</v>
      </c>
      <c r="AP117" s="36" t="s">
        <v>3783</v>
      </c>
      <c r="AR117" s="36" t="s">
        <v>15450</v>
      </c>
      <c r="AS117" s="36" t="s">
        <v>6230</v>
      </c>
      <c r="AW117" t="s">
        <v>6470</v>
      </c>
      <c r="AZ117" s="71" t="s">
        <v>6975</v>
      </c>
      <c r="BA117" s="71" t="s">
        <v>7649</v>
      </c>
      <c r="BB117" s="71" t="s">
        <v>9031</v>
      </c>
      <c r="BC117" s="71" t="s">
        <v>10266</v>
      </c>
      <c r="BF117" s="71" t="s">
        <v>11395</v>
      </c>
      <c r="BG117" s="71" t="s">
        <v>11925</v>
      </c>
      <c r="BJ117" s="71" t="s">
        <v>12620</v>
      </c>
      <c r="BL117" s="71" t="s">
        <v>14081</v>
      </c>
    </row>
    <row r="118" spans="1:64" ht="18.75" customHeight="1">
      <c r="A118" s="36" t="s">
        <v>12564</v>
      </c>
      <c r="B118" s="36" t="s">
        <v>17253</v>
      </c>
      <c r="C118" s="36" t="s">
        <v>12565</v>
      </c>
      <c r="D118" s="36" t="s">
        <v>12537</v>
      </c>
      <c r="E118">
        <v>81.683334349999996</v>
      </c>
      <c r="F118">
        <v>7.1999998090000004</v>
      </c>
      <c r="G118" t="s">
        <v>1464</v>
      </c>
      <c r="AK118" s="36" t="s">
        <v>2690</v>
      </c>
      <c r="AL118" t="s">
        <v>3219</v>
      </c>
      <c r="AP118" s="36" t="s">
        <v>3942</v>
      </c>
      <c r="AR118" s="36" t="s">
        <v>15452</v>
      </c>
      <c r="AS118" s="36" t="s">
        <v>6096</v>
      </c>
      <c r="AW118" t="s">
        <v>6732</v>
      </c>
      <c r="AZ118" s="71" t="s">
        <v>6991</v>
      </c>
      <c r="BA118" s="71" t="s">
        <v>7501</v>
      </c>
      <c r="BB118" s="71" t="s">
        <v>9033</v>
      </c>
      <c r="BC118" s="71" t="s">
        <v>10607</v>
      </c>
      <c r="BF118" s="71" t="s">
        <v>11327</v>
      </c>
      <c r="BG118" s="71" t="s">
        <v>12247</v>
      </c>
      <c r="BJ118" s="71" t="s">
        <v>12869</v>
      </c>
      <c r="BL118" s="71" t="s">
        <v>13812</v>
      </c>
    </row>
    <row r="119" spans="1:64" ht="18.75" customHeight="1">
      <c r="A119" s="36" t="s">
        <v>12548</v>
      </c>
      <c r="B119" s="36" t="s">
        <v>17253</v>
      </c>
      <c r="C119" s="36" t="s">
        <v>12549</v>
      </c>
      <c r="D119" t="s">
        <v>12537</v>
      </c>
      <c r="E119">
        <v>81.766670230000003</v>
      </c>
      <c r="F119">
        <v>7.1999998090000004</v>
      </c>
      <c r="G119" t="s">
        <v>1464</v>
      </c>
      <c r="AK119" s="36" t="s">
        <v>2514</v>
      </c>
      <c r="AL119" t="s">
        <v>3315</v>
      </c>
      <c r="AP119" s="36" t="s">
        <v>4044</v>
      </c>
      <c r="AR119" s="36" t="s">
        <v>4701</v>
      </c>
      <c r="AS119" s="36" t="s">
        <v>6218</v>
      </c>
      <c r="AW119" t="s">
        <v>17005</v>
      </c>
      <c r="AZ119" s="71" t="s">
        <v>7153</v>
      </c>
      <c r="BA119" s="71" t="s">
        <v>7603</v>
      </c>
      <c r="BB119" s="71" t="s">
        <v>9035</v>
      </c>
      <c r="BC119" s="71" t="s">
        <v>10383</v>
      </c>
      <c r="BF119" s="71" t="s">
        <v>10911</v>
      </c>
      <c r="BG119" s="71" t="s">
        <v>12083</v>
      </c>
      <c r="BJ119" s="71" t="s">
        <v>12578</v>
      </c>
      <c r="BL119" s="71" t="s">
        <v>15865</v>
      </c>
    </row>
    <row r="120" spans="1:64" ht="18.75" customHeight="1">
      <c r="A120" s="36" t="s">
        <v>12077</v>
      </c>
      <c r="B120" s="36" t="s">
        <v>17251</v>
      </c>
      <c r="C120" s="36" t="s">
        <v>12078</v>
      </c>
      <c r="D120" s="36" t="s">
        <v>1464</v>
      </c>
      <c r="E120">
        <v>126.103247566832</v>
      </c>
      <c r="F120">
        <v>34.837526941084498</v>
      </c>
      <c r="G120" t="s">
        <v>1464</v>
      </c>
      <c r="AK120" s="36" t="s">
        <v>2722</v>
      </c>
      <c r="AL120" t="s">
        <v>3375</v>
      </c>
      <c r="AP120" s="36" t="s">
        <v>3958</v>
      </c>
      <c r="AR120" s="36" t="s">
        <v>4923</v>
      </c>
      <c r="AS120" s="36" t="s">
        <v>5635</v>
      </c>
      <c r="AW120" t="s">
        <v>17006</v>
      </c>
      <c r="AZ120" s="71" t="s">
        <v>7235</v>
      </c>
      <c r="BA120" s="71" t="s">
        <v>7503</v>
      </c>
      <c r="BB120" s="71" t="s">
        <v>9037</v>
      </c>
      <c r="BC120" s="71" t="s">
        <v>10083</v>
      </c>
      <c r="BF120" s="71" t="s">
        <v>15628</v>
      </c>
      <c r="BG120" s="71" t="s">
        <v>12201</v>
      </c>
      <c r="BJ120" s="71" t="s">
        <v>12648</v>
      </c>
      <c r="BL120" s="71" t="s">
        <v>13402</v>
      </c>
    </row>
    <row r="121" spans="1:64" ht="18.75" customHeight="1">
      <c r="A121" s="36" t="s">
        <v>4886</v>
      </c>
      <c r="B121" s="36" t="s">
        <v>4582</v>
      </c>
      <c r="C121" s="36" t="s">
        <v>4887</v>
      </c>
      <c r="D121" t="s">
        <v>4600</v>
      </c>
      <c r="E121">
        <v>133.495609</v>
      </c>
      <c r="F121">
        <v>-2.4154920000000102</v>
      </c>
      <c r="G121" t="s">
        <v>1464</v>
      </c>
      <c r="AK121" s="36" t="s">
        <v>2754</v>
      </c>
      <c r="AL121" t="s">
        <v>17207</v>
      </c>
      <c r="AP121" s="36" t="s">
        <v>4355</v>
      </c>
      <c r="AR121" s="36" t="s">
        <v>4598</v>
      </c>
      <c r="AS121" s="36" t="s">
        <v>5727</v>
      </c>
      <c r="AW121" t="s">
        <v>6704</v>
      </c>
      <c r="AZ121" s="71" t="s">
        <v>7187</v>
      </c>
      <c r="BA121" s="71" t="s">
        <v>7607</v>
      </c>
      <c r="BB121" s="71" t="s">
        <v>9039</v>
      </c>
      <c r="BC121" s="71" t="s">
        <v>9965</v>
      </c>
      <c r="BF121" s="71" t="s">
        <v>11679</v>
      </c>
      <c r="BG121" s="71" t="s">
        <v>12306</v>
      </c>
      <c r="BJ121" s="71" t="s">
        <v>12498</v>
      </c>
      <c r="BL121" s="71" t="s">
        <v>13460</v>
      </c>
    </row>
    <row r="122" spans="1:64" ht="18.75" customHeight="1">
      <c r="A122" s="36" t="s">
        <v>14319</v>
      </c>
      <c r="B122" s="36" t="s">
        <v>14231</v>
      </c>
      <c r="C122" s="36" t="s">
        <v>14320</v>
      </c>
      <c r="D122" s="36" t="s">
        <v>14314</v>
      </c>
      <c r="E122">
        <v>106.756031176112</v>
      </c>
      <c r="F122">
        <v>20.8341278155475</v>
      </c>
      <c r="G122" t="s">
        <v>1464</v>
      </c>
      <c r="AK122" s="36" t="s">
        <v>1952</v>
      </c>
      <c r="AL122" t="s">
        <v>3359</v>
      </c>
      <c r="AP122" s="36" t="s">
        <v>3787</v>
      </c>
      <c r="AR122" s="36" t="s">
        <v>4854</v>
      </c>
      <c r="AS122" s="36" t="s">
        <v>5678</v>
      </c>
      <c r="AW122" t="s">
        <v>6907</v>
      </c>
      <c r="AZ122" s="71" t="s">
        <v>7049</v>
      </c>
      <c r="BA122" s="71" t="s">
        <v>7605</v>
      </c>
      <c r="BB122" s="71" t="s">
        <v>9041</v>
      </c>
      <c r="BC122" s="71" t="s">
        <v>9853</v>
      </c>
      <c r="BF122" s="71" t="s">
        <v>11711</v>
      </c>
      <c r="BG122" s="71" t="s">
        <v>12290</v>
      </c>
      <c r="BJ122" s="71" t="s">
        <v>12839</v>
      </c>
      <c r="BL122" s="71" t="s">
        <v>13408</v>
      </c>
    </row>
    <row r="123" spans="1:64" ht="18.75" customHeight="1">
      <c r="A123" s="36" t="s">
        <v>8499</v>
      </c>
      <c r="B123" s="36" t="s">
        <v>17249</v>
      </c>
      <c r="C123" s="36" t="s">
        <v>8500</v>
      </c>
      <c r="D123" s="36" t="s">
        <v>8182</v>
      </c>
      <c r="E123">
        <v>173.9</v>
      </c>
      <c r="F123">
        <v>-41.283333329999998</v>
      </c>
      <c r="G123" t="s">
        <v>1464</v>
      </c>
      <c r="AK123" s="36" t="s">
        <v>2512</v>
      </c>
      <c r="AL123" t="s">
        <v>2999</v>
      </c>
      <c r="AP123" s="36" t="s">
        <v>4094</v>
      </c>
      <c r="AR123" s="36" t="s">
        <v>5003</v>
      </c>
      <c r="AS123" s="36" t="s">
        <v>6092</v>
      </c>
      <c r="AW123" t="s">
        <v>6708</v>
      </c>
      <c r="AZ123" s="71" t="s">
        <v>7030</v>
      </c>
      <c r="BA123" s="71" t="s">
        <v>7665</v>
      </c>
      <c r="BB123" s="71" t="s">
        <v>9043</v>
      </c>
      <c r="BC123" s="71" t="s">
        <v>9839</v>
      </c>
      <c r="BF123" s="71" t="s">
        <v>15631</v>
      </c>
      <c r="BG123" s="71" t="s">
        <v>12235</v>
      </c>
      <c r="BJ123" s="71" t="s">
        <v>12680</v>
      </c>
      <c r="BL123" s="71" t="s">
        <v>13462</v>
      </c>
    </row>
    <row r="124" spans="1:64" ht="18.75" customHeight="1">
      <c r="A124" s="36" t="s">
        <v>12432</v>
      </c>
      <c r="B124" s="36" t="s">
        <v>17253</v>
      </c>
      <c r="C124" s="36" t="s">
        <v>12433</v>
      </c>
      <c r="D124" s="36" t="s">
        <v>12421</v>
      </c>
      <c r="E124">
        <v>79.998879000000002</v>
      </c>
      <c r="F124">
        <v>7.8687999999999896</v>
      </c>
      <c r="G124" t="s">
        <v>1464</v>
      </c>
      <c r="AK124" s="36" t="s">
        <v>2019</v>
      </c>
      <c r="AL124" t="s">
        <v>3107</v>
      </c>
      <c r="AP124" s="36" t="s">
        <v>3838</v>
      </c>
      <c r="AR124" s="36" t="s">
        <v>4665</v>
      </c>
      <c r="AS124" s="36" t="s">
        <v>6118</v>
      </c>
      <c r="AW124" t="s">
        <v>17026</v>
      </c>
      <c r="AZ124" s="71" t="s">
        <v>7197</v>
      </c>
      <c r="BA124" s="71" t="s">
        <v>7469</v>
      </c>
      <c r="BB124" s="71" t="s">
        <v>9045</v>
      </c>
      <c r="BC124" s="71" t="s">
        <v>10234</v>
      </c>
      <c r="BF124" s="71" t="s">
        <v>10914</v>
      </c>
      <c r="BG124" s="71" t="s">
        <v>11904</v>
      </c>
      <c r="BJ124" s="71" t="s">
        <v>12630</v>
      </c>
      <c r="BL124" s="71" t="s">
        <v>13798</v>
      </c>
    </row>
    <row r="125" spans="1:64" ht="18.75" customHeight="1">
      <c r="A125" s="36" t="s">
        <v>4967</v>
      </c>
      <c r="B125" s="36" t="s">
        <v>4582</v>
      </c>
      <c r="C125" s="36" t="s">
        <v>4968</v>
      </c>
      <c r="D125" s="36" t="s">
        <v>4636</v>
      </c>
      <c r="E125">
        <v>100.56666559999999</v>
      </c>
      <c r="F125">
        <v>-1.3500000240000001</v>
      </c>
      <c r="G125" t="s">
        <v>1464</v>
      </c>
      <c r="AK125" s="36" t="s">
        <v>2510</v>
      </c>
      <c r="AL125" t="s">
        <v>3109</v>
      </c>
      <c r="AP125" s="36" t="s">
        <v>3888</v>
      </c>
      <c r="AR125" s="36" t="s">
        <v>4925</v>
      </c>
      <c r="AS125" s="36" t="s">
        <v>5789</v>
      </c>
      <c r="AW125" t="s">
        <v>6550</v>
      </c>
      <c r="AZ125" s="71" t="s">
        <v>7145</v>
      </c>
      <c r="BA125" s="71" t="s">
        <v>7491</v>
      </c>
      <c r="BB125" s="71" t="s">
        <v>9047</v>
      </c>
      <c r="BC125" s="71" t="s">
        <v>9869</v>
      </c>
      <c r="BF125" s="71" t="s">
        <v>11393</v>
      </c>
      <c r="BG125" s="71" t="s">
        <v>12203</v>
      </c>
      <c r="BJ125" s="71" t="s">
        <v>12893</v>
      </c>
      <c r="BL125" s="71" t="s">
        <v>13413</v>
      </c>
    </row>
    <row r="126" spans="1:64" ht="18.75" customHeight="1">
      <c r="A126" s="36" t="s">
        <v>11048</v>
      </c>
      <c r="B126" s="36" t="s">
        <v>10805</v>
      </c>
      <c r="C126" s="36" t="s">
        <v>11049</v>
      </c>
      <c r="D126" t="s">
        <v>1464</v>
      </c>
      <c r="E126">
        <v>122.07093</v>
      </c>
      <c r="F126">
        <v>12.618895</v>
      </c>
      <c r="G126" t="s">
        <v>1464</v>
      </c>
      <c r="AK126" s="36" t="s">
        <v>1900</v>
      </c>
      <c r="AL126" t="s">
        <v>3289</v>
      </c>
      <c r="AP126" s="36" t="s">
        <v>3874</v>
      </c>
      <c r="AR126" s="36" t="s">
        <v>4703</v>
      </c>
      <c r="AS126" s="36" t="s">
        <v>6170</v>
      </c>
      <c r="AW126" t="s">
        <v>6765</v>
      </c>
      <c r="AZ126" s="71" t="s">
        <v>7181</v>
      </c>
      <c r="BA126" s="71" t="s">
        <v>7609</v>
      </c>
      <c r="BB126" s="71" t="s">
        <v>9049</v>
      </c>
      <c r="BC126" s="71" t="s">
        <v>10006</v>
      </c>
      <c r="BF126" s="71" t="s">
        <v>15633</v>
      </c>
      <c r="BG126" s="71" t="s">
        <v>12161</v>
      </c>
      <c r="BJ126" s="71" t="s">
        <v>12636</v>
      </c>
      <c r="BL126" s="71" t="s">
        <v>13518</v>
      </c>
    </row>
    <row r="127" spans="1:64" ht="18.75" customHeight="1">
      <c r="A127" s="36" t="s">
        <v>11771</v>
      </c>
      <c r="B127" s="36" t="s">
        <v>10805</v>
      </c>
      <c r="C127" s="36" t="s">
        <v>11772</v>
      </c>
      <c r="D127" t="s">
        <v>1464</v>
      </c>
      <c r="E127">
        <v>0</v>
      </c>
      <c r="F127">
        <v>0</v>
      </c>
      <c r="G127" t="s">
        <v>1464</v>
      </c>
      <c r="AK127" s="36" t="s">
        <v>2506</v>
      </c>
      <c r="AL127" t="s">
        <v>3031</v>
      </c>
      <c r="AP127" s="36" t="s">
        <v>4180</v>
      </c>
      <c r="AR127" s="36" t="s">
        <v>4957</v>
      </c>
      <c r="AS127" s="36" t="s">
        <v>5822</v>
      </c>
      <c r="AW127" t="s">
        <v>6348</v>
      </c>
      <c r="AZ127" s="71" t="s">
        <v>7408</v>
      </c>
      <c r="BA127" s="71" t="s">
        <v>7613</v>
      </c>
      <c r="BB127" s="71" t="s">
        <v>14342</v>
      </c>
      <c r="BC127" s="71" t="s">
        <v>10516</v>
      </c>
      <c r="BF127" s="71" t="s">
        <v>11391</v>
      </c>
      <c r="BG127" s="71" t="s">
        <v>12183</v>
      </c>
      <c r="BJ127" s="71" t="s">
        <v>12660</v>
      </c>
      <c r="BL127" s="71" t="s">
        <v>13454</v>
      </c>
    </row>
    <row r="128" spans="1:64" ht="18.75" customHeight="1">
      <c r="A128" t="s">
        <v>3463</v>
      </c>
      <c r="B128" t="s">
        <v>2833</v>
      </c>
      <c r="C128" t="s">
        <v>3464</v>
      </c>
      <c r="D128" t="s">
        <v>2838</v>
      </c>
      <c r="E128">
        <v>21.870553296364001</v>
      </c>
      <c r="F128">
        <v>90.531515221861994</v>
      </c>
      <c r="G128" t="s">
        <v>17230</v>
      </c>
      <c r="AK128" s="36" t="s">
        <v>2504</v>
      </c>
      <c r="AL128" t="s">
        <v>3392</v>
      </c>
      <c r="AP128" s="36" t="s">
        <v>4387</v>
      </c>
      <c r="AR128" s="36" t="s">
        <v>5349</v>
      </c>
      <c r="AS128" s="36" t="s">
        <v>5824</v>
      </c>
      <c r="AW128" t="s">
        <v>6761</v>
      </c>
      <c r="AZ128" s="71" t="s">
        <v>7091</v>
      </c>
      <c r="BA128" s="71" t="s">
        <v>7563</v>
      </c>
      <c r="BB128" s="71" t="s">
        <v>9052</v>
      </c>
      <c r="BC128" s="71" t="s">
        <v>10031</v>
      </c>
      <c r="BF128" s="71" t="s">
        <v>10930</v>
      </c>
      <c r="BG128" s="71" t="s">
        <v>12318</v>
      </c>
      <c r="BJ128" s="71" t="s">
        <v>12740</v>
      </c>
      <c r="BL128" s="71" t="s">
        <v>15866</v>
      </c>
    </row>
    <row r="129" spans="1:64" ht="18.75" customHeight="1">
      <c r="A129" s="36" t="s">
        <v>2544</v>
      </c>
      <c r="B129" s="36" t="s">
        <v>1884</v>
      </c>
      <c r="C129" s="36" t="s">
        <v>2545</v>
      </c>
      <c r="D129" s="36" t="s">
        <v>1918</v>
      </c>
      <c r="E129">
        <v>145.79443383989701</v>
      </c>
      <c r="F129">
        <v>-38.6679877630067</v>
      </c>
      <c r="G129" t="s">
        <v>1464</v>
      </c>
      <c r="AK129" s="36" t="s">
        <v>2502</v>
      </c>
      <c r="AL129" t="s">
        <v>3195</v>
      </c>
      <c r="AP129" s="36" t="s">
        <v>3978</v>
      </c>
      <c r="AR129" s="36" t="s">
        <v>5147</v>
      </c>
      <c r="AS129" s="36" t="s">
        <v>6122</v>
      </c>
      <c r="AW129" t="s">
        <v>6706</v>
      </c>
      <c r="AZ129" s="71" t="s">
        <v>7398</v>
      </c>
      <c r="BA129" s="71" t="s">
        <v>7663</v>
      </c>
      <c r="BB129" s="71" t="s">
        <v>8554</v>
      </c>
      <c r="BC129" s="71" t="s">
        <v>9804</v>
      </c>
      <c r="BF129" s="71" t="s">
        <v>10932</v>
      </c>
      <c r="BG129" s="71" t="s">
        <v>11829</v>
      </c>
      <c r="BJ129" s="71" t="s">
        <v>12572</v>
      </c>
      <c r="BL129" s="71" t="s">
        <v>13343</v>
      </c>
    </row>
    <row r="130" spans="1:64" ht="18.75" customHeight="1">
      <c r="A130" s="36" t="s">
        <v>12000</v>
      </c>
      <c r="B130" s="36" t="s">
        <v>17251</v>
      </c>
      <c r="C130" s="36" t="s">
        <v>12001</v>
      </c>
      <c r="D130" s="36" t="s">
        <v>11821</v>
      </c>
      <c r="E130">
        <v>128.83904626901099</v>
      </c>
      <c r="F130">
        <v>36.621716227226102</v>
      </c>
      <c r="G130" t="s">
        <v>1464</v>
      </c>
      <c r="AK130" s="36" t="s">
        <v>2490</v>
      </c>
      <c r="AL130" t="s">
        <v>3321</v>
      </c>
      <c r="AP130" s="36" t="s">
        <v>4245</v>
      </c>
      <c r="AR130" s="36" t="s">
        <v>5037</v>
      </c>
      <c r="AS130" s="36" t="s">
        <v>6010</v>
      </c>
      <c r="AW130" t="s">
        <v>6629</v>
      </c>
      <c r="AZ130" s="71" t="s">
        <v>6937</v>
      </c>
      <c r="BA130" s="71" t="s">
        <v>7676</v>
      </c>
      <c r="BB130" s="71" t="s">
        <v>9054</v>
      </c>
      <c r="BC130" s="71" t="s">
        <v>10312</v>
      </c>
      <c r="BF130" s="71" t="s">
        <v>10928</v>
      </c>
      <c r="BG130" s="71" t="s">
        <v>12207</v>
      </c>
      <c r="BJ130" s="71" t="s">
        <v>12728</v>
      </c>
      <c r="BL130" s="71" t="s">
        <v>13415</v>
      </c>
    </row>
    <row r="131" spans="1:64" ht="18.75" customHeight="1">
      <c r="A131" s="36" t="s">
        <v>4523</v>
      </c>
      <c r="B131" s="36" t="s">
        <v>17247</v>
      </c>
      <c r="C131" s="36" t="s">
        <v>4524</v>
      </c>
      <c r="D131" s="36" t="s">
        <v>3967</v>
      </c>
      <c r="E131">
        <v>116.68333440000001</v>
      </c>
      <c r="F131">
        <v>32.299999239999998</v>
      </c>
      <c r="G131" t="s">
        <v>1464</v>
      </c>
      <c r="AK131" s="36" t="s">
        <v>2053</v>
      </c>
      <c r="AL131" t="s">
        <v>17208</v>
      </c>
      <c r="AP131" s="36" t="s">
        <v>4465</v>
      </c>
      <c r="AR131" s="36" t="s">
        <v>15454</v>
      </c>
      <c r="AS131" s="36" t="s">
        <v>5842</v>
      </c>
      <c r="AW131" t="s">
        <v>6674</v>
      </c>
      <c r="AZ131" s="71" t="s">
        <v>7369</v>
      </c>
      <c r="BA131" s="71" t="s">
        <v>7495</v>
      </c>
      <c r="BB131" s="71" t="s">
        <v>9056</v>
      </c>
      <c r="BC131" s="71" t="s">
        <v>9863</v>
      </c>
      <c r="BF131" s="71" t="s">
        <v>11389</v>
      </c>
      <c r="BG131" s="71" t="s">
        <v>12089</v>
      </c>
      <c r="BJ131" s="71" t="s">
        <v>12865</v>
      </c>
      <c r="BL131" s="71" t="s">
        <v>13994</v>
      </c>
    </row>
    <row r="132" spans="1:64" ht="18.75" customHeight="1">
      <c r="A132" s="36" t="s">
        <v>3747</v>
      </c>
      <c r="B132" s="36" t="s">
        <v>3658</v>
      </c>
      <c r="C132" s="36" t="s">
        <v>3748</v>
      </c>
      <c r="D132" s="36" t="s">
        <v>15424</v>
      </c>
      <c r="E132">
        <v>103.3000031</v>
      </c>
      <c r="F132">
        <v>13.78333378</v>
      </c>
      <c r="G132" t="s">
        <v>1464</v>
      </c>
      <c r="AK132" s="36" t="s">
        <v>2498</v>
      </c>
      <c r="AL132" t="s">
        <v>3018</v>
      </c>
      <c r="AP132" s="36" t="s">
        <v>3988</v>
      </c>
      <c r="AR132" s="36" t="s">
        <v>5281</v>
      </c>
      <c r="AS132" s="36" t="s">
        <v>6072</v>
      </c>
      <c r="AW132" t="s">
        <v>6742</v>
      </c>
      <c r="AZ132" s="71" t="s">
        <v>7215</v>
      </c>
      <c r="BA132" s="71" t="s">
        <v>7489</v>
      </c>
      <c r="BB132" s="71" t="s">
        <v>9058</v>
      </c>
      <c r="BC132" s="71" t="s">
        <v>9736</v>
      </c>
      <c r="BF132" s="71" t="s">
        <v>11079</v>
      </c>
      <c r="BG132" s="71" t="s">
        <v>12038</v>
      </c>
      <c r="BJ132" s="71" t="s">
        <v>12622</v>
      </c>
      <c r="BL132" s="71" t="s">
        <v>13400</v>
      </c>
    </row>
    <row r="133" spans="1:64" ht="18.75" customHeight="1">
      <c r="A133" s="36" t="s">
        <v>5251</v>
      </c>
      <c r="B133" s="36" t="s">
        <v>4582</v>
      </c>
      <c r="C133" s="36" t="s">
        <v>5252</v>
      </c>
      <c r="D133" s="36" t="s">
        <v>4741</v>
      </c>
      <c r="E133">
        <v>106.74976446255199</v>
      </c>
      <c r="F133">
        <v>-6.1024349603813404</v>
      </c>
      <c r="G133" t="s">
        <v>1464</v>
      </c>
      <c r="AK133" s="36" t="s">
        <v>2540</v>
      </c>
      <c r="AL133" t="s">
        <v>3163</v>
      </c>
      <c r="AP133" s="36" t="s">
        <v>4090</v>
      </c>
      <c r="AR133" s="36" t="s">
        <v>5164</v>
      </c>
      <c r="AS133" s="36" t="s">
        <v>6162</v>
      </c>
      <c r="AW133" t="s">
        <v>6677</v>
      </c>
      <c r="AZ133" s="71" t="s">
        <v>7107</v>
      </c>
      <c r="BB133" s="71" t="s">
        <v>9060</v>
      </c>
      <c r="BC133" s="71" t="s">
        <v>10324</v>
      </c>
      <c r="BF133" s="71" t="s">
        <v>11375</v>
      </c>
      <c r="BG133" s="71" t="s">
        <v>12095</v>
      </c>
      <c r="BJ133" s="71" t="s">
        <v>12422</v>
      </c>
      <c r="BL133" s="71" t="s">
        <v>13252</v>
      </c>
    </row>
    <row r="134" spans="1:64" ht="18.75" customHeight="1">
      <c r="A134" s="36" t="s">
        <v>3728</v>
      </c>
      <c r="B134" s="36" t="s">
        <v>3658</v>
      </c>
      <c r="C134" s="36" t="s">
        <v>3729</v>
      </c>
      <c r="D134" t="s">
        <v>3663</v>
      </c>
      <c r="E134">
        <v>103.5</v>
      </c>
      <c r="F134">
        <v>13.25</v>
      </c>
      <c r="G134" t="s">
        <v>1464</v>
      </c>
      <c r="AK134" s="36" t="s">
        <v>2760</v>
      </c>
      <c r="AL134" t="s">
        <v>3014</v>
      </c>
      <c r="AP134" s="36" t="s">
        <v>3851</v>
      </c>
      <c r="AR134" s="36" t="s">
        <v>5355</v>
      </c>
      <c r="AS134" s="36" t="s">
        <v>6180</v>
      </c>
      <c r="AW134" t="s">
        <v>17007</v>
      </c>
      <c r="AZ134" s="71" t="s">
        <v>7339</v>
      </c>
      <c r="BB134" s="71" t="s">
        <v>9062</v>
      </c>
      <c r="BC134" s="71" t="s">
        <v>10637</v>
      </c>
      <c r="BF134" s="71" t="s">
        <v>11621</v>
      </c>
      <c r="BG134" s="71" t="s">
        <v>12147</v>
      </c>
      <c r="BJ134" s="71" t="s">
        <v>12762</v>
      </c>
      <c r="BL134" s="71" t="s">
        <v>13579</v>
      </c>
    </row>
    <row r="135" spans="1:64" ht="18.75" customHeight="1">
      <c r="A135" s="36" t="s">
        <v>10148</v>
      </c>
      <c r="B135" s="36" t="s">
        <v>9596</v>
      </c>
      <c r="C135" s="36" t="s">
        <v>10149</v>
      </c>
      <c r="D135" t="s">
        <v>9600</v>
      </c>
      <c r="E135">
        <v>68.016670230000003</v>
      </c>
      <c r="F135">
        <v>26.533332819999998</v>
      </c>
      <c r="G135" t="s">
        <v>1464</v>
      </c>
      <c r="AK135" s="36" t="s">
        <v>2758</v>
      </c>
      <c r="AL135" t="s">
        <v>3111</v>
      </c>
      <c r="AP135" s="36" t="s">
        <v>3789</v>
      </c>
      <c r="AR135" s="36" t="s">
        <v>5370</v>
      </c>
      <c r="AS135" s="36" t="s">
        <v>5673</v>
      </c>
      <c r="AW135" t="s">
        <v>6472</v>
      </c>
      <c r="AZ135" s="71" t="s">
        <v>6965</v>
      </c>
      <c r="BB135" s="71" t="s">
        <v>8556</v>
      </c>
      <c r="BC135" s="71" t="s">
        <v>9696</v>
      </c>
      <c r="BF135" s="71" t="s">
        <v>11373</v>
      </c>
      <c r="BG135" s="71" t="s">
        <v>11961</v>
      </c>
      <c r="BJ135" s="71" t="s">
        <v>12919</v>
      </c>
      <c r="BL135" s="71" t="s">
        <v>13923</v>
      </c>
    </row>
    <row r="136" spans="1:64" ht="18.75" customHeight="1">
      <c r="A136" s="36" t="s">
        <v>10583</v>
      </c>
      <c r="B136" s="36" t="s">
        <v>9596</v>
      </c>
      <c r="C136" s="36" t="s">
        <v>10584</v>
      </c>
      <c r="D136" s="36" t="s">
        <v>9600</v>
      </c>
      <c r="E136">
        <v>67.327208999999996</v>
      </c>
      <c r="F136">
        <v>24.779176</v>
      </c>
      <c r="G136" t="s">
        <v>1464</v>
      </c>
      <c r="AK136" s="36" t="s">
        <v>2550</v>
      </c>
      <c r="AL136" t="s">
        <v>2997</v>
      </c>
      <c r="AP136" s="36" t="s">
        <v>4328</v>
      </c>
      <c r="AR136" s="36" t="s">
        <v>5487</v>
      </c>
      <c r="AS136" s="36" t="s">
        <v>5670</v>
      </c>
      <c r="AW136" t="s">
        <v>6411</v>
      </c>
      <c r="AZ136" s="71" t="s">
        <v>7420</v>
      </c>
      <c r="BB136" s="71" t="s">
        <v>9064</v>
      </c>
      <c r="BC136" s="71" t="s">
        <v>9953</v>
      </c>
      <c r="BF136" s="71" t="s">
        <v>11060</v>
      </c>
      <c r="BG136" s="71" t="s">
        <v>12266</v>
      </c>
      <c r="BJ136" s="71" t="s">
        <v>12758</v>
      </c>
      <c r="BL136" s="71" t="s">
        <v>13969</v>
      </c>
    </row>
    <row r="137" spans="1:64" ht="18.75" customHeight="1">
      <c r="A137" t="s">
        <v>2904</v>
      </c>
      <c r="B137" t="s">
        <v>2833</v>
      </c>
      <c r="C137" t="s">
        <v>2905</v>
      </c>
      <c r="D137" t="s">
        <v>2846</v>
      </c>
      <c r="E137">
        <v>0</v>
      </c>
      <c r="F137">
        <v>0</v>
      </c>
      <c r="G137" t="s">
        <v>17242</v>
      </c>
      <c r="AK137" s="36" t="s">
        <v>2530</v>
      </c>
      <c r="AL137" t="s">
        <v>2993</v>
      </c>
      <c r="AP137" s="36" t="s">
        <v>4157</v>
      </c>
      <c r="AR137" s="36" t="s">
        <v>4884</v>
      </c>
      <c r="AS137" s="36" t="s">
        <v>6224</v>
      </c>
      <c r="AW137" t="s">
        <v>17027</v>
      </c>
      <c r="AZ137" s="71" t="s">
        <v>7426</v>
      </c>
      <c r="BB137" s="71" t="s">
        <v>9066</v>
      </c>
      <c r="BC137" s="71" t="s">
        <v>10609</v>
      </c>
      <c r="BF137" s="71" t="s">
        <v>10985</v>
      </c>
      <c r="BG137" s="71" t="s">
        <v>12159</v>
      </c>
      <c r="BJ137" s="71" t="s">
        <v>12712</v>
      </c>
      <c r="BL137" s="71" t="s">
        <v>13706</v>
      </c>
    </row>
    <row r="138" spans="1:64" ht="18.75" customHeight="1">
      <c r="A138" s="36" t="s">
        <v>11955</v>
      </c>
      <c r="B138" s="36" t="s">
        <v>17251</v>
      </c>
      <c r="C138" s="36" t="s">
        <v>11956</v>
      </c>
      <c r="D138" s="36" t="s">
        <v>11856</v>
      </c>
      <c r="E138">
        <v>129.26225766801201</v>
      </c>
      <c r="F138">
        <v>36.014697497242501</v>
      </c>
      <c r="G138" t="s">
        <v>1464</v>
      </c>
      <c r="AK138" s="36" t="s">
        <v>2528</v>
      </c>
      <c r="AL138" t="s">
        <v>3467</v>
      </c>
      <c r="AP138" s="36" t="s">
        <v>4435</v>
      </c>
      <c r="AR138" s="36" t="s">
        <v>4680</v>
      </c>
      <c r="AS138" s="36" t="s">
        <v>5990</v>
      </c>
      <c r="AW138" t="s">
        <v>17028</v>
      </c>
      <c r="AZ138" s="71" t="s">
        <v>7165</v>
      </c>
      <c r="BB138" s="71" t="s">
        <v>9068</v>
      </c>
      <c r="BC138" s="71" t="s">
        <v>9849</v>
      </c>
      <c r="BF138" s="71" t="s">
        <v>11723</v>
      </c>
      <c r="BG138" s="71" t="s">
        <v>12205</v>
      </c>
      <c r="BJ138" s="71" t="s">
        <v>12646</v>
      </c>
      <c r="BL138" s="71" t="s">
        <v>13172</v>
      </c>
    </row>
    <row r="139" spans="1:64" ht="18.75" customHeight="1">
      <c r="A139" s="36" t="s">
        <v>4566</v>
      </c>
      <c r="B139" s="36" t="s">
        <v>17247</v>
      </c>
      <c r="C139" s="36" t="s">
        <v>4567</v>
      </c>
      <c r="D139" t="s">
        <v>3850</v>
      </c>
      <c r="E139">
        <v>118.4499969</v>
      </c>
      <c r="F139">
        <v>24.666666029999998</v>
      </c>
      <c r="G139" t="s">
        <v>1464</v>
      </c>
      <c r="AK139" s="36" t="s">
        <v>2105</v>
      </c>
      <c r="AL139" t="s">
        <v>3447</v>
      </c>
      <c r="AP139" s="36" t="s">
        <v>4467</v>
      </c>
      <c r="AR139" s="36" t="s">
        <v>5339</v>
      </c>
      <c r="AS139" s="36" t="s">
        <v>5878</v>
      </c>
      <c r="AW139" t="s">
        <v>6849</v>
      </c>
      <c r="AZ139" s="71" t="s">
        <v>7111</v>
      </c>
      <c r="BB139" s="71" t="s">
        <v>8558</v>
      </c>
      <c r="BC139" s="71" t="s">
        <v>10300</v>
      </c>
      <c r="BF139" s="71" t="s">
        <v>11104</v>
      </c>
      <c r="BG139" s="71" t="s">
        <v>12268</v>
      </c>
      <c r="BJ139" s="71" t="s">
        <v>12773</v>
      </c>
      <c r="BL139" s="71" t="s">
        <v>13170</v>
      </c>
    </row>
    <row r="140" spans="1:64" ht="18.75" customHeight="1">
      <c r="A140" s="36" t="s">
        <v>3683</v>
      </c>
      <c r="B140" s="36" t="s">
        <v>3658</v>
      </c>
      <c r="C140" s="36" t="s">
        <v>3684</v>
      </c>
      <c r="D140" s="36" t="s">
        <v>3678</v>
      </c>
      <c r="E140">
        <v>104.5333333</v>
      </c>
      <c r="F140">
        <v>10.466666699999999</v>
      </c>
      <c r="G140" t="s">
        <v>1464</v>
      </c>
      <c r="AK140" s="36" t="s">
        <v>2085</v>
      </c>
      <c r="AL140" t="s">
        <v>3231</v>
      </c>
      <c r="AP140" s="36" t="s">
        <v>4306</v>
      </c>
      <c r="AR140" s="36" t="s">
        <v>4882</v>
      </c>
      <c r="AS140" s="36" t="s">
        <v>5848</v>
      </c>
      <c r="AW140" t="s">
        <v>6625</v>
      </c>
      <c r="AZ140" s="71" t="s">
        <v>7061</v>
      </c>
      <c r="BB140" s="71" t="s">
        <v>9070</v>
      </c>
      <c r="BC140" s="71" t="s">
        <v>10611</v>
      </c>
      <c r="BF140" s="71" t="s">
        <v>11369</v>
      </c>
      <c r="BG140" s="71" t="s">
        <v>12119</v>
      </c>
      <c r="BJ140" s="71" t="s">
        <v>12670</v>
      </c>
      <c r="BL140" s="71" t="s">
        <v>13888</v>
      </c>
    </row>
    <row r="141" spans="1:64" ht="18.75" customHeight="1">
      <c r="A141" s="36" t="s">
        <v>12245</v>
      </c>
      <c r="B141" s="36" t="s">
        <v>17251</v>
      </c>
      <c r="C141" s="36" t="s">
        <v>12246</v>
      </c>
      <c r="D141" s="36" t="s">
        <v>11839</v>
      </c>
      <c r="E141">
        <v>126.34704217534301</v>
      </c>
      <c r="F141">
        <v>36.4890511653727</v>
      </c>
      <c r="G141" t="s">
        <v>1464</v>
      </c>
      <c r="AK141" s="36" t="s">
        <v>2003</v>
      </c>
      <c r="AL141" t="s">
        <v>3526</v>
      </c>
      <c r="AP141" s="36" t="s">
        <v>4538</v>
      </c>
      <c r="AR141" s="36" t="s">
        <v>4880</v>
      </c>
      <c r="AS141" s="36" t="s">
        <v>5874</v>
      </c>
      <c r="AW141" t="s">
        <v>6794</v>
      </c>
      <c r="AZ141" s="71" t="s">
        <v>7245</v>
      </c>
      <c r="BB141" s="71" t="s">
        <v>8938</v>
      </c>
      <c r="BC141" s="71" t="s">
        <v>10387</v>
      </c>
      <c r="BF141" s="71" t="s">
        <v>11149</v>
      </c>
      <c r="BG141" s="71" t="s">
        <v>12185</v>
      </c>
      <c r="BJ141" s="71" t="s">
        <v>12837</v>
      </c>
      <c r="BL141" s="71" t="s">
        <v>13618</v>
      </c>
    </row>
    <row r="142" spans="1:64" ht="18.75" customHeight="1">
      <c r="A142" s="36" t="s">
        <v>2648</v>
      </c>
      <c r="B142" s="36" t="s">
        <v>1884</v>
      </c>
      <c r="C142" s="36" t="s">
        <v>2649</v>
      </c>
      <c r="D142" s="36" t="s">
        <v>1464</v>
      </c>
      <c r="E142" s="36">
        <v>121.502193133183</v>
      </c>
      <c r="F142">
        <v>-19.221148651816701</v>
      </c>
      <c r="G142" t="s">
        <v>1464</v>
      </c>
      <c r="AK142" s="36" t="s">
        <v>2494</v>
      </c>
      <c r="AL142" t="s">
        <v>3377</v>
      </c>
      <c r="AP142" s="36" t="s">
        <v>4560</v>
      </c>
      <c r="AR142" s="36" t="s">
        <v>4876</v>
      </c>
      <c r="AS142" s="36" t="s">
        <v>6150</v>
      </c>
      <c r="AW142" t="s">
        <v>6641</v>
      </c>
      <c r="AZ142" s="71" t="s">
        <v>7241</v>
      </c>
      <c r="BB142" s="71" t="s">
        <v>8936</v>
      </c>
      <c r="BC142" s="71" t="s">
        <v>10422</v>
      </c>
      <c r="BF142" s="71" t="s">
        <v>10917</v>
      </c>
      <c r="BG142" s="71" t="s">
        <v>11972</v>
      </c>
      <c r="BJ142" s="71" t="s">
        <v>12664</v>
      </c>
      <c r="BL142" s="71" t="s">
        <v>13243</v>
      </c>
    </row>
    <row r="143" spans="1:64" ht="18.75" customHeight="1">
      <c r="A143" s="36" t="s">
        <v>12430</v>
      </c>
      <c r="B143" s="36" t="s">
        <v>17253</v>
      </c>
      <c r="C143" s="36" t="s">
        <v>12431</v>
      </c>
      <c r="D143" s="36" t="s">
        <v>12421</v>
      </c>
      <c r="E143">
        <v>79.816665650000004</v>
      </c>
      <c r="F143">
        <v>7.7166666979999903</v>
      </c>
      <c r="G143" t="s">
        <v>1464</v>
      </c>
      <c r="AK143" s="36" t="s">
        <v>2492</v>
      </c>
      <c r="AL143" t="s">
        <v>3488</v>
      </c>
      <c r="AP143" s="36" t="s">
        <v>4373</v>
      </c>
      <c r="AR143" s="36" t="s">
        <v>5545</v>
      </c>
      <c r="AS143" s="36" t="s">
        <v>6004</v>
      </c>
      <c r="AW143" t="s">
        <v>6666</v>
      </c>
      <c r="AZ143" s="71" t="s">
        <v>7089</v>
      </c>
      <c r="BB143" s="71" t="s">
        <v>14343</v>
      </c>
      <c r="BC143" s="71" t="s">
        <v>10226</v>
      </c>
      <c r="BF143" s="71" t="s">
        <v>15635</v>
      </c>
      <c r="BG143" s="71" t="s">
        <v>12329</v>
      </c>
      <c r="BJ143" s="71" t="s">
        <v>12867</v>
      </c>
      <c r="BL143" s="71" t="s">
        <v>13860</v>
      </c>
    </row>
    <row r="144" spans="1:64" ht="18.75" customHeight="1">
      <c r="A144" s="36" t="s">
        <v>5707</v>
      </c>
      <c r="B144" s="36" t="s">
        <v>5588</v>
      </c>
      <c r="C144" s="36" t="s">
        <v>5708</v>
      </c>
      <c r="D144" s="36" t="s">
        <v>5709</v>
      </c>
      <c r="E144">
        <v>136.52441022512201</v>
      </c>
      <c r="F144">
        <v>34.735667592130298</v>
      </c>
      <c r="G144" t="s">
        <v>1464</v>
      </c>
      <c r="AK144" s="36" t="s">
        <v>2439</v>
      </c>
      <c r="AL144" t="s">
        <v>3115</v>
      </c>
      <c r="AP144" s="36" t="s">
        <v>4032</v>
      </c>
      <c r="AR144" s="36" t="s">
        <v>4802</v>
      </c>
      <c r="AS144" s="36" t="s">
        <v>5928</v>
      </c>
      <c r="AW144" t="s">
        <v>6543</v>
      </c>
      <c r="AZ144" s="71" t="s">
        <v>7113</v>
      </c>
      <c r="BB144" s="71" t="s">
        <v>9074</v>
      </c>
      <c r="BC144" s="71" t="s">
        <v>10566</v>
      </c>
      <c r="BF144" s="71" t="s">
        <v>11367</v>
      </c>
      <c r="BG144" s="71" t="s">
        <v>11874</v>
      </c>
      <c r="BJ144" s="71" t="s">
        <v>12746</v>
      </c>
      <c r="BL144" s="71" t="s">
        <v>13764</v>
      </c>
    </row>
    <row r="145" spans="1:64" ht="18.75" customHeight="1">
      <c r="A145" s="36" t="s">
        <v>5660</v>
      </c>
      <c r="B145" s="36" t="s">
        <v>5588</v>
      </c>
      <c r="C145" s="36" t="s">
        <v>5661</v>
      </c>
      <c r="D145" t="s">
        <v>5596</v>
      </c>
      <c r="E145">
        <v>124.1500015</v>
      </c>
      <c r="F145">
        <v>24.38333321</v>
      </c>
      <c r="G145" t="s">
        <v>1464</v>
      </c>
      <c r="AK145" s="36" t="s">
        <v>1883</v>
      </c>
      <c r="AL145" t="s">
        <v>3437</v>
      </c>
      <c r="AP145" s="36" t="s">
        <v>4233</v>
      </c>
      <c r="AR145" s="36" t="s">
        <v>5200</v>
      </c>
      <c r="AS145" s="36" t="s">
        <v>5912</v>
      </c>
      <c r="AW145" t="s">
        <v>6596</v>
      </c>
      <c r="AZ145" s="71" t="s">
        <v>7125</v>
      </c>
      <c r="BB145" s="71" t="s">
        <v>9077</v>
      </c>
      <c r="BC145" s="71" t="s">
        <v>10067</v>
      </c>
      <c r="BF145" s="71" t="s">
        <v>11387</v>
      </c>
      <c r="BG145" s="71" t="s">
        <v>11833</v>
      </c>
      <c r="BJ145" s="71" t="s">
        <v>12438</v>
      </c>
      <c r="BL145" s="71" t="s">
        <v>13365</v>
      </c>
    </row>
    <row r="146" spans="1:64" ht="18.75" customHeight="1">
      <c r="A146" s="36" t="s">
        <v>3965</v>
      </c>
      <c r="B146" s="36" t="s">
        <v>17247</v>
      </c>
      <c r="C146" s="36" t="s">
        <v>3966</v>
      </c>
      <c r="D146" s="36" t="s">
        <v>3967</v>
      </c>
      <c r="E146">
        <v>117</v>
      </c>
      <c r="F146">
        <v>30.816667559999999</v>
      </c>
      <c r="G146" t="s">
        <v>1464</v>
      </c>
      <c r="AK146" s="36" t="s">
        <v>2435</v>
      </c>
      <c r="AL146" t="s">
        <v>3155</v>
      </c>
      <c r="AP146" s="36" t="s">
        <v>3982</v>
      </c>
      <c r="AR146" s="36" t="s">
        <v>4607</v>
      </c>
      <c r="AS146" s="36" t="s">
        <v>5618</v>
      </c>
      <c r="AW146" t="s">
        <v>6480</v>
      </c>
      <c r="AZ146" s="71" t="s">
        <v>7127</v>
      </c>
      <c r="BB146" s="71" t="s">
        <v>8934</v>
      </c>
      <c r="BC146" s="71" t="s">
        <v>9761</v>
      </c>
      <c r="BF146" s="71" t="s">
        <v>11385</v>
      </c>
      <c r="BG146" s="71" t="s">
        <v>11963</v>
      </c>
      <c r="BJ146" s="71" t="s">
        <v>12446</v>
      </c>
      <c r="BL146" s="71" t="s">
        <v>13212</v>
      </c>
    </row>
    <row r="147" spans="1:64" ht="18.75" customHeight="1">
      <c r="A147" s="36" t="s">
        <v>4499</v>
      </c>
      <c r="B147" s="36" t="s">
        <v>17247</v>
      </c>
      <c r="C147" s="36" t="s">
        <v>4500</v>
      </c>
      <c r="D147" t="s">
        <v>3967</v>
      </c>
      <c r="E147">
        <v>117.36666870000001</v>
      </c>
      <c r="F147">
        <v>30.783332819999998</v>
      </c>
      <c r="G147" t="s">
        <v>1464</v>
      </c>
      <c r="AK147" s="36" t="s">
        <v>2433</v>
      </c>
      <c r="AL147" t="s">
        <v>3095</v>
      </c>
      <c r="AP147" s="36" t="s">
        <v>3835</v>
      </c>
      <c r="AR147" s="36" t="s">
        <v>5253</v>
      </c>
      <c r="AS147" s="36" t="s">
        <v>6012</v>
      </c>
      <c r="AW147" t="s">
        <v>6487</v>
      </c>
      <c r="AZ147" s="71" t="s">
        <v>7001</v>
      </c>
      <c r="BB147" s="71" t="s">
        <v>9079</v>
      </c>
      <c r="BC147" s="71" t="s">
        <v>9943</v>
      </c>
      <c r="BF147" s="71" t="s">
        <v>11383</v>
      </c>
      <c r="BG147" s="71" t="s">
        <v>12014</v>
      </c>
      <c r="BJ147" s="71" t="s">
        <v>12883</v>
      </c>
      <c r="BL147" s="71" t="s">
        <v>13571</v>
      </c>
    </row>
    <row r="148" spans="1:64" ht="18.75" customHeight="1">
      <c r="A148" s="36" t="s">
        <v>4124</v>
      </c>
      <c r="B148" s="36" t="s">
        <v>17247</v>
      </c>
      <c r="C148" s="36" t="s">
        <v>4125</v>
      </c>
      <c r="D148" t="s">
        <v>3967</v>
      </c>
      <c r="E148">
        <v>116.5</v>
      </c>
      <c r="F148">
        <v>30.166666029999998</v>
      </c>
      <c r="G148" t="s">
        <v>1464</v>
      </c>
      <c r="AK148" s="36" t="s">
        <v>2029</v>
      </c>
      <c r="AL148" t="s">
        <v>3381</v>
      </c>
      <c r="AP148" s="36" t="s">
        <v>4196</v>
      </c>
      <c r="AR148" s="36" t="s">
        <v>15456</v>
      </c>
      <c r="AS148" s="36" t="s">
        <v>6112</v>
      </c>
      <c r="AW148" t="s">
        <v>6879</v>
      </c>
      <c r="AZ148" s="71" t="s">
        <v>7293</v>
      </c>
      <c r="BB148" s="71" t="s">
        <v>9081</v>
      </c>
      <c r="BC148" s="71" t="s">
        <v>10385</v>
      </c>
      <c r="BF148" s="71" t="s">
        <v>11588</v>
      </c>
      <c r="BG148" s="71" t="s">
        <v>12219</v>
      </c>
      <c r="BJ148" s="71" t="s">
        <v>12594</v>
      </c>
      <c r="BL148" s="71" t="s">
        <v>13848</v>
      </c>
    </row>
    <row r="149" spans="1:64" ht="18.75" customHeight="1">
      <c r="A149" s="36" t="s">
        <v>4503</v>
      </c>
      <c r="B149" s="36" t="s">
        <v>17247</v>
      </c>
      <c r="C149" s="36" t="s">
        <v>4504</v>
      </c>
      <c r="D149" s="36" t="s">
        <v>3967</v>
      </c>
      <c r="E149">
        <v>117.08333589999999</v>
      </c>
      <c r="F149">
        <v>30.816667559999999</v>
      </c>
      <c r="G149" t="s">
        <v>1464</v>
      </c>
      <c r="AK149" s="36" t="s">
        <v>2431</v>
      </c>
      <c r="AL149" t="s">
        <v>2872</v>
      </c>
      <c r="AP149" s="36" t="s">
        <v>4285</v>
      </c>
      <c r="AR149" s="36" t="s">
        <v>4931</v>
      </c>
      <c r="AS149" s="36" t="s">
        <v>5587</v>
      </c>
      <c r="AW149" t="s">
        <v>6887</v>
      </c>
      <c r="AZ149" s="71" t="s">
        <v>7367</v>
      </c>
      <c r="BB149" s="71" t="s">
        <v>9083</v>
      </c>
      <c r="BC149" s="71" t="s">
        <v>10723</v>
      </c>
      <c r="BF149" s="71" t="s">
        <v>11286</v>
      </c>
      <c r="BG149" s="71" t="s">
        <v>12221</v>
      </c>
      <c r="BJ149" s="71" t="s">
        <v>12458</v>
      </c>
      <c r="BL149" s="71" t="s">
        <v>13207</v>
      </c>
    </row>
    <row r="150" spans="1:64" ht="18.75" customHeight="1">
      <c r="A150" s="36" t="s">
        <v>4534</v>
      </c>
      <c r="B150" s="36" t="s">
        <v>17247</v>
      </c>
      <c r="C150" s="36" t="s">
        <v>4535</v>
      </c>
      <c r="D150" s="36" t="s">
        <v>3967</v>
      </c>
      <c r="E150">
        <v>116.2833328</v>
      </c>
      <c r="F150">
        <v>30.083333970000002</v>
      </c>
      <c r="G150" t="s">
        <v>1464</v>
      </c>
      <c r="AK150" s="36" t="s">
        <v>2423</v>
      </c>
      <c r="AL150" t="s">
        <v>3079</v>
      </c>
      <c r="AP150" s="36" t="s">
        <v>4255</v>
      </c>
      <c r="AR150" s="36" t="s">
        <v>4941</v>
      </c>
      <c r="AS150" s="36" t="s">
        <v>5829</v>
      </c>
      <c r="AW150" t="s">
        <v>6833</v>
      </c>
      <c r="AZ150" s="71" t="s">
        <v>7335</v>
      </c>
      <c r="BB150" s="71" t="s">
        <v>9087</v>
      </c>
      <c r="BC150" s="71" t="s">
        <v>10340</v>
      </c>
      <c r="BF150" s="71" t="s">
        <v>11077</v>
      </c>
      <c r="BG150" s="71" t="s">
        <v>12225</v>
      </c>
      <c r="BJ150" s="71" t="s">
        <v>12484</v>
      </c>
      <c r="BL150" s="71" t="s">
        <v>13656</v>
      </c>
    </row>
    <row r="151" spans="1:64" ht="18.75" customHeight="1">
      <c r="A151" s="36" t="s">
        <v>4491</v>
      </c>
      <c r="B151" s="36" t="s">
        <v>17247</v>
      </c>
      <c r="C151" s="36" t="s">
        <v>4492</v>
      </c>
      <c r="D151" t="s">
        <v>3967</v>
      </c>
      <c r="E151">
        <v>117.5999985</v>
      </c>
      <c r="F151">
        <v>30.916666029999998</v>
      </c>
      <c r="G151" t="s">
        <v>1464</v>
      </c>
      <c r="AK151" s="36" t="s">
        <v>2443</v>
      </c>
      <c r="AL151" t="s">
        <v>3229</v>
      </c>
      <c r="AP151" s="36" t="s">
        <v>4332</v>
      </c>
      <c r="AR151" s="36" t="s">
        <v>4625</v>
      </c>
      <c r="AS151" s="36" t="s">
        <v>5942</v>
      </c>
      <c r="AW151" t="s">
        <v>6592</v>
      </c>
      <c r="AZ151" s="71" t="s">
        <v>7063</v>
      </c>
      <c r="BB151" s="71" t="s">
        <v>9085</v>
      </c>
      <c r="BC151" s="71" t="s">
        <v>9660</v>
      </c>
      <c r="BF151" s="71" t="s">
        <v>11804</v>
      </c>
      <c r="BG151" s="71" t="s">
        <v>14366</v>
      </c>
      <c r="BJ151" s="71" t="s">
        <v>12502</v>
      </c>
      <c r="BL151" s="71" t="s">
        <v>14147</v>
      </c>
    </row>
    <row r="152" spans="1:64" ht="18.75" customHeight="1">
      <c r="A152" s="36" t="s">
        <v>4002</v>
      </c>
      <c r="B152" s="36" t="s">
        <v>17247</v>
      </c>
      <c r="C152" s="36" t="s">
        <v>4003</v>
      </c>
      <c r="D152" t="s">
        <v>3967</v>
      </c>
      <c r="E152">
        <v>116.48332980000001</v>
      </c>
      <c r="F152">
        <v>30.016666409999999</v>
      </c>
      <c r="G152" t="s">
        <v>1464</v>
      </c>
      <c r="AK152" s="36" t="s">
        <v>2427</v>
      </c>
      <c r="AL152" t="s">
        <v>3319</v>
      </c>
      <c r="AP152" s="36" t="s">
        <v>4204</v>
      </c>
      <c r="AR152" s="36" t="s">
        <v>5192</v>
      </c>
      <c r="AS152" s="36" t="s">
        <v>6018</v>
      </c>
      <c r="AW152" t="s">
        <v>6835</v>
      </c>
      <c r="AZ152" s="71" t="s">
        <v>7101</v>
      </c>
      <c r="BB152" s="71" t="s">
        <v>9089</v>
      </c>
      <c r="BC152" s="71" t="s">
        <v>10356</v>
      </c>
      <c r="BF152" s="71" t="s">
        <v>11381</v>
      </c>
      <c r="BG152" s="71" t="s">
        <v>11859</v>
      </c>
      <c r="BJ152" s="71" t="s">
        <v>12592</v>
      </c>
      <c r="BL152" s="71" t="s">
        <v>13516</v>
      </c>
    </row>
    <row r="153" spans="1:64" ht="18.75" customHeight="1">
      <c r="A153" s="36" t="s">
        <v>4536</v>
      </c>
      <c r="B153" s="36" t="s">
        <v>17247</v>
      </c>
      <c r="C153" s="36" t="s">
        <v>4537</v>
      </c>
      <c r="D153" s="36" t="s">
        <v>3967</v>
      </c>
      <c r="E153">
        <v>116.1999969</v>
      </c>
      <c r="F153">
        <v>30.13333321</v>
      </c>
      <c r="G153" t="s">
        <v>1464</v>
      </c>
      <c r="AK153" s="36" t="s">
        <v>2520</v>
      </c>
      <c r="AL153" t="s">
        <v>2920</v>
      </c>
      <c r="AP153" s="36" t="s">
        <v>3791</v>
      </c>
      <c r="AR153" s="36" t="s">
        <v>4762</v>
      </c>
      <c r="AS153" s="36" t="s">
        <v>5986</v>
      </c>
      <c r="AW153" t="s">
        <v>6474</v>
      </c>
      <c r="AZ153" s="71" t="s">
        <v>7365</v>
      </c>
      <c r="BB153" s="71" t="s">
        <v>8932</v>
      </c>
      <c r="BC153" s="71" t="s">
        <v>10424</v>
      </c>
      <c r="BF153" s="71" t="s">
        <v>11379</v>
      </c>
      <c r="BG153" s="71" t="s">
        <v>12197</v>
      </c>
      <c r="BJ153" s="71" t="s">
        <v>12775</v>
      </c>
      <c r="BL153" s="71" t="s">
        <v>14099</v>
      </c>
    </row>
    <row r="154" spans="1:64" ht="18.75" customHeight="1">
      <c r="A154" s="36" t="s">
        <v>4501</v>
      </c>
      <c r="B154" s="36" t="s">
        <v>17247</v>
      </c>
      <c r="C154" s="36" t="s">
        <v>4502</v>
      </c>
      <c r="D154" s="36" t="s">
        <v>3967</v>
      </c>
      <c r="E154">
        <v>117.16666410000001</v>
      </c>
      <c r="F154">
        <v>30.666666029999998</v>
      </c>
      <c r="G154" t="s">
        <v>1464</v>
      </c>
      <c r="AK154" s="36" t="s">
        <v>2698</v>
      </c>
      <c r="AL154" t="s">
        <v>3197</v>
      </c>
      <c r="AP154" s="36" t="s">
        <v>4395</v>
      </c>
      <c r="AR154" s="36" t="s">
        <v>15458</v>
      </c>
      <c r="AS154" s="36" t="s">
        <v>5940</v>
      </c>
      <c r="AW154" t="s">
        <v>6897</v>
      </c>
      <c r="AZ154" s="71" t="s">
        <v>7269</v>
      </c>
      <c r="BB154" s="71" t="s">
        <v>8930</v>
      </c>
      <c r="BC154" s="71" t="s">
        <v>9941</v>
      </c>
      <c r="BF154" s="71" t="s">
        <v>11377</v>
      </c>
      <c r="BG154" s="71" t="s">
        <v>12073</v>
      </c>
      <c r="BJ154" s="71" t="s">
        <v>12590</v>
      </c>
      <c r="BL154" s="71" t="s">
        <v>13955</v>
      </c>
    </row>
    <row r="155" spans="1:64" ht="18.75" customHeight="1">
      <c r="A155" s="36" t="s">
        <v>4540</v>
      </c>
      <c r="B155" s="36" t="s">
        <v>17247</v>
      </c>
      <c r="C155" s="36" t="s">
        <v>4541</v>
      </c>
      <c r="D155" s="36" t="s">
        <v>3967</v>
      </c>
      <c r="E155">
        <v>116.9666672</v>
      </c>
      <c r="F155">
        <v>30.533332819999998</v>
      </c>
      <c r="G155" t="s">
        <v>1464</v>
      </c>
      <c r="AK155" s="36" t="s">
        <v>2471</v>
      </c>
      <c r="AL155" t="s">
        <v>3502</v>
      </c>
      <c r="AP155" s="36" t="s">
        <v>4263</v>
      </c>
      <c r="AR155" s="36" t="s">
        <v>5425</v>
      </c>
      <c r="AS155" s="36" t="s">
        <v>6238</v>
      </c>
      <c r="AW155" t="s">
        <v>6397</v>
      </c>
      <c r="AZ155" s="71" t="s">
        <v>7115</v>
      </c>
      <c r="BB155" s="71" t="s">
        <v>8928</v>
      </c>
      <c r="BC155" s="71" t="s">
        <v>9734</v>
      </c>
      <c r="BF155" s="71" t="s">
        <v>11691</v>
      </c>
      <c r="BG155" s="71" t="s">
        <v>11953</v>
      </c>
      <c r="BJ155" s="71" t="s">
        <v>12857</v>
      </c>
      <c r="BL155" s="71" t="s">
        <v>13652</v>
      </c>
    </row>
    <row r="156" spans="1:64" ht="18.75" customHeight="1">
      <c r="A156" s="36" t="s">
        <v>4532</v>
      </c>
      <c r="B156" s="36" t="s">
        <v>17247</v>
      </c>
      <c r="C156" s="36" t="s">
        <v>4533</v>
      </c>
      <c r="D156" t="s">
        <v>3967</v>
      </c>
      <c r="E156">
        <v>116.6999969</v>
      </c>
      <c r="F156">
        <v>30.283332819999998</v>
      </c>
      <c r="G156" t="s">
        <v>1464</v>
      </c>
      <c r="AK156" s="36" t="s">
        <v>2009</v>
      </c>
      <c r="AL156" t="s">
        <v>3243</v>
      </c>
      <c r="AP156" s="36" t="s">
        <v>4273</v>
      </c>
      <c r="AR156" s="36" t="s">
        <v>4657</v>
      </c>
      <c r="AS156" s="36" t="s">
        <v>5926</v>
      </c>
      <c r="AW156" t="s">
        <v>6409</v>
      </c>
      <c r="AZ156" s="71" t="s">
        <v>7219</v>
      </c>
      <c r="BB156" s="71" t="s">
        <v>8399</v>
      </c>
      <c r="BC156" s="71" t="s">
        <v>10655</v>
      </c>
      <c r="BF156" s="71" t="s">
        <v>11064</v>
      </c>
      <c r="BG156" s="71" t="s">
        <v>11870</v>
      </c>
      <c r="BJ156" s="71" t="s">
        <v>12760</v>
      </c>
      <c r="BL156" s="71" t="s">
        <v>13663</v>
      </c>
    </row>
    <row r="157" spans="1:64" ht="18.75" customHeight="1">
      <c r="A157" s="36" t="s">
        <v>2037</v>
      </c>
      <c r="B157" s="36" t="s">
        <v>1884</v>
      </c>
      <c r="C157" s="36" t="s">
        <v>2038</v>
      </c>
      <c r="D157" s="36" t="s">
        <v>1464</v>
      </c>
      <c r="E157" s="36">
        <v>130.33994126239699</v>
      </c>
      <c r="F157">
        <v>-13.464610806323</v>
      </c>
      <c r="G157" t="s">
        <v>1464</v>
      </c>
      <c r="AK157" s="36" t="s">
        <v>2051</v>
      </c>
      <c r="AL157" t="s">
        <v>3441</v>
      </c>
      <c r="AP157" s="36" t="s">
        <v>4166</v>
      </c>
      <c r="AR157" s="36" t="s">
        <v>5517</v>
      </c>
      <c r="AS157" s="36" t="s">
        <v>5668</v>
      </c>
      <c r="AW157" t="s">
        <v>6401</v>
      </c>
      <c r="AZ157" s="71" t="s">
        <v>7221</v>
      </c>
      <c r="BB157" s="71" t="s">
        <v>8926</v>
      </c>
      <c r="BC157" s="71" t="s">
        <v>9628</v>
      </c>
      <c r="BF157" s="71" t="s">
        <v>11371</v>
      </c>
      <c r="BG157" s="71" t="s">
        <v>11866</v>
      </c>
      <c r="BJ157" s="71" t="s">
        <v>12443</v>
      </c>
      <c r="BL157" s="71" t="s">
        <v>15867</v>
      </c>
    </row>
    <row r="158" spans="1:64" ht="18.75" customHeight="1">
      <c r="A158" s="36" t="s">
        <v>5434</v>
      </c>
      <c r="B158" s="36" t="s">
        <v>4582</v>
      </c>
      <c r="C158" s="36" t="s">
        <v>5435</v>
      </c>
      <c r="D158" s="36" t="s">
        <v>4710</v>
      </c>
      <c r="E158">
        <v>107.58333589999999</v>
      </c>
      <c r="F158">
        <v>-6.9000000950000002</v>
      </c>
      <c r="G158" t="s">
        <v>1464</v>
      </c>
      <c r="AK158" s="36" t="s">
        <v>2025</v>
      </c>
      <c r="AL158" t="s">
        <v>17209</v>
      </c>
      <c r="AP158" s="36" t="s">
        <v>3785</v>
      </c>
      <c r="AR158" s="36" t="s">
        <v>5001</v>
      </c>
      <c r="AS158" s="36" t="s">
        <v>6094</v>
      </c>
      <c r="AW158" t="s">
        <v>17043</v>
      </c>
      <c r="AZ158" s="71" t="s">
        <v>7363</v>
      </c>
      <c r="BB158" s="71" t="s">
        <v>8924</v>
      </c>
      <c r="BC158" s="71" t="s">
        <v>10613</v>
      </c>
      <c r="BF158" s="71" t="s">
        <v>11362</v>
      </c>
      <c r="BG158" s="71" t="s">
        <v>12127</v>
      </c>
      <c r="BJ158" s="71" t="s">
        <v>12889</v>
      </c>
      <c r="BL158" s="71" t="s">
        <v>13590</v>
      </c>
    </row>
    <row r="159" spans="1:64" ht="18.75" customHeight="1">
      <c r="A159" s="36" t="s">
        <v>12662</v>
      </c>
      <c r="B159" s="36" t="s">
        <v>17253</v>
      </c>
      <c r="C159" s="36" t="s">
        <v>12663</v>
      </c>
      <c r="D159" s="36" t="s">
        <v>12442</v>
      </c>
      <c r="E159">
        <v>80.400001529999997</v>
      </c>
      <c r="F159">
        <v>8.3833332059999996</v>
      </c>
      <c r="G159" t="s">
        <v>1464</v>
      </c>
      <c r="AK159" s="36" t="s">
        <v>2508</v>
      </c>
      <c r="AL159" t="s">
        <v>2980</v>
      </c>
      <c r="AP159" s="36" t="s">
        <v>4391</v>
      </c>
      <c r="AR159" s="36" t="s">
        <v>4999</v>
      </c>
      <c r="AS159" s="36" t="s">
        <v>5880</v>
      </c>
      <c r="AW159" t="s">
        <v>6647</v>
      </c>
      <c r="AZ159" s="71" t="s">
        <v>7361</v>
      </c>
      <c r="BB159" s="71" t="s">
        <v>9091</v>
      </c>
      <c r="BC159" s="71" t="s">
        <v>10519</v>
      </c>
      <c r="BF159" s="71" t="s">
        <v>11365</v>
      </c>
      <c r="BG159" s="71" t="s">
        <v>12069</v>
      </c>
      <c r="BJ159" s="71" t="s">
        <v>12877</v>
      </c>
      <c r="BL159" s="71" t="s">
        <v>13792</v>
      </c>
    </row>
    <row r="160" spans="1:64" ht="18.75" customHeight="1">
      <c r="A160" s="36" t="s">
        <v>12060</v>
      </c>
      <c r="B160" s="36" t="s">
        <v>17251</v>
      </c>
      <c r="C160" s="36" t="s">
        <v>12061</v>
      </c>
      <c r="D160" s="36" t="s">
        <v>12062</v>
      </c>
      <c r="E160">
        <v>126.89780533750999</v>
      </c>
      <c r="F160">
        <v>37.452789693632198</v>
      </c>
      <c r="G160" t="s">
        <v>1464</v>
      </c>
      <c r="AK160" s="36" t="s">
        <v>2451</v>
      </c>
      <c r="AL160" t="s">
        <v>3416</v>
      </c>
      <c r="AP160" s="36" t="s">
        <v>4010</v>
      </c>
      <c r="AR160" s="36" t="s">
        <v>5017</v>
      </c>
      <c r="AS160" s="36" t="s">
        <v>5865</v>
      </c>
      <c r="AW160" t="s">
        <v>6800</v>
      </c>
      <c r="AZ160" s="71" t="s">
        <v>7135</v>
      </c>
      <c r="BB160" s="71" t="s">
        <v>9093</v>
      </c>
      <c r="BC160" s="71" t="s">
        <v>9791</v>
      </c>
      <c r="BF160" s="71" t="s">
        <v>11493</v>
      </c>
      <c r="BG160" s="71" t="s">
        <v>12167</v>
      </c>
      <c r="BJ160" s="71" t="s">
        <v>12538</v>
      </c>
      <c r="BL160" s="71" t="s">
        <v>13936</v>
      </c>
    </row>
    <row r="161" spans="1:64" ht="18.75" customHeight="1">
      <c r="A161" s="36" t="s">
        <v>8046</v>
      </c>
      <c r="B161" s="36" t="s">
        <v>17249</v>
      </c>
      <c r="C161" s="36" t="s">
        <v>8047</v>
      </c>
      <c r="D161" s="36" t="s">
        <v>7773</v>
      </c>
      <c r="E161">
        <v>175.0505556</v>
      </c>
      <c r="F161">
        <v>-36.801666670000003</v>
      </c>
      <c r="G161" t="s">
        <v>8436</v>
      </c>
      <c r="AK161" s="36" t="s">
        <v>2546</v>
      </c>
      <c r="AL161" t="s">
        <v>3221</v>
      </c>
      <c r="AP161" s="36" t="s">
        <v>4469</v>
      </c>
      <c r="AR161" s="36" t="s">
        <v>15460</v>
      </c>
      <c r="AS161" s="36" t="s">
        <v>5882</v>
      </c>
      <c r="AW161" t="s">
        <v>6608</v>
      </c>
      <c r="AZ161" s="71" t="s">
        <v>7045</v>
      </c>
      <c r="BB161" s="71" t="s">
        <v>9095</v>
      </c>
      <c r="BC161" s="71" t="s">
        <v>10615</v>
      </c>
      <c r="BF161" s="71" t="s">
        <v>11360</v>
      </c>
      <c r="BG161" s="71" t="s">
        <v>12261</v>
      </c>
      <c r="BJ161" s="71" t="s">
        <v>12801</v>
      </c>
      <c r="BL161" s="71" t="s">
        <v>13367</v>
      </c>
    </row>
    <row r="162" spans="1:64" ht="18.75" customHeight="1">
      <c r="A162" s="36" t="s">
        <v>13840</v>
      </c>
      <c r="B162" s="36" t="s">
        <v>13155</v>
      </c>
      <c r="C162" s="36" t="s">
        <v>13841</v>
      </c>
      <c r="D162" s="36" t="s">
        <v>13431</v>
      </c>
      <c r="E162">
        <v>99.187693610010797</v>
      </c>
      <c r="F162">
        <v>10.369813105694501</v>
      </c>
      <c r="G162" t="s">
        <v>1464</v>
      </c>
      <c r="AK162" s="36" t="s">
        <v>2013</v>
      </c>
      <c r="AL162" t="s">
        <v>3418</v>
      </c>
      <c r="AP162" s="36" t="s">
        <v>4497</v>
      </c>
      <c r="AR162" s="36" t="s">
        <v>5399</v>
      </c>
      <c r="AS162" s="36" t="s">
        <v>6156</v>
      </c>
      <c r="AW162" t="s">
        <v>6627</v>
      </c>
      <c r="AZ162" s="71" t="s">
        <v>7013</v>
      </c>
      <c r="BB162" s="71" t="s">
        <v>9097</v>
      </c>
      <c r="BC162" s="71" t="s">
        <v>10436</v>
      </c>
      <c r="BF162" s="71" t="s">
        <v>15637</v>
      </c>
      <c r="BG162" s="71" t="s">
        <v>12054</v>
      </c>
      <c r="BJ162" s="71" t="s">
        <v>12821</v>
      </c>
      <c r="BL162" s="71" t="s">
        <v>13868</v>
      </c>
    </row>
    <row r="163" spans="1:64" ht="18.75" customHeight="1">
      <c r="A163" s="36" t="s">
        <v>13838</v>
      </c>
      <c r="B163" s="36" t="s">
        <v>13155</v>
      </c>
      <c r="C163" s="36" t="s">
        <v>13839</v>
      </c>
      <c r="D163" s="36" t="s">
        <v>13364</v>
      </c>
      <c r="E163">
        <v>99.357081494255496</v>
      </c>
      <c r="F163">
        <v>9.2876853638528694</v>
      </c>
      <c r="G163" t="s">
        <v>1464</v>
      </c>
      <c r="AK163" s="36" t="s">
        <v>2449</v>
      </c>
      <c r="AL163" t="s">
        <v>3091</v>
      </c>
      <c r="AP163" s="36" t="s">
        <v>4200</v>
      </c>
      <c r="AR163" s="36" t="s">
        <v>5500</v>
      </c>
      <c r="AS163" s="36" t="s">
        <v>5692</v>
      </c>
      <c r="AW163" t="s">
        <v>6891</v>
      </c>
      <c r="AZ163" s="71" t="s">
        <v>15557</v>
      </c>
      <c r="BB163" s="71" t="s">
        <v>9099</v>
      </c>
      <c r="BC163" s="71" t="s">
        <v>10633</v>
      </c>
      <c r="BF163" s="71" t="s">
        <v>11745</v>
      </c>
      <c r="BG163" s="71" t="s">
        <v>12100</v>
      </c>
      <c r="BJ163" s="71" t="s">
        <v>12891</v>
      </c>
      <c r="BL163" s="71" t="s">
        <v>14143</v>
      </c>
    </row>
    <row r="164" spans="1:64" ht="18.75" customHeight="1">
      <c r="A164" s="36" t="s">
        <v>13392</v>
      </c>
      <c r="B164" s="36" t="s">
        <v>13155</v>
      </c>
      <c r="C164" s="36" t="s">
        <v>13393</v>
      </c>
      <c r="D164" s="36" t="s">
        <v>13239</v>
      </c>
      <c r="E164">
        <v>100.122293235862</v>
      </c>
      <c r="F164">
        <v>8.4531112319429997</v>
      </c>
      <c r="G164" t="s">
        <v>1464</v>
      </c>
      <c r="AK164" s="36" t="s">
        <v>2425</v>
      </c>
      <c r="AL164" t="s">
        <v>3408</v>
      </c>
      <c r="AP164" s="36" t="s">
        <v>4012</v>
      </c>
      <c r="AR164" s="36" t="s">
        <v>4874</v>
      </c>
      <c r="AS164" s="36" t="s">
        <v>5682</v>
      </c>
      <c r="AW164" t="s">
        <v>16958</v>
      </c>
      <c r="AZ164" s="71" t="s">
        <v>7185</v>
      </c>
      <c r="BB164" s="71" t="s">
        <v>9101</v>
      </c>
      <c r="BC164" s="71" t="s">
        <v>9919</v>
      </c>
      <c r="BF164" s="71" t="s">
        <v>11663</v>
      </c>
      <c r="BG164" s="71" t="s">
        <v>12133</v>
      </c>
      <c r="BJ164" s="71" t="s">
        <v>12803</v>
      </c>
      <c r="BL164" s="71" t="s">
        <v>13362</v>
      </c>
    </row>
    <row r="165" spans="1:64" ht="18.75" customHeight="1">
      <c r="A165" s="36" t="s">
        <v>13488</v>
      </c>
      <c r="B165" s="36" t="s">
        <v>13155</v>
      </c>
      <c r="C165" s="36" t="s">
        <v>13489</v>
      </c>
      <c r="D165" s="36" t="s">
        <v>1464</v>
      </c>
      <c r="E165">
        <v>0</v>
      </c>
      <c r="F165">
        <v>0</v>
      </c>
      <c r="G165" t="s">
        <v>1464</v>
      </c>
      <c r="AK165" s="36" t="s">
        <v>2437</v>
      </c>
      <c r="AL165" t="s">
        <v>3067</v>
      </c>
      <c r="AP165" s="36" t="s">
        <v>4369</v>
      </c>
      <c r="AR165" s="36" t="s">
        <v>5021</v>
      </c>
      <c r="AS165" s="36" t="s">
        <v>5988</v>
      </c>
      <c r="AW165" t="s">
        <v>17008</v>
      </c>
      <c r="AZ165" s="71" t="s">
        <v>7379</v>
      </c>
      <c r="BB165" s="71" t="s">
        <v>9103</v>
      </c>
      <c r="BC165" s="71" t="s">
        <v>9963</v>
      </c>
      <c r="BF165" s="71" t="s">
        <v>11358</v>
      </c>
      <c r="BG165" s="71" t="s">
        <v>11970</v>
      </c>
      <c r="BJ165" s="71" t="s">
        <v>12726</v>
      </c>
      <c r="BL165" s="71" t="s">
        <v>13648</v>
      </c>
    </row>
    <row r="166" spans="1:64" ht="18.75" customHeight="1">
      <c r="A166" s="36" t="s">
        <v>15822</v>
      </c>
      <c r="B166" s="36" t="s">
        <v>12922</v>
      </c>
      <c r="C166" s="36" t="s">
        <v>13061</v>
      </c>
      <c r="D166" s="36" t="s">
        <v>13007</v>
      </c>
      <c r="E166">
        <v>120.2166672</v>
      </c>
      <c r="F166">
        <v>23.350000380000001</v>
      </c>
      <c r="G166" t="s">
        <v>1464</v>
      </c>
      <c r="AK166" s="36" t="s">
        <v>2518</v>
      </c>
      <c r="AL166" t="s">
        <v>3508</v>
      </c>
      <c r="AP166" s="36" t="s">
        <v>4040</v>
      </c>
      <c r="AR166" s="36" t="s">
        <v>5035</v>
      </c>
      <c r="AS166" s="36" t="s">
        <v>6116</v>
      </c>
      <c r="AW166" t="s">
        <v>16973</v>
      </c>
      <c r="AZ166" s="71" t="s">
        <v>7277</v>
      </c>
      <c r="BB166" s="71" t="s">
        <v>8922</v>
      </c>
      <c r="BC166" s="71" t="s">
        <v>9648</v>
      </c>
      <c r="BF166" s="71" t="s">
        <v>10804</v>
      </c>
      <c r="BG166" s="71" t="s">
        <v>11915</v>
      </c>
      <c r="BJ166" s="71" t="s">
        <v>12696</v>
      </c>
      <c r="BL166" s="71" t="s">
        <v>14127</v>
      </c>
    </row>
    <row r="167" spans="1:64" ht="18.75" customHeight="1">
      <c r="A167" s="36" t="s">
        <v>15823</v>
      </c>
      <c r="B167" s="36" t="s">
        <v>12922</v>
      </c>
      <c r="C167" s="36" t="s">
        <v>13081</v>
      </c>
      <c r="D167" s="36" t="s">
        <v>15763</v>
      </c>
      <c r="E167">
        <v>121.16666410000001</v>
      </c>
      <c r="F167">
        <v>23.450000760000002</v>
      </c>
      <c r="G167" t="s">
        <v>1464</v>
      </c>
      <c r="AK167" s="36" t="s">
        <v>2524</v>
      </c>
      <c r="AL167" t="s">
        <v>2864</v>
      </c>
      <c r="AP167" s="36" t="s">
        <v>3848</v>
      </c>
      <c r="AR167" s="36" t="s">
        <v>5452</v>
      </c>
      <c r="AS167" s="36" t="s">
        <v>5918</v>
      </c>
      <c r="AW167" t="s">
        <v>16967</v>
      </c>
      <c r="AZ167" s="71" t="s">
        <v>6978</v>
      </c>
      <c r="BB167" s="71" t="s">
        <v>9105</v>
      </c>
      <c r="BC167" s="71" t="s">
        <v>9650</v>
      </c>
      <c r="BF167" s="71" t="s">
        <v>15638</v>
      </c>
      <c r="BG167" s="71" t="s">
        <v>11898</v>
      </c>
      <c r="BJ167" s="71" t="s">
        <v>12698</v>
      </c>
      <c r="BL167" s="71" t="s">
        <v>13685</v>
      </c>
    </row>
    <row r="168" spans="1:64" ht="18.75" customHeight="1">
      <c r="A168" s="36" t="s">
        <v>3929</v>
      </c>
      <c r="B168" s="36" t="s">
        <v>17247</v>
      </c>
      <c r="C168" s="36" t="s">
        <v>3930</v>
      </c>
      <c r="D168" t="s">
        <v>3876</v>
      </c>
      <c r="E168">
        <v>121</v>
      </c>
      <c r="F168">
        <v>27</v>
      </c>
      <c r="G168" t="s">
        <v>1464</v>
      </c>
      <c r="AK168" s="36" t="s">
        <v>2680</v>
      </c>
      <c r="AL168" t="s">
        <v>3303</v>
      </c>
      <c r="AP168" s="36" t="s">
        <v>3980</v>
      </c>
      <c r="AR168" s="36" t="s">
        <v>15462</v>
      </c>
      <c r="AS168" s="36" t="s">
        <v>5715</v>
      </c>
      <c r="AW168" t="s">
        <v>16985</v>
      </c>
      <c r="AZ168" s="71" t="s">
        <v>7119</v>
      </c>
      <c r="BB168" s="71" t="s">
        <v>9107</v>
      </c>
      <c r="BC168" s="71" t="s">
        <v>10362</v>
      </c>
      <c r="BF168" s="71" t="s">
        <v>15639</v>
      </c>
      <c r="BG168" s="71" t="s">
        <v>11893</v>
      </c>
      <c r="BJ168" s="71" t="s">
        <v>12533</v>
      </c>
      <c r="BL168" s="71" t="s">
        <v>14069</v>
      </c>
    </row>
    <row r="169" spans="1:64" ht="18.75" customHeight="1">
      <c r="A169" s="36" t="s">
        <v>4445</v>
      </c>
      <c r="B169" s="36" t="s">
        <v>17247</v>
      </c>
      <c r="C169" s="36" t="s">
        <v>4446</v>
      </c>
      <c r="D169" s="36" t="s">
        <v>3775</v>
      </c>
      <c r="E169">
        <v>115.8000031</v>
      </c>
      <c r="F169">
        <v>27.450000760000002</v>
      </c>
      <c r="G169" t="s">
        <v>1464</v>
      </c>
      <c r="AK169" s="36" t="s">
        <v>2806</v>
      </c>
      <c r="AL169" t="s">
        <v>2970</v>
      </c>
      <c r="AP169" s="36" t="s">
        <v>3808</v>
      </c>
      <c r="AR169" s="36" t="s">
        <v>5436</v>
      </c>
      <c r="AS169" s="36" t="s">
        <v>5792</v>
      </c>
      <c r="AW169" t="s">
        <v>16983</v>
      </c>
      <c r="AZ169" s="71" t="s">
        <v>7129</v>
      </c>
      <c r="BB169" s="71" t="s">
        <v>9109</v>
      </c>
      <c r="BC169" s="71" t="s">
        <v>10069</v>
      </c>
      <c r="BF169" s="71" t="s">
        <v>11056</v>
      </c>
      <c r="BG169" s="71" t="s">
        <v>11917</v>
      </c>
      <c r="BJ169" s="71" t="s">
        <v>12732</v>
      </c>
      <c r="BL169" s="71" t="s">
        <v>13721</v>
      </c>
    </row>
    <row r="170" spans="1:64" ht="18.75" customHeight="1">
      <c r="A170" s="36" t="s">
        <v>4162</v>
      </c>
      <c r="B170" s="36" t="s">
        <v>17247</v>
      </c>
      <c r="C170" s="36" t="s">
        <v>4163</v>
      </c>
      <c r="D170" t="s">
        <v>3867</v>
      </c>
      <c r="E170">
        <v>121.0333328</v>
      </c>
      <c r="F170">
        <v>36.633335109999997</v>
      </c>
      <c r="G170" t="s">
        <v>1464</v>
      </c>
      <c r="AK170" s="36" t="s">
        <v>1970</v>
      </c>
      <c r="AL170" t="s">
        <v>2924</v>
      </c>
      <c r="AP170" s="36" t="s">
        <v>4080</v>
      </c>
      <c r="AR170" s="36" t="s">
        <v>4732</v>
      </c>
      <c r="AS170" s="36" t="s">
        <v>6214</v>
      </c>
      <c r="AW170" t="s">
        <v>16972</v>
      </c>
      <c r="AZ170" s="71" t="s">
        <v>6987</v>
      </c>
      <c r="BB170" s="71" t="s">
        <v>15579</v>
      </c>
      <c r="BC170" s="71" t="s">
        <v>10753</v>
      </c>
      <c r="BF170" s="71" t="s">
        <v>15641</v>
      </c>
      <c r="BG170" s="71" t="s">
        <v>11906</v>
      </c>
      <c r="BJ170" s="71" t="s">
        <v>12540</v>
      </c>
      <c r="BL170" s="71" t="s">
        <v>13608</v>
      </c>
    </row>
    <row r="171" spans="1:64" ht="18.75" customHeight="1">
      <c r="A171" s="36" t="s">
        <v>8501</v>
      </c>
      <c r="B171" s="36" t="s">
        <v>17249</v>
      </c>
      <c r="C171" s="36" t="s">
        <v>8502</v>
      </c>
      <c r="D171" s="36" t="s">
        <v>7721</v>
      </c>
      <c r="E171">
        <v>174.83332820000001</v>
      </c>
      <c r="F171">
        <v>-38</v>
      </c>
      <c r="G171" t="s">
        <v>1464</v>
      </c>
      <c r="AK171" s="36" t="s">
        <v>2097</v>
      </c>
      <c r="AL171" t="s">
        <v>2888</v>
      </c>
      <c r="AP171" s="36" t="s">
        <v>4118</v>
      </c>
      <c r="AR171" s="36" t="s">
        <v>5210</v>
      </c>
      <c r="AS171" s="36" t="s">
        <v>5657</v>
      </c>
      <c r="AW171" t="s">
        <v>17042</v>
      </c>
      <c r="AZ171" s="71" t="s">
        <v>7323</v>
      </c>
      <c r="BB171" s="71" t="s">
        <v>9111</v>
      </c>
      <c r="BC171" s="71" t="s">
        <v>9626</v>
      </c>
      <c r="BF171" s="71" t="s">
        <v>10971</v>
      </c>
      <c r="BG171" s="71" t="s">
        <v>11900</v>
      </c>
      <c r="BJ171" s="71" t="s">
        <v>12514</v>
      </c>
      <c r="BL171" s="71" t="s">
        <v>13503</v>
      </c>
    </row>
    <row r="172" spans="1:64" ht="18.75" customHeight="1">
      <c r="A172" s="36" t="s">
        <v>8044</v>
      </c>
      <c r="B172" s="36" t="s">
        <v>17249</v>
      </c>
      <c r="C172" t="s">
        <v>8045</v>
      </c>
      <c r="D172" t="s">
        <v>7721</v>
      </c>
      <c r="E172">
        <v>174.83333329999999</v>
      </c>
      <c r="F172">
        <v>-38.016666669999999</v>
      </c>
      <c r="G172" t="s">
        <v>8823</v>
      </c>
      <c r="AK172" s="36" t="s">
        <v>2419</v>
      </c>
      <c r="AL172" t="s">
        <v>3022</v>
      </c>
      <c r="AP172" s="36" t="s">
        <v>3806</v>
      </c>
      <c r="AR172" s="36" t="s">
        <v>5310</v>
      </c>
      <c r="AS172" s="36" t="s">
        <v>5867</v>
      </c>
      <c r="AW172" t="s">
        <v>16984</v>
      </c>
      <c r="AZ172" s="71" t="s">
        <v>7279</v>
      </c>
      <c r="BB172" s="71" t="s">
        <v>9113</v>
      </c>
      <c r="BC172" s="71" t="s">
        <v>10442</v>
      </c>
      <c r="BF172" s="71" t="s">
        <v>11044</v>
      </c>
      <c r="BG172" s="71" t="s">
        <v>11902</v>
      </c>
      <c r="BJ172" s="71" t="s">
        <v>12480</v>
      </c>
      <c r="BL172" s="71" t="s">
        <v>13222</v>
      </c>
    </row>
    <row r="173" spans="1:64" ht="18.75" customHeight="1">
      <c r="A173" s="36" t="s">
        <v>8042</v>
      </c>
      <c r="B173" s="36" t="s">
        <v>17249</v>
      </c>
      <c r="C173" s="36" t="s">
        <v>8043</v>
      </c>
      <c r="D173" s="36" t="s">
        <v>7773</v>
      </c>
      <c r="E173">
        <v>174.21666669999999</v>
      </c>
      <c r="F173">
        <v>-36.383333329999999</v>
      </c>
      <c r="G173" t="s">
        <v>8905</v>
      </c>
      <c r="AK173" s="36" t="s">
        <v>2465</v>
      </c>
      <c r="AL173" t="s">
        <v>3151</v>
      </c>
      <c r="AP173" s="36" t="s">
        <v>4463</v>
      </c>
      <c r="AR173" s="36" t="s">
        <v>4961</v>
      </c>
      <c r="AS173" s="36" t="s">
        <v>5838</v>
      </c>
      <c r="AW173" t="s">
        <v>16982</v>
      </c>
      <c r="AZ173" s="71" t="s">
        <v>7371</v>
      </c>
      <c r="BB173" s="71" t="s">
        <v>9115</v>
      </c>
      <c r="BC173" s="71" t="s">
        <v>10332</v>
      </c>
      <c r="BF173" s="71" t="s">
        <v>11009</v>
      </c>
      <c r="BG173" s="71" t="s">
        <v>12065</v>
      </c>
      <c r="BJ173" s="71" t="s">
        <v>12674</v>
      </c>
      <c r="BL173" s="71" t="s">
        <v>13850</v>
      </c>
    </row>
    <row r="174" spans="1:64" ht="18.75" customHeight="1">
      <c r="A174" s="36" t="s">
        <v>8040</v>
      </c>
      <c r="B174" s="36" t="s">
        <v>17249</v>
      </c>
      <c r="C174" s="36" t="s">
        <v>8041</v>
      </c>
      <c r="D174" s="36" t="s">
        <v>7773</v>
      </c>
      <c r="E174">
        <v>174.21666669999999</v>
      </c>
      <c r="F174">
        <v>-36.383333329999999</v>
      </c>
      <c r="G174" t="s">
        <v>8905</v>
      </c>
      <c r="AK174" s="36" t="s">
        <v>2830</v>
      </c>
      <c r="AL174" t="s">
        <v>3510</v>
      </c>
      <c r="AP174" s="36" t="s">
        <v>4326</v>
      </c>
      <c r="AR174" s="36" t="s">
        <v>4596</v>
      </c>
      <c r="AS174" s="36" t="s">
        <v>5906</v>
      </c>
      <c r="AW174" t="s">
        <v>16977</v>
      </c>
      <c r="AZ174" s="71" t="s">
        <v>7309</v>
      </c>
      <c r="BB174" s="71" t="s">
        <v>15581</v>
      </c>
      <c r="BC174" s="71" t="s">
        <v>10573</v>
      </c>
      <c r="BF174" s="71" t="s">
        <v>10936</v>
      </c>
      <c r="BG174" s="71" t="s">
        <v>12324</v>
      </c>
      <c r="BJ174" s="71" t="s">
        <v>12811</v>
      </c>
      <c r="BL174" s="71" t="s">
        <v>14139</v>
      </c>
    </row>
    <row r="175" spans="1:64" ht="18.75" customHeight="1">
      <c r="A175" s="36" t="s">
        <v>11992</v>
      </c>
      <c r="B175" s="36" t="s">
        <v>17251</v>
      </c>
      <c r="C175" s="36" t="s">
        <v>11993</v>
      </c>
      <c r="D175" s="36" t="s">
        <v>11812</v>
      </c>
      <c r="E175">
        <v>126.30551505704599</v>
      </c>
      <c r="F175">
        <v>34.867922172927898</v>
      </c>
      <c r="G175" t="s">
        <v>1464</v>
      </c>
      <c r="AK175" s="36" t="s">
        <v>2417</v>
      </c>
      <c r="AL175" t="s">
        <v>3099</v>
      </c>
      <c r="AP175" s="36" t="s">
        <v>4067</v>
      </c>
      <c r="AR175" s="36" t="s">
        <v>5123</v>
      </c>
      <c r="AS175" s="36" t="s">
        <v>6066</v>
      </c>
      <c r="AW175" t="s">
        <v>16976</v>
      </c>
      <c r="AZ175" s="71" t="s">
        <v>7043</v>
      </c>
      <c r="BB175" s="71" t="s">
        <v>8560</v>
      </c>
      <c r="BC175" s="71" t="s">
        <v>10677</v>
      </c>
      <c r="BF175" s="71" t="s">
        <v>11800</v>
      </c>
      <c r="BG175" s="71" t="s">
        <v>12308</v>
      </c>
      <c r="BJ175" s="71" t="s">
        <v>12901</v>
      </c>
      <c r="BL175" s="71" t="s">
        <v>13307</v>
      </c>
    </row>
    <row r="176" spans="1:64" ht="18.75" customHeight="1">
      <c r="A176" s="36" t="s">
        <v>11615</v>
      </c>
      <c r="B176" s="36" t="s">
        <v>10805</v>
      </c>
      <c r="C176" s="36" t="s">
        <v>11616</v>
      </c>
      <c r="D176" s="36" t="s">
        <v>10940</v>
      </c>
      <c r="E176">
        <v>121.43333440000001</v>
      </c>
      <c r="F176">
        <v>17.416666029999998</v>
      </c>
      <c r="G176" t="s">
        <v>1464</v>
      </c>
      <c r="AK176" s="36" t="s">
        <v>2421</v>
      </c>
      <c r="AL176" t="s">
        <v>3439</v>
      </c>
      <c r="AP176" s="36" t="s">
        <v>4028</v>
      </c>
      <c r="AR176" s="36" t="s">
        <v>5299</v>
      </c>
      <c r="AS176" s="36" t="s">
        <v>5892</v>
      </c>
      <c r="AW176" t="s">
        <v>16975</v>
      </c>
      <c r="AZ176" s="71" t="s">
        <v>7051</v>
      </c>
      <c r="BB176" s="71" t="s">
        <v>8948</v>
      </c>
      <c r="BC176" s="71" t="s">
        <v>9851</v>
      </c>
      <c r="BF176" s="71" t="s">
        <v>11695</v>
      </c>
      <c r="BG176" s="71" t="s">
        <v>11861</v>
      </c>
      <c r="BJ176" s="71" t="s">
        <v>12450</v>
      </c>
      <c r="BL176" s="71" t="s">
        <v>14149</v>
      </c>
    </row>
    <row r="177" spans="1:64" ht="18.75" customHeight="1">
      <c r="A177" s="36" t="s">
        <v>13482</v>
      </c>
      <c r="B177" s="36" t="s">
        <v>13155</v>
      </c>
      <c r="C177" s="36" t="s">
        <v>13483</v>
      </c>
      <c r="D177" s="36" t="s">
        <v>13484</v>
      </c>
      <c r="E177">
        <v>100.2666667</v>
      </c>
      <c r="F177">
        <v>13.5</v>
      </c>
      <c r="G177" t="s">
        <v>1464</v>
      </c>
      <c r="AK177" s="36" t="s">
        <v>2415</v>
      </c>
      <c r="AL177" t="s">
        <v>3165</v>
      </c>
      <c r="AP177" s="36" t="s">
        <v>4149</v>
      </c>
      <c r="AR177" s="36" t="s">
        <v>5151</v>
      </c>
      <c r="AS177" s="36" t="s">
        <v>6141</v>
      </c>
      <c r="AW177" t="s">
        <v>16978</v>
      </c>
      <c r="AZ177" s="71" t="s">
        <v>7033</v>
      </c>
      <c r="BB177" s="71" t="s">
        <v>14344</v>
      </c>
      <c r="BC177" s="71" t="s">
        <v>10683</v>
      </c>
      <c r="BF177" s="71" t="s">
        <v>11743</v>
      </c>
      <c r="BG177" s="71" t="s">
        <v>12028</v>
      </c>
      <c r="BJ177" s="71" t="s">
        <v>12704</v>
      </c>
      <c r="BL177" s="71" t="s">
        <v>13258</v>
      </c>
    </row>
    <row r="178" spans="1:64" ht="18.75" customHeight="1">
      <c r="A178" s="36" t="s">
        <v>13756</v>
      </c>
      <c r="B178" s="36" t="s">
        <v>13155</v>
      </c>
      <c r="C178" s="36" t="s">
        <v>13757</v>
      </c>
      <c r="D178" s="36" t="s">
        <v>13487</v>
      </c>
      <c r="E178">
        <v>0</v>
      </c>
      <c r="F178">
        <v>0</v>
      </c>
      <c r="G178" t="s">
        <v>1464</v>
      </c>
      <c r="AK178" s="36" t="s">
        <v>2413</v>
      </c>
      <c r="AL178" t="s">
        <v>3453</v>
      </c>
      <c r="AP178" s="36" t="s">
        <v>4342</v>
      </c>
      <c r="AR178" s="36" t="s">
        <v>5158</v>
      </c>
      <c r="AS178" s="36" t="s">
        <v>6198</v>
      </c>
      <c r="AW178" t="s">
        <v>16969</v>
      </c>
      <c r="AZ178" s="71" t="s">
        <v>7155</v>
      </c>
      <c r="BB178" s="71" t="s">
        <v>9118</v>
      </c>
      <c r="BC178" s="71" t="s">
        <v>9816</v>
      </c>
      <c r="BF178" s="71" t="s">
        <v>11353</v>
      </c>
      <c r="BG178" s="71" t="s">
        <v>12026</v>
      </c>
      <c r="BJ178" s="71" t="s">
        <v>12851</v>
      </c>
      <c r="BL178" s="71" t="s">
        <v>13352</v>
      </c>
    </row>
    <row r="179" spans="1:64" ht="18.75" customHeight="1">
      <c r="A179" s="36" t="s">
        <v>5125</v>
      </c>
      <c r="B179" s="36" t="s">
        <v>4582</v>
      </c>
      <c r="C179" s="36" t="s">
        <v>5126</v>
      </c>
      <c r="D179" s="36" t="s">
        <v>4646</v>
      </c>
      <c r="E179">
        <v>0</v>
      </c>
      <c r="F179">
        <v>0</v>
      </c>
      <c r="G179" t="s">
        <v>1464</v>
      </c>
      <c r="AK179" s="36" t="s">
        <v>2782</v>
      </c>
      <c r="AL179" t="s">
        <v>3291</v>
      </c>
      <c r="AP179" s="36" t="s">
        <v>4293</v>
      </c>
      <c r="AR179" s="36" t="s">
        <v>5106</v>
      </c>
      <c r="AS179" s="36" t="s">
        <v>5599</v>
      </c>
      <c r="AW179" t="s">
        <v>16971</v>
      </c>
      <c r="AZ179" s="71" t="s">
        <v>6997</v>
      </c>
      <c r="BB179" s="71" t="s">
        <v>8562</v>
      </c>
      <c r="BC179" s="71" t="s">
        <v>9670</v>
      </c>
      <c r="BF179" s="71" t="s">
        <v>15643</v>
      </c>
      <c r="BG179" s="71" t="s">
        <v>12227</v>
      </c>
      <c r="BJ179" s="71" t="s">
        <v>12609</v>
      </c>
      <c r="BL179" s="71" t="s">
        <v>13310</v>
      </c>
    </row>
    <row r="180" spans="1:64" ht="18.75" customHeight="1">
      <c r="A180" s="36" t="s">
        <v>8503</v>
      </c>
      <c r="B180" s="36" t="s">
        <v>17249</v>
      </c>
      <c r="C180" s="36" t="s">
        <v>8504</v>
      </c>
      <c r="D180" s="36" t="s">
        <v>7762</v>
      </c>
      <c r="E180">
        <v>170.69416670000001</v>
      </c>
      <c r="F180">
        <v>-45.791666669999998</v>
      </c>
      <c r="G180" t="s">
        <v>1464</v>
      </c>
      <c r="AK180" s="36" t="s">
        <v>2764</v>
      </c>
      <c r="AL180" t="s">
        <v>2878</v>
      </c>
      <c r="AP180" s="36" t="s">
        <v>3868</v>
      </c>
      <c r="AR180" s="36" t="s">
        <v>4744</v>
      </c>
      <c r="AS180" s="36" t="s">
        <v>6248</v>
      </c>
      <c r="AW180" t="s">
        <v>16964</v>
      </c>
      <c r="AZ180" s="71" t="s">
        <v>7295</v>
      </c>
      <c r="BB180" s="71" t="s">
        <v>8564</v>
      </c>
      <c r="BC180" s="71" t="s">
        <v>10521</v>
      </c>
      <c r="BF180" s="71" t="s">
        <v>11146</v>
      </c>
      <c r="BG180" s="71" t="s">
        <v>12123</v>
      </c>
      <c r="BJ180" s="71" t="s">
        <v>12488</v>
      </c>
      <c r="BL180" s="71" t="s">
        <v>13316</v>
      </c>
    </row>
    <row r="181" spans="1:64" ht="18.75" customHeight="1">
      <c r="A181" s="36" t="s">
        <v>5787</v>
      </c>
      <c r="B181" s="36" t="s">
        <v>5588</v>
      </c>
      <c r="C181" s="36" t="s">
        <v>5788</v>
      </c>
      <c r="D181" s="36" t="s">
        <v>5712</v>
      </c>
      <c r="E181">
        <v>130.4308</v>
      </c>
      <c r="F181">
        <v>32.9681</v>
      </c>
      <c r="G181" t="s">
        <v>1464</v>
      </c>
      <c r="AK181" s="36" t="s">
        <v>2732</v>
      </c>
      <c r="AL181" t="s">
        <v>3052</v>
      </c>
      <c r="AP181" s="36" t="s">
        <v>3879</v>
      </c>
      <c r="AR181" s="36" t="s">
        <v>5557</v>
      </c>
      <c r="AS181" s="36" t="s">
        <v>5950</v>
      </c>
      <c r="AW181" t="s">
        <v>16966</v>
      </c>
      <c r="AZ181" s="71" t="s">
        <v>7353</v>
      </c>
      <c r="BB181" s="71" t="s">
        <v>8566</v>
      </c>
      <c r="BC181" s="71" t="s">
        <v>10554</v>
      </c>
      <c r="BF181" s="71" t="s">
        <v>11428</v>
      </c>
      <c r="BG181" s="71" t="s">
        <v>11988</v>
      </c>
      <c r="BJ181" s="71" t="s">
        <v>12750</v>
      </c>
      <c r="BL181" s="71" t="s">
        <v>13373</v>
      </c>
    </row>
    <row r="182" spans="1:64" ht="18.75" customHeight="1">
      <c r="A182" s="36" t="s">
        <v>8038</v>
      </c>
      <c r="B182" s="36" t="s">
        <v>17249</v>
      </c>
      <c r="C182" s="36" t="s">
        <v>8039</v>
      </c>
      <c r="D182" s="36" t="s">
        <v>7773</v>
      </c>
      <c r="E182">
        <v>170.69416670000001</v>
      </c>
      <c r="F182">
        <v>-45.791666669999998</v>
      </c>
      <c r="G182" t="s">
        <v>8905</v>
      </c>
      <c r="AK182" s="36" t="s">
        <v>1974</v>
      </c>
      <c r="AL182" t="s">
        <v>3117</v>
      </c>
      <c r="AP182" s="36" t="s">
        <v>3897</v>
      </c>
      <c r="AR182" s="36" t="s">
        <v>4977</v>
      </c>
      <c r="AS182" s="36" t="s">
        <v>5624</v>
      </c>
      <c r="AW182" t="s">
        <v>16968</v>
      </c>
      <c r="AZ182" s="71" t="s">
        <v>7209</v>
      </c>
      <c r="BB182" s="71" t="s">
        <v>9120</v>
      </c>
      <c r="BC182" s="71" t="s">
        <v>10411</v>
      </c>
      <c r="BF182" s="71" t="s">
        <v>11445</v>
      </c>
      <c r="BG182" s="71" t="s">
        <v>12004</v>
      </c>
      <c r="BJ182" s="71" t="s">
        <v>12476</v>
      </c>
      <c r="BL182" s="71" t="s">
        <v>13982</v>
      </c>
    </row>
    <row r="183" spans="1:64" ht="18.75" customHeight="1">
      <c r="A183" s="36" t="s">
        <v>2095</v>
      </c>
      <c r="B183" s="36" t="s">
        <v>1884</v>
      </c>
      <c r="C183" s="36" t="s">
        <v>2096</v>
      </c>
      <c r="D183" s="36" t="s">
        <v>1464</v>
      </c>
      <c r="E183" s="36">
        <v>141.85446164895001</v>
      </c>
      <c r="F183">
        <v>-36.705134631363599</v>
      </c>
      <c r="G183" t="s">
        <v>1464</v>
      </c>
      <c r="AK183" s="36" t="s">
        <v>2409</v>
      </c>
      <c r="AL183" t="s">
        <v>3443</v>
      </c>
      <c r="AP183" s="36" t="s">
        <v>4379</v>
      </c>
      <c r="AR183" s="36" t="s">
        <v>5072</v>
      </c>
      <c r="AS183" s="36" t="s">
        <v>6262</v>
      </c>
      <c r="AW183" t="s">
        <v>17040</v>
      </c>
      <c r="AZ183" s="71" t="s">
        <v>7385</v>
      </c>
      <c r="BB183" s="71" t="s">
        <v>9122</v>
      </c>
      <c r="BC183" s="71" t="s">
        <v>10118</v>
      </c>
      <c r="BF183" s="71" t="s">
        <v>11351</v>
      </c>
      <c r="BG183" s="71" t="s">
        <v>12137</v>
      </c>
      <c r="BJ183" s="71" t="s">
        <v>12720</v>
      </c>
      <c r="BL183" s="71" t="s">
        <v>13740</v>
      </c>
    </row>
    <row r="184" spans="1:64" ht="18.75" customHeight="1">
      <c r="A184" s="36" t="s">
        <v>8505</v>
      </c>
      <c r="B184" s="36" t="s">
        <v>17249</v>
      </c>
      <c r="C184" s="36" t="s">
        <v>8506</v>
      </c>
      <c r="D184" s="36" t="s">
        <v>7739</v>
      </c>
      <c r="E184">
        <v>168.58332820000001</v>
      </c>
      <c r="F184">
        <v>-43.983333590000001</v>
      </c>
      <c r="G184" t="s">
        <v>1464</v>
      </c>
      <c r="AK184" s="36" t="s">
        <v>2405</v>
      </c>
      <c r="AL184" t="s">
        <v>3479</v>
      </c>
      <c r="AP184" s="36" t="s">
        <v>14333</v>
      </c>
      <c r="AR184" s="36" t="s">
        <v>4973</v>
      </c>
      <c r="AS184" s="36" t="s">
        <v>6168</v>
      </c>
      <c r="AW184" t="s">
        <v>17041</v>
      </c>
      <c r="AZ184" s="71" t="s">
        <v>7311</v>
      </c>
      <c r="BB184" s="71" t="s">
        <v>8568</v>
      </c>
      <c r="BC184" s="71" t="s">
        <v>9949</v>
      </c>
      <c r="BF184" s="71" t="s">
        <v>11349</v>
      </c>
      <c r="BG184" s="71" t="s">
        <v>12310</v>
      </c>
      <c r="BJ184" s="71" t="s">
        <v>12554</v>
      </c>
      <c r="BL184" s="71" t="s">
        <v>13825</v>
      </c>
    </row>
    <row r="185" spans="1:64" ht="18.75" customHeight="1">
      <c r="A185" s="36" t="s">
        <v>10160</v>
      </c>
      <c r="B185" s="36" t="s">
        <v>9596</v>
      </c>
      <c r="C185" s="36" t="s">
        <v>10161</v>
      </c>
      <c r="D185" s="36" t="s">
        <v>9600</v>
      </c>
      <c r="E185">
        <v>67.783332819999998</v>
      </c>
      <c r="F185">
        <v>26.466667180000002</v>
      </c>
      <c r="G185" t="s">
        <v>1464</v>
      </c>
      <c r="AK185" s="36" t="s">
        <v>2403</v>
      </c>
      <c r="AL185" t="s">
        <v>3422</v>
      </c>
      <c r="AP185" s="36" t="s">
        <v>4427</v>
      </c>
      <c r="AR185" s="36" t="s">
        <v>5174</v>
      </c>
      <c r="AS185" s="36" t="s">
        <v>5762</v>
      </c>
      <c r="AW185" t="s">
        <v>16981</v>
      </c>
      <c r="AZ185" s="71" t="s">
        <v>6948</v>
      </c>
      <c r="BB185" s="71" t="s">
        <v>8570</v>
      </c>
      <c r="BC185" s="71" t="s">
        <v>10450</v>
      </c>
      <c r="BF185" s="71" t="s">
        <v>10943</v>
      </c>
      <c r="BG185" s="71" t="s">
        <v>12153</v>
      </c>
      <c r="BJ185" s="71" t="s">
        <v>12917</v>
      </c>
      <c r="BL185" s="71" t="s">
        <v>13601</v>
      </c>
    </row>
    <row r="186" spans="1:64" ht="18.75" customHeight="1">
      <c r="A186" s="36" t="s">
        <v>5414</v>
      </c>
      <c r="B186" s="36" t="s">
        <v>4582</v>
      </c>
      <c r="C186" s="36" t="s">
        <v>5415</v>
      </c>
      <c r="D186" t="s">
        <v>4618</v>
      </c>
      <c r="E186">
        <v>110.37546022499799</v>
      </c>
      <c r="F186">
        <v>-7.7663143895866797</v>
      </c>
      <c r="G186" t="s">
        <v>1464</v>
      </c>
      <c r="AK186" s="36" t="s">
        <v>1991</v>
      </c>
      <c r="AL186" t="s">
        <v>2851</v>
      </c>
      <c r="AP186" s="36" t="s">
        <v>4110</v>
      </c>
      <c r="AR186" s="36" t="s">
        <v>4975</v>
      </c>
      <c r="AS186" s="36" t="s">
        <v>6244</v>
      </c>
      <c r="AW186" t="s">
        <v>16980</v>
      </c>
      <c r="AZ186" s="71" t="s">
        <v>7199</v>
      </c>
      <c r="BB186" s="71" t="s">
        <v>8572</v>
      </c>
      <c r="BC186" s="71" t="s">
        <v>10460</v>
      </c>
      <c r="BF186" s="71" t="s">
        <v>11572</v>
      </c>
      <c r="BG186" s="71" t="s">
        <v>12117</v>
      </c>
      <c r="BJ186" s="71" t="s">
        <v>12859</v>
      </c>
      <c r="BL186" s="71" t="s">
        <v>14370</v>
      </c>
    </row>
    <row r="187" spans="1:64" ht="18.75" customHeight="1">
      <c r="A187" s="36" t="s">
        <v>5357</v>
      </c>
      <c r="B187" s="36" t="s">
        <v>4582</v>
      </c>
      <c r="C187" s="36" t="s">
        <v>5358</v>
      </c>
      <c r="D187" s="36" t="s">
        <v>4618</v>
      </c>
      <c r="E187">
        <v>110.379124707594</v>
      </c>
      <c r="F187">
        <v>-7.7668639085692499</v>
      </c>
      <c r="G187" t="s">
        <v>1464</v>
      </c>
      <c r="AK187" s="36" t="s">
        <v>2411</v>
      </c>
      <c r="AL187" t="s">
        <v>3252</v>
      </c>
      <c r="AP187" s="36" t="s">
        <v>4415</v>
      </c>
      <c r="AR187" s="36" t="s">
        <v>4915</v>
      </c>
      <c r="AS187" s="36" t="s">
        <v>5808</v>
      </c>
      <c r="AW187" t="s">
        <v>16960</v>
      </c>
      <c r="AZ187" s="71" t="s">
        <v>7273</v>
      </c>
      <c r="BB187" s="71" t="s">
        <v>8574</v>
      </c>
      <c r="BC187" s="71" t="s">
        <v>10166</v>
      </c>
      <c r="BF187" s="71" t="s">
        <v>15644</v>
      </c>
      <c r="BG187" s="71" t="s">
        <v>12199</v>
      </c>
      <c r="BJ187" s="71" t="s">
        <v>12478</v>
      </c>
      <c r="BL187" s="71" t="s">
        <v>13163</v>
      </c>
    </row>
    <row r="188" spans="1:64" ht="18.75" customHeight="1">
      <c r="A188" s="36" t="s">
        <v>14173</v>
      </c>
      <c r="B188" s="36" t="s">
        <v>14374</v>
      </c>
      <c r="C188" s="36" t="s">
        <v>14174</v>
      </c>
      <c r="D188" s="36" t="s">
        <v>14172</v>
      </c>
      <c r="E188">
        <v>125.61666870000001</v>
      </c>
      <c r="F188">
        <v>-8.5333337779999994</v>
      </c>
      <c r="G188" t="s">
        <v>1464</v>
      </c>
      <c r="AK188" s="36" t="s">
        <v>1910</v>
      </c>
      <c r="AL188" t="s">
        <v>2930</v>
      </c>
      <c r="AP188" s="36" t="s">
        <v>3899</v>
      </c>
      <c r="AR188" s="36" t="s">
        <v>4913</v>
      </c>
      <c r="AS188" s="36" t="s">
        <v>5845</v>
      </c>
      <c r="AW188" t="s">
        <v>16974</v>
      </c>
      <c r="AZ188" s="71" t="s">
        <v>7207</v>
      </c>
      <c r="BB188" s="71" t="s">
        <v>8920</v>
      </c>
      <c r="BC188" s="71" t="s">
        <v>9810</v>
      </c>
      <c r="BF188" s="71" t="s">
        <v>11343</v>
      </c>
      <c r="BG188" s="71" t="s">
        <v>12298</v>
      </c>
      <c r="BJ188" s="71" t="s">
        <v>12584</v>
      </c>
      <c r="BL188" s="71" t="s">
        <v>13562</v>
      </c>
    </row>
    <row r="189" spans="1:64" ht="18.75" customHeight="1">
      <c r="A189" t="s">
        <v>2839</v>
      </c>
      <c r="B189" t="s">
        <v>2833</v>
      </c>
      <c r="C189" t="s">
        <v>2840</v>
      </c>
      <c r="D189" t="s">
        <v>2841</v>
      </c>
      <c r="E189">
        <v>23.833333970000002</v>
      </c>
      <c r="F189">
        <v>89.75</v>
      </c>
      <c r="G189" t="s">
        <v>17240</v>
      </c>
      <c r="AK189" s="36" t="s">
        <v>2407</v>
      </c>
      <c r="AL189" t="s">
        <v>3287</v>
      </c>
      <c r="AP189" s="36" t="s">
        <v>4320</v>
      </c>
      <c r="AR189" s="36" t="s">
        <v>4971</v>
      </c>
      <c r="AS189" s="36" t="s">
        <v>5814</v>
      </c>
      <c r="AW189" t="s">
        <v>16962</v>
      </c>
      <c r="AZ189" s="71" t="s">
        <v>7189</v>
      </c>
      <c r="BB189" s="71" t="s">
        <v>8401</v>
      </c>
      <c r="BC189" s="71" t="s">
        <v>14359</v>
      </c>
      <c r="BF189" s="71" t="s">
        <v>11657</v>
      </c>
      <c r="BG189" s="71" t="s">
        <v>12111</v>
      </c>
      <c r="BJ189" s="71" t="s">
        <v>12562</v>
      </c>
      <c r="BL189" s="71" t="s">
        <v>14095</v>
      </c>
    </row>
    <row r="190" spans="1:64" ht="18.75" customHeight="1">
      <c r="A190" s="36" t="s">
        <v>4828</v>
      </c>
      <c r="B190" s="36" t="s">
        <v>4582</v>
      </c>
      <c r="C190" s="36" t="s">
        <v>4829</v>
      </c>
      <c r="D190" s="36" t="s">
        <v>4667</v>
      </c>
      <c r="E190">
        <v>108.39205200000001</v>
      </c>
      <c r="F190">
        <v>-6.6391350000000102</v>
      </c>
      <c r="G190" t="s">
        <v>1464</v>
      </c>
      <c r="AK190" s="36" t="s">
        <v>2401</v>
      </c>
      <c r="AL190" t="s">
        <v>3121</v>
      </c>
      <c r="AP190" s="36" t="s">
        <v>4348</v>
      </c>
      <c r="AR190" s="36" t="s">
        <v>4911</v>
      </c>
      <c r="AS190" s="36" t="s">
        <v>6030</v>
      </c>
      <c r="AW190" t="s">
        <v>16979</v>
      </c>
      <c r="AZ190" s="71" t="s">
        <v>7327</v>
      </c>
      <c r="BB190" s="71" t="s">
        <v>8918</v>
      </c>
      <c r="BC190" s="71" t="s">
        <v>10617</v>
      </c>
      <c r="BF190" s="71" t="s">
        <v>11341</v>
      </c>
      <c r="BG190" s="71" t="s">
        <v>12006</v>
      </c>
      <c r="BJ190" s="71" t="s">
        <v>12730</v>
      </c>
      <c r="BL190" s="71" t="s">
        <v>14067</v>
      </c>
    </row>
    <row r="191" spans="1:64" ht="18.75" customHeight="1">
      <c r="A191" s="36" t="s">
        <v>4140</v>
      </c>
      <c r="B191" s="36" t="s">
        <v>17247</v>
      </c>
      <c r="C191" s="36" t="s">
        <v>4141</v>
      </c>
      <c r="D191" t="s">
        <v>4069</v>
      </c>
      <c r="E191">
        <v>75.833335880000007</v>
      </c>
      <c r="F191">
        <v>39.083332059999996</v>
      </c>
      <c r="G191" t="s">
        <v>1464</v>
      </c>
      <c r="AK191" s="36" t="s">
        <v>2071</v>
      </c>
      <c r="AL191" t="s">
        <v>3239</v>
      </c>
      <c r="AP191" s="36" t="s">
        <v>4155</v>
      </c>
      <c r="AR191" s="36" t="s">
        <v>4979</v>
      </c>
      <c r="AS191" s="36" t="s">
        <v>6172</v>
      </c>
      <c r="AW191" t="s">
        <v>16963</v>
      </c>
      <c r="AZ191" s="71" t="s">
        <v>7201</v>
      </c>
      <c r="BB191" s="71" t="s">
        <v>8916</v>
      </c>
      <c r="BC191" s="71" t="s">
        <v>10039</v>
      </c>
      <c r="BF191" s="71" t="s">
        <v>10923</v>
      </c>
      <c r="BG191" s="71" t="s">
        <v>12173</v>
      </c>
      <c r="BJ191" s="71" t="s">
        <v>12911</v>
      </c>
      <c r="BL191" s="71" t="s">
        <v>13738</v>
      </c>
    </row>
    <row r="192" spans="1:64" ht="18.75" customHeight="1">
      <c r="A192" s="36" t="s">
        <v>1956</v>
      </c>
      <c r="B192" s="36" t="s">
        <v>1884</v>
      </c>
      <c r="C192" s="36" t="s">
        <v>1957</v>
      </c>
      <c r="D192" s="36" t="s">
        <v>1958</v>
      </c>
      <c r="E192">
        <v>149.300954546204</v>
      </c>
      <c r="F192">
        <v>-21.439813571090198</v>
      </c>
      <c r="G192" t="s">
        <v>1464</v>
      </c>
      <c r="AK192" s="36" t="s">
        <v>2814</v>
      </c>
      <c r="AL192" t="s">
        <v>2882</v>
      </c>
      <c r="AP192" s="36" t="s">
        <v>3859</v>
      </c>
      <c r="AR192" s="36" t="s">
        <v>4909</v>
      </c>
      <c r="AS192" s="36" t="s">
        <v>6104</v>
      </c>
      <c r="AW192" t="s">
        <v>16970</v>
      </c>
      <c r="AZ192" s="71" t="s">
        <v>7159</v>
      </c>
      <c r="BB192" s="71" t="s">
        <v>9124</v>
      </c>
      <c r="BC192" s="71" t="s">
        <v>9818</v>
      </c>
      <c r="BF192" s="71" t="s">
        <v>11687</v>
      </c>
      <c r="BG192" s="71" t="s">
        <v>12085</v>
      </c>
      <c r="BJ192" s="71" t="s">
        <v>12678</v>
      </c>
      <c r="BL192" s="71" t="s">
        <v>13612</v>
      </c>
    </row>
    <row r="193" spans="1:64" ht="18.75" customHeight="1">
      <c r="A193" s="36" t="s">
        <v>14290</v>
      </c>
      <c r="B193" s="36" t="s">
        <v>14231</v>
      </c>
      <c r="C193" s="36" t="s">
        <v>14291</v>
      </c>
      <c r="D193" s="36" t="s">
        <v>14292</v>
      </c>
      <c r="E193">
        <v>105.06666559999999</v>
      </c>
      <c r="F193">
        <v>10.36666679</v>
      </c>
      <c r="G193" t="s">
        <v>1464</v>
      </c>
      <c r="AK193" s="36" t="s">
        <v>2393</v>
      </c>
      <c r="AL193" t="s">
        <v>3496</v>
      </c>
      <c r="AP193" s="36" t="s">
        <v>4371</v>
      </c>
      <c r="AR193" s="36" t="s">
        <v>5257</v>
      </c>
      <c r="AS193" s="36" t="s">
        <v>6246</v>
      </c>
      <c r="AW193" t="s">
        <v>16965</v>
      </c>
      <c r="AZ193" s="71" t="s">
        <v>7243</v>
      </c>
      <c r="BB193" s="71" t="s">
        <v>9126</v>
      </c>
      <c r="BC193" s="71" t="s">
        <v>10114</v>
      </c>
      <c r="BF193" s="71" t="s">
        <v>11339</v>
      </c>
      <c r="BG193" s="71" t="s">
        <v>11937</v>
      </c>
      <c r="BJ193" s="71" t="s">
        <v>12829</v>
      </c>
      <c r="BL193" s="71" t="s">
        <v>13380</v>
      </c>
    </row>
    <row r="194" spans="1:64" ht="18.75" customHeight="1">
      <c r="A194" s="36" t="s">
        <v>11681</v>
      </c>
      <c r="B194" s="36" t="s">
        <v>10805</v>
      </c>
      <c r="C194" s="36" t="s">
        <v>11682</v>
      </c>
      <c r="D194" s="36" t="s">
        <v>10968</v>
      </c>
      <c r="E194">
        <v>119.88333129999999</v>
      </c>
      <c r="F194">
        <v>16.399999619999999</v>
      </c>
      <c r="G194" t="s">
        <v>1464</v>
      </c>
      <c r="AK194" s="36" t="s">
        <v>2391</v>
      </c>
      <c r="AL194" t="s">
        <v>3044</v>
      </c>
      <c r="AP194" s="36" t="s">
        <v>4481</v>
      </c>
      <c r="AR194" s="36" t="s">
        <v>5563</v>
      </c>
      <c r="AS194" s="36" t="s">
        <v>5958</v>
      </c>
      <c r="AW194" t="s">
        <v>6724</v>
      </c>
      <c r="AZ194" s="71" t="s">
        <v>6993</v>
      </c>
      <c r="BB194" s="71" t="s">
        <v>9128</v>
      </c>
      <c r="BC194" s="71" t="s">
        <v>9747</v>
      </c>
      <c r="BF194" s="71" t="s">
        <v>11268</v>
      </c>
      <c r="BG194" s="71" t="s">
        <v>12044</v>
      </c>
      <c r="BJ194" s="71" t="s">
        <v>12409</v>
      </c>
      <c r="BL194" s="71" t="s">
        <v>14065</v>
      </c>
    </row>
    <row r="195" spans="1:64" ht="18.75" customHeight="1">
      <c r="A195" s="36" t="s">
        <v>11677</v>
      </c>
      <c r="B195" s="36" t="s">
        <v>10805</v>
      </c>
      <c r="C195" s="36" t="s">
        <v>11678</v>
      </c>
      <c r="D195" s="36" t="s">
        <v>10841</v>
      </c>
      <c r="E195">
        <v>124.18333440000001</v>
      </c>
      <c r="F195">
        <v>7.25</v>
      </c>
      <c r="G195" t="s">
        <v>1464</v>
      </c>
      <c r="AK195" s="36" t="s">
        <v>2399</v>
      </c>
      <c r="AL195" t="s">
        <v>3189</v>
      </c>
      <c r="AP195" s="36" t="s">
        <v>4061</v>
      </c>
      <c r="AR195" s="36" t="s">
        <v>4993</v>
      </c>
      <c r="AS195" s="36" t="s">
        <v>6127</v>
      </c>
      <c r="AW195" t="s">
        <v>6405</v>
      </c>
      <c r="AZ195" s="71" t="s">
        <v>7305</v>
      </c>
      <c r="BB195" s="71" t="s">
        <v>9130</v>
      </c>
      <c r="BC195" s="71" t="s">
        <v>10488</v>
      </c>
      <c r="BF195" s="71" t="s">
        <v>11033</v>
      </c>
      <c r="BG195" s="71" t="s">
        <v>11965</v>
      </c>
      <c r="BJ195" s="71" t="s">
        <v>12552</v>
      </c>
      <c r="BL195" s="71" t="s">
        <v>14111</v>
      </c>
    </row>
    <row r="196" spans="1:64" ht="18.75" customHeight="1">
      <c r="A196" s="36" t="s">
        <v>10789</v>
      </c>
      <c r="B196" s="36" t="s">
        <v>17250</v>
      </c>
      <c r="C196" s="36" t="s">
        <v>10790</v>
      </c>
      <c r="D196" s="36" t="s">
        <v>10781</v>
      </c>
      <c r="E196">
        <v>146.78334050000001</v>
      </c>
      <c r="F196">
        <v>-9.0166664119999993</v>
      </c>
      <c r="G196" t="s">
        <v>1464</v>
      </c>
      <c r="AK196" s="36" t="s">
        <v>2397</v>
      </c>
      <c r="AL196" t="s">
        <v>3020</v>
      </c>
      <c r="AP196" s="36" t="s">
        <v>3865</v>
      </c>
      <c r="AR196" s="36" t="s">
        <v>4796</v>
      </c>
      <c r="AS196" s="36" t="s">
        <v>6098</v>
      </c>
      <c r="AW196" t="s">
        <v>6399</v>
      </c>
      <c r="AZ196" s="71" t="s">
        <v>7313</v>
      </c>
      <c r="BB196" s="71" t="s">
        <v>8914</v>
      </c>
      <c r="BC196" s="71" t="s">
        <v>10282</v>
      </c>
      <c r="BF196" s="71" t="s">
        <v>11100</v>
      </c>
      <c r="BG196" s="71" t="s">
        <v>11939</v>
      </c>
      <c r="BJ196" s="71" t="s">
        <v>12779</v>
      </c>
      <c r="BL196" s="71" t="s">
        <v>13218</v>
      </c>
    </row>
    <row r="197" spans="1:64" ht="18.75" customHeight="1">
      <c r="A197" s="36" t="s">
        <v>10342</v>
      </c>
      <c r="B197" s="36" t="s">
        <v>9596</v>
      </c>
      <c r="C197" s="36" t="s">
        <v>10343</v>
      </c>
      <c r="D197" t="s">
        <v>9600</v>
      </c>
      <c r="E197">
        <v>67.800003050000001</v>
      </c>
      <c r="F197">
        <v>27.233333590000001</v>
      </c>
      <c r="G197" t="s">
        <v>1464</v>
      </c>
      <c r="AK197" s="36" t="s">
        <v>2389</v>
      </c>
      <c r="AL197" t="s">
        <v>2896</v>
      </c>
      <c r="AP197" s="36" t="s">
        <v>3931</v>
      </c>
      <c r="AR197" s="36" t="s">
        <v>5110</v>
      </c>
      <c r="AS197" s="36" t="s">
        <v>6131</v>
      </c>
      <c r="AW197" t="s">
        <v>6508</v>
      </c>
      <c r="AZ197" s="71" t="s">
        <v>7093</v>
      </c>
      <c r="BB197" s="71" t="s">
        <v>9132</v>
      </c>
      <c r="BC197" s="71" t="s">
        <v>10043</v>
      </c>
      <c r="BF197" s="71" t="s">
        <v>11321</v>
      </c>
      <c r="BG197" s="71" t="s">
        <v>12193</v>
      </c>
      <c r="BJ197" s="71" t="s">
        <v>12805</v>
      </c>
      <c r="BL197" s="71" t="s">
        <v>13270</v>
      </c>
    </row>
    <row r="198" spans="1:64" ht="18.75" customHeight="1">
      <c r="A198" s="36" t="s">
        <v>13285</v>
      </c>
      <c r="B198" s="36" t="s">
        <v>13155</v>
      </c>
      <c r="C198" s="36" t="s">
        <v>13286</v>
      </c>
      <c r="D198" t="s">
        <v>13242</v>
      </c>
      <c r="E198">
        <v>100.083333</v>
      </c>
      <c r="F198">
        <v>13.033333000000001</v>
      </c>
      <c r="G198" t="s">
        <v>1464</v>
      </c>
      <c r="AK198" s="36" t="s">
        <v>2387</v>
      </c>
      <c r="AL198" t="s">
        <v>3101</v>
      </c>
      <c r="AP198" s="36" t="s">
        <v>4034</v>
      </c>
      <c r="AR198" s="36" t="s">
        <v>5259</v>
      </c>
      <c r="AS198" s="36" t="s">
        <v>5701</v>
      </c>
      <c r="AW198" t="s">
        <v>6683</v>
      </c>
      <c r="AZ198" s="71" t="s">
        <v>7225</v>
      </c>
      <c r="BB198" s="71" t="s">
        <v>9134</v>
      </c>
      <c r="BC198" s="71" t="s">
        <v>9710</v>
      </c>
      <c r="BF198" s="71" t="s">
        <v>15645</v>
      </c>
      <c r="BG198" s="71" t="s">
        <v>12151</v>
      </c>
      <c r="BJ198" s="71" t="s">
        <v>12510</v>
      </c>
      <c r="BL198" s="71" t="s">
        <v>13268</v>
      </c>
    </row>
    <row r="199" spans="1:64" ht="18.75" customHeight="1">
      <c r="A199" s="36" t="s">
        <v>7570</v>
      </c>
      <c r="B199" s="36" t="s">
        <v>7429</v>
      </c>
      <c r="C199" s="36" t="s">
        <v>7571</v>
      </c>
      <c r="D199" t="s">
        <v>125</v>
      </c>
      <c r="E199">
        <v>87.2</v>
      </c>
      <c r="F199">
        <v>27.366669999999999</v>
      </c>
      <c r="G199" t="s">
        <v>1464</v>
      </c>
      <c r="AK199" s="36" t="s">
        <v>2385</v>
      </c>
      <c r="AL199" t="s">
        <v>3113</v>
      </c>
      <c r="AP199" s="36" t="s">
        <v>4142</v>
      </c>
      <c r="AR199" s="36" t="s">
        <v>5170</v>
      </c>
      <c r="AS199" s="36" t="s">
        <v>5699</v>
      </c>
      <c r="AW199" t="s">
        <v>6482</v>
      </c>
      <c r="AZ199" s="71" t="s">
        <v>7375</v>
      </c>
      <c r="BB199" s="71" t="s">
        <v>9136</v>
      </c>
      <c r="BC199" s="71" t="s">
        <v>10719</v>
      </c>
      <c r="BF199" s="71" t="s">
        <v>11749</v>
      </c>
      <c r="BG199" s="71" t="s">
        <v>12229</v>
      </c>
      <c r="BJ199" s="71" t="s">
        <v>12658</v>
      </c>
      <c r="BL199" s="71" t="s">
        <v>14058</v>
      </c>
    </row>
    <row r="200" spans="1:64" ht="18.75" customHeight="1">
      <c r="A200" s="36" t="s">
        <v>6186</v>
      </c>
      <c r="B200" s="36" t="s">
        <v>5588</v>
      </c>
      <c r="C200" s="36" t="s">
        <v>6187</v>
      </c>
      <c r="D200" s="36" t="s">
        <v>5828</v>
      </c>
      <c r="E200">
        <v>138.3999939</v>
      </c>
      <c r="F200">
        <v>35.016666409999999</v>
      </c>
      <c r="G200" t="s">
        <v>1464</v>
      </c>
      <c r="AK200" s="36" t="s">
        <v>2083</v>
      </c>
      <c r="AL200" t="s">
        <v>17210</v>
      </c>
      <c r="AP200" s="36" t="s">
        <v>3891</v>
      </c>
      <c r="AR200" s="36" t="s">
        <v>5581</v>
      </c>
      <c r="AS200" s="36" t="s">
        <v>6002</v>
      </c>
      <c r="AW200" t="s">
        <v>6428</v>
      </c>
      <c r="AZ200" s="71" t="s">
        <v>7223</v>
      </c>
      <c r="BB200" s="71" t="s">
        <v>8578</v>
      </c>
      <c r="BC200" s="71" t="s">
        <v>10120</v>
      </c>
      <c r="BF200" s="71" t="s">
        <v>11015</v>
      </c>
      <c r="BG200" s="71" t="s">
        <v>11941</v>
      </c>
      <c r="BJ200" s="71" t="s">
        <v>12652</v>
      </c>
      <c r="BL200" s="71" t="s">
        <v>13846</v>
      </c>
    </row>
    <row r="201" spans="1:64" ht="18.75" customHeight="1">
      <c r="A201" s="36" t="s">
        <v>10775</v>
      </c>
      <c r="B201" s="36" t="s">
        <v>10756</v>
      </c>
      <c r="C201" s="36" t="s">
        <v>10776</v>
      </c>
      <c r="D201" t="s">
        <v>1464</v>
      </c>
      <c r="E201">
        <v>134.474321</v>
      </c>
      <c r="F201">
        <v>7.3407790000000004</v>
      </c>
      <c r="G201" t="s">
        <v>1464</v>
      </c>
      <c r="AK201" s="36" t="s">
        <v>1912</v>
      </c>
      <c r="AL201" t="s">
        <v>3477</v>
      </c>
      <c r="AP201" s="36" t="s">
        <v>4330</v>
      </c>
      <c r="AR201" s="36" t="s">
        <v>5143</v>
      </c>
      <c r="AS201" s="36" t="s">
        <v>6234</v>
      </c>
      <c r="AW201" t="s">
        <v>6899</v>
      </c>
      <c r="AZ201" s="71" t="s">
        <v>7053</v>
      </c>
      <c r="BB201" s="71" t="s">
        <v>8912</v>
      </c>
      <c r="BC201" s="71" t="s">
        <v>9923</v>
      </c>
      <c r="BF201" s="71" t="s">
        <v>11319</v>
      </c>
      <c r="BG201" s="71" t="s">
        <v>12087</v>
      </c>
      <c r="BJ201" s="71" t="s">
        <v>12827</v>
      </c>
      <c r="BL201" s="71" t="s">
        <v>13620</v>
      </c>
    </row>
    <row r="202" spans="1:64" ht="18.75" customHeight="1">
      <c r="A202" s="36" t="s">
        <v>6236</v>
      </c>
      <c r="B202" s="36" t="s">
        <v>5588</v>
      </c>
      <c r="C202" s="36" t="s">
        <v>6237</v>
      </c>
      <c r="D202" s="36" t="s">
        <v>1464</v>
      </c>
      <c r="E202">
        <v>138.359620092591</v>
      </c>
      <c r="F202">
        <v>37.234118202028803</v>
      </c>
      <c r="G202" t="s">
        <v>1464</v>
      </c>
      <c r="AK202" s="36" t="s">
        <v>2379</v>
      </c>
      <c r="AL202" t="s">
        <v>3402</v>
      </c>
      <c r="AP202" s="36" t="s">
        <v>4147</v>
      </c>
      <c r="AR202" s="36" t="s">
        <v>5515</v>
      </c>
      <c r="AS202" s="36" t="s">
        <v>5697</v>
      </c>
      <c r="AW202" t="s">
        <v>17029</v>
      </c>
      <c r="AZ202" s="71" t="s">
        <v>7077</v>
      </c>
      <c r="BB202" s="71" t="s">
        <v>9138</v>
      </c>
      <c r="BC202" s="71" t="s">
        <v>10747</v>
      </c>
      <c r="BF202" s="71" t="s">
        <v>11356</v>
      </c>
      <c r="BG202" s="71" t="s">
        <v>12071</v>
      </c>
      <c r="BJ202" s="71" t="s">
        <v>12512</v>
      </c>
      <c r="BL202" s="71" t="s">
        <v>13711</v>
      </c>
    </row>
    <row r="203" spans="1:64" ht="18.75" customHeight="1">
      <c r="A203" s="36" t="s">
        <v>5675</v>
      </c>
      <c r="B203" s="36" t="s">
        <v>5588</v>
      </c>
      <c r="C203" s="36" t="s">
        <v>5676</v>
      </c>
      <c r="D203" t="s">
        <v>5677</v>
      </c>
      <c r="E203">
        <v>138.36666869999999</v>
      </c>
      <c r="F203">
        <v>37.233333590000001</v>
      </c>
      <c r="G203" t="s">
        <v>1464</v>
      </c>
      <c r="AK203" s="36" t="s">
        <v>2377</v>
      </c>
      <c r="AL203" t="s">
        <v>3123</v>
      </c>
      <c r="AP203" s="36" t="s">
        <v>4425</v>
      </c>
      <c r="AR203" s="36" t="s">
        <v>4777</v>
      </c>
      <c r="AS203" s="36" t="s">
        <v>6260</v>
      </c>
      <c r="AW203" t="s">
        <v>6817</v>
      </c>
      <c r="AZ203" s="71" t="s">
        <v>7233</v>
      </c>
      <c r="BB203" s="71" t="s">
        <v>9140</v>
      </c>
      <c r="BC203" s="71" t="s">
        <v>10348</v>
      </c>
      <c r="BF203" s="71" t="s">
        <v>11347</v>
      </c>
      <c r="BG203" s="71" t="s">
        <v>11923</v>
      </c>
      <c r="BJ203" s="71" t="s">
        <v>12853</v>
      </c>
      <c r="BL203" s="71" t="s">
        <v>13833</v>
      </c>
    </row>
    <row r="204" spans="1:64" ht="18.75" customHeight="1">
      <c r="A204" s="36" t="s">
        <v>5884</v>
      </c>
      <c r="B204" s="36" t="s">
        <v>5588</v>
      </c>
      <c r="C204" s="36" t="s">
        <v>5885</v>
      </c>
      <c r="D204" s="36" t="s">
        <v>5626</v>
      </c>
      <c r="E204">
        <v>137.33332820000001</v>
      </c>
      <c r="F204">
        <v>34.900001529999997</v>
      </c>
      <c r="G204" t="s">
        <v>1464</v>
      </c>
      <c r="AK204" s="36" t="s">
        <v>1976</v>
      </c>
      <c r="AL204" t="s">
        <v>3457</v>
      </c>
      <c r="AP204" s="36" t="s">
        <v>4213</v>
      </c>
      <c r="AR204" s="36" t="s">
        <v>4688</v>
      </c>
      <c r="AS204" s="36" t="s">
        <v>6178</v>
      </c>
      <c r="AW204" t="s">
        <v>6855</v>
      </c>
      <c r="AZ204" s="71" t="s">
        <v>7167</v>
      </c>
      <c r="BB204" s="71" t="s">
        <v>9142</v>
      </c>
      <c r="BC204" s="71" t="s">
        <v>10458</v>
      </c>
      <c r="BF204" s="71" t="s">
        <v>11345</v>
      </c>
      <c r="BG204" s="71" t="s">
        <v>12314</v>
      </c>
      <c r="BJ204" s="71" t="s">
        <v>12795</v>
      </c>
      <c r="BL204" s="71" t="s">
        <v>13564</v>
      </c>
    </row>
    <row r="205" spans="1:64" ht="18.75" customHeight="1">
      <c r="A205" s="36" t="s">
        <v>12008</v>
      </c>
      <c r="B205" s="36" t="s">
        <v>17251</v>
      </c>
      <c r="C205" s="36" t="s">
        <v>12009</v>
      </c>
      <c r="D205" s="36" t="s">
        <v>11815</v>
      </c>
      <c r="E205">
        <v>126.85537605827901</v>
      </c>
      <c r="F205">
        <v>36.916649451450702</v>
      </c>
      <c r="G205" t="s">
        <v>1464</v>
      </c>
      <c r="AK205" s="36" t="s">
        <v>2674</v>
      </c>
      <c r="AL205" t="s">
        <v>3185</v>
      </c>
      <c r="AP205" s="36" t="s">
        <v>4429</v>
      </c>
      <c r="AR205" s="36" t="s">
        <v>15464</v>
      </c>
      <c r="AS205" s="36" t="s">
        <v>5703</v>
      </c>
      <c r="AW205" t="s">
        <v>6572</v>
      </c>
      <c r="AZ205" s="71" t="s">
        <v>7285</v>
      </c>
      <c r="BB205" s="71" t="s">
        <v>9144</v>
      </c>
      <c r="BC205" s="71" t="s">
        <v>10494</v>
      </c>
      <c r="BF205" s="71" t="s">
        <v>11317</v>
      </c>
      <c r="BG205" s="71" t="s">
        <v>12056</v>
      </c>
      <c r="BJ205" s="71" t="s">
        <v>12756</v>
      </c>
      <c r="BL205" s="71" t="s">
        <v>13856</v>
      </c>
    </row>
    <row r="206" spans="1:64" ht="18.75" customHeight="1">
      <c r="A206" s="36" t="s">
        <v>11845</v>
      </c>
      <c r="B206" s="36" t="s">
        <v>17251</v>
      </c>
      <c r="C206" s="36" t="s">
        <v>11846</v>
      </c>
      <c r="D206" s="36" t="s">
        <v>11815</v>
      </c>
      <c r="E206">
        <v>126.967852070356</v>
      </c>
      <c r="F206">
        <v>36.938958553903603</v>
      </c>
      <c r="G206" t="s">
        <v>1464</v>
      </c>
      <c r="AK206" s="36" t="s">
        <v>1914</v>
      </c>
      <c r="AL206" t="s">
        <v>3471</v>
      </c>
      <c r="AP206" s="36" t="s">
        <v>4237</v>
      </c>
      <c r="AR206" s="36" t="s">
        <v>15466</v>
      </c>
      <c r="AS206" s="36" t="s">
        <v>6202</v>
      </c>
      <c r="AW206" t="s">
        <v>6463</v>
      </c>
      <c r="AZ206" s="71" t="s">
        <v>7071</v>
      </c>
      <c r="BB206" s="71" t="s">
        <v>9146</v>
      </c>
      <c r="BC206" s="71" t="s">
        <v>10264</v>
      </c>
      <c r="BF206" s="71" t="s">
        <v>15648</v>
      </c>
      <c r="BG206" s="71" t="s">
        <v>12012</v>
      </c>
      <c r="BJ206" s="71" t="s">
        <v>12529</v>
      </c>
      <c r="BL206" s="71" t="s">
        <v>13702</v>
      </c>
    </row>
    <row r="207" spans="1:64" ht="18.75" customHeight="1">
      <c r="A207" s="36" t="s">
        <v>8507</v>
      </c>
      <c r="B207" s="36" t="s">
        <v>17249</v>
      </c>
      <c r="C207" s="36" t="s">
        <v>8508</v>
      </c>
      <c r="D207" s="36" t="s">
        <v>7726</v>
      </c>
      <c r="E207">
        <v>171.80138890000001</v>
      </c>
      <c r="F207">
        <v>-44.056388890000001</v>
      </c>
      <c r="G207" t="s">
        <v>1464</v>
      </c>
      <c r="AK207" s="36" t="s">
        <v>2474</v>
      </c>
      <c r="AL207" t="s">
        <v>3059</v>
      </c>
      <c r="AP207" s="36" t="s">
        <v>4217</v>
      </c>
      <c r="AR207" s="36" t="s">
        <v>4634</v>
      </c>
      <c r="AS207" s="36" t="s">
        <v>5630</v>
      </c>
      <c r="AW207" t="s">
        <v>6370</v>
      </c>
      <c r="AZ207" s="71" t="s">
        <v>7261</v>
      </c>
      <c r="BB207" s="71" t="s">
        <v>9148</v>
      </c>
      <c r="BC207" s="71" t="s">
        <v>10126</v>
      </c>
      <c r="BF207" s="71" t="s">
        <v>11455</v>
      </c>
      <c r="BG207" s="71" t="s">
        <v>12046</v>
      </c>
      <c r="BJ207" s="71" t="s">
        <v>12813</v>
      </c>
      <c r="BL207" s="71" t="s">
        <v>13424</v>
      </c>
    </row>
    <row r="208" spans="1:64" ht="18.75" customHeight="1">
      <c r="A208" s="36" t="s">
        <v>5836</v>
      </c>
      <c r="B208" s="36" t="s">
        <v>5588</v>
      </c>
      <c r="C208" s="36" t="s">
        <v>5837</v>
      </c>
      <c r="D208" s="36" t="s">
        <v>5761</v>
      </c>
      <c r="E208">
        <v>133.58332820000001</v>
      </c>
      <c r="F208">
        <v>34.516666409999999</v>
      </c>
      <c r="G208" t="s">
        <v>1464</v>
      </c>
      <c r="AK208" s="36" t="s">
        <v>2738</v>
      </c>
      <c r="AL208" t="s">
        <v>3103</v>
      </c>
      <c r="AP208" s="36" t="s">
        <v>4530</v>
      </c>
      <c r="AR208" s="36" t="s">
        <v>4981</v>
      </c>
      <c r="AS208" s="36" t="s">
        <v>5938</v>
      </c>
      <c r="AW208" t="s">
        <v>17039</v>
      </c>
      <c r="AZ208" s="71" t="s">
        <v>7059</v>
      </c>
      <c r="BB208" s="71" t="s">
        <v>14345</v>
      </c>
      <c r="BC208" s="71" t="s">
        <v>9921</v>
      </c>
      <c r="BF208" s="71" t="s">
        <v>11733</v>
      </c>
      <c r="BG208" s="71" t="s">
        <v>11978</v>
      </c>
      <c r="BJ208" s="71" t="s">
        <v>12568</v>
      </c>
      <c r="BL208" s="71" t="s">
        <v>13953</v>
      </c>
    </row>
    <row r="209" spans="1:64" ht="18.75" customHeight="1">
      <c r="A209" s="36" t="s">
        <v>8036</v>
      </c>
      <c r="B209" s="36" t="s">
        <v>17249</v>
      </c>
      <c r="C209" s="36" t="s">
        <v>8037</v>
      </c>
      <c r="D209" s="36" t="s">
        <v>7726</v>
      </c>
      <c r="E209">
        <v>171.80138890000001</v>
      </c>
      <c r="F209">
        <v>-44.056388890000001</v>
      </c>
      <c r="G209" t="s">
        <v>8990</v>
      </c>
      <c r="AK209" s="36" t="s">
        <v>2371</v>
      </c>
      <c r="AL209" t="s">
        <v>2898</v>
      </c>
      <c r="AP209" s="36" t="s">
        <v>4393</v>
      </c>
      <c r="AR209" s="36" t="s">
        <v>5461</v>
      </c>
      <c r="AS209" s="36" t="s">
        <v>6056</v>
      </c>
      <c r="AW209" t="s">
        <v>6460</v>
      </c>
      <c r="AZ209" s="71" t="s">
        <v>7141</v>
      </c>
      <c r="BB209" s="71" t="s">
        <v>14346</v>
      </c>
      <c r="BC209" s="71" t="s">
        <v>9961</v>
      </c>
      <c r="BF209" s="71" t="s">
        <v>10887</v>
      </c>
      <c r="BG209" s="71" t="s">
        <v>11843</v>
      </c>
      <c r="BJ209" s="71" t="s">
        <v>12672</v>
      </c>
      <c r="BL209" s="71" t="s">
        <v>13961</v>
      </c>
    </row>
    <row r="210" spans="1:64" ht="18.75" customHeight="1">
      <c r="A210" s="36" t="s">
        <v>2646</v>
      </c>
      <c r="B210" s="36" t="s">
        <v>1884</v>
      </c>
      <c r="C210" s="36" t="s">
        <v>2647</v>
      </c>
      <c r="D210" s="36" t="s">
        <v>1464</v>
      </c>
      <c r="E210">
        <v>123.093305298022</v>
      </c>
      <c r="F210">
        <v>-12.240464700135201</v>
      </c>
      <c r="G210" t="s">
        <v>1464</v>
      </c>
      <c r="AK210" s="36" t="s">
        <v>2383</v>
      </c>
      <c r="AL210" t="s">
        <v>3455</v>
      </c>
      <c r="AP210" s="36" t="s">
        <v>3846</v>
      </c>
      <c r="AR210" s="36" t="s">
        <v>4808</v>
      </c>
      <c r="AS210" s="36" t="s">
        <v>5826</v>
      </c>
      <c r="AW210" t="s">
        <v>6657</v>
      </c>
      <c r="AZ210" s="71" t="s">
        <v>7169</v>
      </c>
      <c r="BB210" s="71" t="s">
        <v>9151</v>
      </c>
      <c r="BC210" s="71" t="s">
        <v>10629</v>
      </c>
      <c r="BF210" s="71" t="s">
        <v>11675</v>
      </c>
      <c r="BG210" s="71" t="s">
        <v>12282</v>
      </c>
      <c r="BJ210" s="71" t="s">
        <v>12752</v>
      </c>
      <c r="BL210" s="71" t="s">
        <v>13919</v>
      </c>
    </row>
    <row r="211" spans="1:64" ht="18.75" customHeight="1">
      <c r="A211" s="36" t="s">
        <v>11463</v>
      </c>
      <c r="B211" s="36" t="s">
        <v>10805</v>
      </c>
      <c r="C211" s="36" t="s">
        <v>11464</v>
      </c>
      <c r="D211" t="s">
        <v>1464</v>
      </c>
      <c r="E211">
        <v>121.74840399999999</v>
      </c>
      <c r="F211">
        <v>13.971268</v>
      </c>
      <c r="G211" t="s">
        <v>1464</v>
      </c>
      <c r="AK211" s="36" t="s">
        <v>2373</v>
      </c>
      <c r="AL211" t="s">
        <v>3125</v>
      </c>
      <c r="AP211" s="36" t="s">
        <v>4556</v>
      </c>
      <c r="AR211" s="36" t="s">
        <v>15468</v>
      </c>
      <c r="AS211" s="36" t="s">
        <v>5922</v>
      </c>
      <c r="AW211" t="s">
        <v>17030</v>
      </c>
      <c r="AZ211" s="71" t="s">
        <v>7183</v>
      </c>
      <c r="BB211" s="71" t="s">
        <v>8910</v>
      </c>
      <c r="BC211" s="71" t="s">
        <v>9796</v>
      </c>
      <c r="BF211" s="71" t="s">
        <v>11300</v>
      </c>
      <c r="BG211" s="71" t="s">
        <v>11831</v>
      </c>
      <c r="BJ211" s="71" t="s">
        <v>12470</v>
      </c>
      <c r="BL211" s="71" t="s">
        <v>13339</v>
      </c>
    </row>
    <row r="212" spans="1:64" ht="18.75" customHeight="1">
      <c r="A212" s="36" t="s">
        <v>11050</v>
      </c>
      <c r="B212" s="36" t="s">
        <v>10805</v>
      </c>
      <c r="C212" s="36" t="s">
        <v>11051</v>
      </c>
      <c r="D212" t="s">
        <v>1464</v>
      </c>
      <c r="E212">
        <v>120.100189</v>
      </c>
      <c r="F212">
        <v>16.125067000000001</v>
      </c>
      <c r="G212" t="s">
        <v>1464</v>
      </c>
      <c r="AK212" s="36" t="s">
        <v>2367</v>
      </c>
      <c r="AL212" t="s">
        <v>3241</v>
      </c>
      <c r="AP212" s="36" t="s">
        <v>4353</v>
      </c>
      <c r="AR212" s="36" t="s">
        <v>5306</v>
      </c>
      <c r="AS212" s="36" t="s">
        <v>5780</v>
      </c>
      <c r="AW212" t="s">
        <v>6372</v>
      </c>
      <c r="AZ212" s="71" t="s">
        <v>6945</v>
      </c>
      <c r="BB212" s="71" t="s">
        <v>8908</v>
      </c>
      <c r="BC212" s="71" t="s">
        <v>10292</v>
      </c>
      <c r="BF212" s="71" t="s">
        <v>11294</v>
      </c>
      <c r="BG212" s="71" t="s">
        <v>12223</v>
      </c>
      <c r="BJ212" s="71" t="s">
        <v>12823</v>
      </c>
      <c r="BL212" s="71" t="s">
        <v>14052</v>
      </c>
    </row>
    <row r="213" spans="1:64" ht="18.75" customHeight="1">
      <c r="A213" s="36" t="s">
        <v>8509</v>
      </c>
      <c r="B213" s="36" t="s">
        <v>17249</v>
      </c>
      <c r="C213" s="36" t="s">
        <v>8510</v>
      </c>
      <c r="D213" s="36" t="s">
        <v>7726</v>
      </c>
      <c r="E213">
        <v>174.77619999999999</v>
      </c>
      <c r="F213">
        <v>-41.286499999999997</v>
      </c>
      <c r="G213" t="s">
        <v>1464</v>
      </c>
      <c r="AK213" s="36" t="s">
        <v>1959</v>
      </c>
      <c r="AL213" t="s">
        <v>2926</v>
      </c>
      <c r="AP213" s="36" t="s">
        <v>4519</v>
      </c>
      <c r="AR213" s="36" t="s">
        <v>4652</v>
      </c>
      <c r="AS213" s="36" t="s">
        <v>5725</v>
      </c>
      <c r="AW213" t="s">
        <v>6692</v>
      </c>
      <c r="AZ213" s="71" t="s">
        <v>7171</v>
      </c>
      <c r="BB213" s="71" t="s">
        <v>8580</v>
      </c>
      <c r="BC213" s="71" t="s">
        <v>9757</v>
      </c>
      <c r="BF213" s="71" t="s">
        <v>11685</v>
      </c>
      <c r="BG213" s="71" t="s">
        <v>11840</v>
      </c>
      <c r="BJ213" s="71" t="s">
        <v>12710</v>
      </c>
      <c r="BL213" s="71" t="s">
        <v>13603</v>
      </c>
    </row>
    <row r="214" spans="1:64" ht="18.75" customHeight="1">
      <c r="A214" s="36" t="s">
        <v>13886</v>
      </c>
      <c r="B214" s="36" t="s">
        <v>13155</v>
      </c>
      <c r="C214" s="36" t="s">
        <v>13887</v>
      </c>
      <c r="D214" s="36" t="s">
        <v>13387</v>
      </c>
      <c r="E214">
        <v>100.60654116648</v>
      </c>
      <c r="F214">
        <v>14.075429980495899</v>
      </c>
      <c r="G214" t="s">
        <v>1464</v>
      </c>
      <c r="AK214" s="36" t="s">
        <v>2361</v>
      </c>
      <c r="AL214" t="s">
        <v>17211</v>
      </c>
      <c r="AP214" s="36" t="s">
        <v>4389</v>
      </c>
      <c r="AR214" s="36" t="s">
        <v>5519</v>
      </c>
      <c r="AS214" s="36" t="s">
        <v>6108</v>
      </c>
      <c r="AW214" t="s">
        <v>17000</v>
      </c>
      <c r="AZ214" s="71" t="s">
        <v>7041</v>
      </c>
      <c r="BB214" s="71" t="s">
        <v>8906</v>
      </c>
      <c r="BC214" s="71" t="s">
        <v>9917</v>
      </c>
      <c r="BF214" s="71" t="s">
        <v>11263</v>
      </c>
      <c r="BG214" s="71" t="s">
        <v>12231</v>
      </c>
      <c r="BJ214" s="71" t="s">
        <v>12440</v>
      </c>
      <c r="BL214" s="71" t="s">
        <v>13959</v>
      </c>
    </row>
    <row r="215" spans="1:64" ht="18.75" customHeight="1">
      <c r="A215" s="36" t="s">
        <v>5627</v>
      </c>
      <c r="B215" s="36" t="s">
        <v>5588</v>
      </c>
      <c r="C215" s="36" t="s">
        <v>5628</v>
      </c>
      <c r="D215" s="36" t="s">
        <v>5629</v>
      </c>
      <c r="E215">
        <v>135.3500061</v>
      </c>
      <c r="F215">
        <v>35.616664890000003</v>
      </c>
      <c r="G215" t="s">
        <v>1464</v>
      </c>
      <c r="AK215" s="36" t="s">
        <v>2463</v>
      </c>
      <c r="AL215" t="s">
        <v>3400</v>
      </c>
      <c r="AP215" s="36" t="s">
        <v>4548</v>
      </c>
      <c r="AR215" s="36" t="s">
        <v>5533</v>
      </c>
      <c r="AS215" s="36" t="s">
        <v>6082</v>
      </c>
      <c r="AW215" t="s">
        <v>6696</v>
      </c>
      <c r="AZ215" s="71" t="s">
        <v>7085</v>
      </c>
      <c r="BB215" s="71" t="s">
        <v>8904</v>
      </c>
      <c r="BC215" s="71" t="s">
        <v>9931</v>
      </c>
      <c r="BF215" s="71" t="s">
        <v>10810</v>
      </c>
      <c r="BG215" s="71" t="s">
        <v>12036</v>
      </c>
      <c r="BJ215" s="71" t="s">
        <v>12456</v>
      </c>
      <c r="BL215" s="71" t="s">
        <v>13205</v>
      </c>
    </row>
    <row r="216" spans="1:64" ht="18.75" customHeight="1">
      <c r="A216" s="36" t="s">
        <v>14213</v>
      </c>
      <c r="B216" s="36" t="s">
        <v>14374</v>
      </c>
      <c r="C216" s="36" t="s">
        <v>14214</v>
      </c>
      <c r="D216" s="36" t="s">
        <v>14183</v>
      </c>
      <c r="E216">
        <v>127.01667019999999</v>
      </c>
      <c r="F216">
        <v>-8.3999996190000008</v>
      </c>
      <c r="G216" t="s">
        <v>1464</v>
      </c>
      <c r="AK216" s="36" t="s">
        <v>2035</v>
      </c>
      <c r="AL216" t="s">
        <v>2928</v>
      </c>
      <c r="AP216" s="36" t="s">
        <v>4383</v>
      </c>
      <c r="AR216" s="36" t="s">
        <v>4775</v>
      </c>
      <c r="AS216" s="36" t="s">
        <v>5956</v>
      </c>
      <c r="AW216" t="s">
        <v>17031</v>
      </c>
      <c r="AZ216" s="71" t="s">
        <v>7087</v>
      </c>
      <c r="BB216" s="71" t="s">
        <v>9153</v>
      </c>
      <c r="BC216" s="71" t="s">
        <v>9624</v>
      </c>
      <c r="BF216" s="71" t="s">
        <v>11141</v>
      </c>
      <c r="BG216" s="71" t="s">
        <v>12333</v>
      </c>
      <c r="BJ216" s="71" t="s">
        <v>12819</v>
      </c>
      <c r="BL216" s="71" t="s">
        <v>13786</v>
      </c>
    </row>
    <row r="217" spans="1:64" ht="18.75" customHeight="1">
      <c r="A217" s="36" t="s">
        <v>10116</v>
      </c>
      <c r="B217" s="36" t="s">
        <v>9596</v>
      </c>
      <c r="C217" s="36" t="s">
        <v>10117</v>
      </c>
      <c r="D217" s="36" t="s">
        <v>9793</v>
      </c>
      <c r="E217">
        <v>63.866664890000003</v>
      </c>
      <c r="F217">
        <v>25.11666679</v>
      </c>
      <c r="G217" t="s">
        <v>1464</v>
      </c>
      <c r="AK217" s="36" t="s">
        <v>2768</v>
      </c>
      <c r="AL217" t="s">
        <v>3363</v>
      </c>
      <c r="AP217" s="36" t="s">
        <v>4048</v>
      </c>
      <c r="AR217" s="36" t="s">
        <v>5318</v>
      </c>
      <c r="AS217" s="36" t="s">
        <v>6184</v>
      </c>
      <c r="AW217" t="s">
        <v>6403</v>
      </c>
      <c r="AZ217" s="71" t="s">
        <v>6980</v>
      </c>
      <c r="BB217" s="71" t="s">
        <v>9163</v>
      </c>
      <c r="BC217" s="71" t="s">
        <v>10542</v>
      </c>
      <c r="BF217" s="71" t="s">
        <v>11798</v>
      </c>
      <c r="BG217" s="71" t="s">
        <v>12300</v>
      </c>
      <c r="BJ217" s="71" t="s">
        <v>12641</v>
      </c>
      <c r="BL217" s="71" t="s">
        <v>13698</v>
      </c>
    </row>
    <row r="218" spans="1:64" ht="18.75" customHeight="1">
      <c r="A218" s="36" t="s">
        <v>2644</v>
      </c>
      <c r="B218" s="36" t="s">
        <v>1884</v>
      </c>
      <c r="C218" s="36" t="s">
        <v>2645</v>
      </c>
      <c r="D218" s="36" t="s">
        <v>1464</v>
      </c>
      <c r="E218">
        <v>140.57043476666101</v>
      </c>
      <c r="F218">
        <v>-24.209854852419099</v>
      </c>
      <c r="G218" t="s">
        <v>1464</v>
      </c>
      <c r="AK218" s="36" t="s">
        <v>2359</v>
      </c>
      <c r="AL218" t="s">
        <v>3327</v>
      </c>
      <c r="AP218" s="36" t="s">
        <v>3952</v>
      </c>
      <c r="AR218" s="36" t="s">
        <v>4671</v>
      </c>
      <c r="AS218" s="36" t="s">
        <v>5650</v>
      </c>
      <c r="AW218" t="s">
        <v>6694</v>
      </c>
      <c r="AZ218" s="71" t="s">
        <v>7039</v>
      </c>
      <c r="BB218" s="71" t="s">
        <v>9155</v>
      </c>
      <c r="BC218" s="71" t="s">
        <v>10440</v>
      </c>
      <c r="BF218" s="71" t="s">
        <v>15649</v>
      </c>
      <c r="BG218" s="71" t="s">
        <v>12032</v>
      </c>
      <c r="BJ218" s="71" t="s">
        <v>12807</v>
      </c>
      <c r="BL218" s="71" t="s">
        <v>13806</v>
      </c>
    </row>
    <row r="219" spans="1:64" ht="18.75" customHeight="1">
      <c r="A219" s="36" t="s">
        <v>6545</v>
      </c>
      <c r="B219" s="36" t="s">
        <v>6330</v>
      </c>
      <c r="C219" t="s">
        <v>6546</v>
      </c>
      <c r="D219" t="s">
        <v>6335</v>
      </c>
      <c r="E219">
        <v>6.3333334920000004</v>
      </c>
      <c r="F219">
        <v>100.33333589999999</v>
      </c>
      <c r="AK219" s="36" t="s">
        <v>2357</v>
      </c>
      <c r="AL219" t="s">
        <v>17212</v>
      </c>
      <c r="AP219" s="36" t="s">
        <v>4190</v>
      </c>
      <c r="AR219" s="36" t="s">
        <v>4622</v>
      </c>
      <c r="AS219" s="36" t="s">
        <v>5687</v>
      </c>
      <c r="AW219" t="s">
        <v>6456</v>
      </c>
      <c r="AZ219" s="71" t="s">
        <v>7020</v>
      </c>
      <c r="BB219" s="71" t="s">
        <v>9157</v>
      </c>
      <c r="BC219" s="71" t="s">
        <v>10008</v>
      </c>
      <c r="BF219" s="71" t="s">
        <v>11790</v>
      </c>
      <c r="BG219" s="71" t="s">
        <v>11889</v>
      </c>
      <c r="BJ219" s="71" t="s">
        <v>12415</v>
      </c>
      <c r="BL219" s="71" t="s">
        <v>13202</v>
      </c>
    </row>
    <row r="220" spans="1:64" ht="18.75" customHeight="1">
      <c r="A220" s="36" t="s">
        <v>12506</v>
      </c>
      <c r="B220" s="36" t="s">
        <v>17253</v>
      </c>
      <c r="C220" s="36" t="s">
        <v>12507</v>
      </c>
      <c r="D220" s="36" t="s">
        <v>12445</v>
      </c>
      <c r="E220">
        <v>0</v>
      </c>
      <c r="F220">
        <v>0</v>
      </c>
      <c r="G220" t="s">
        <v>1464</v>
      </c>
      <c r="AK220" s="36" t="s">
        <v>2375</v>
      </c>
      <c r="AL220" t="s">
        <v>3127</v>
      </c>
      <c r="AP220" s="36" t="s">
        <v>4521</v>
      </c>
      <c r="AR220" s="36" t="s">
        <v>5428</v>
      </c>
      <c r="AS220" s="36" t="s">
        <v>5785</v>
      </c>
      <c r="AW220" t="s">
        <v>6329</v>
      </c>
      <c r="AZ220" s="71" t="s">
        <v>7173</v>
      </c>
      <c r="BB220" s="71" t="s">
        <v>9159</v>
      </c>
      <c r="BC220" s="71" t="s">
        <v>9969</v>
      </c>
      <c r="BF220" s="71" t="s">
        <v>11261</v>
      </c>
      <c r="BG220" s="71" t="s">
        <v>12251</v>
      </c>
      <c r="BJ220" s="71" t="s">
        <v>12632</v>
      </c>
      <c r="BL220" s="71" t="s">
        <v>13295</v>
      </c>
    </row>
    <row r="221" spans="1:64" ht="18.75" customHeight="1">
      <c r="A221" t="s">
        <v>2855</v>
      </c>
      <c r="B221" t="s">
        <v>2833</v>
      </c>
      <c r="C221" t="s">
        <v>2856</v>
      </c>
      <c r="D221" t="s">
        <v>2841</v>
      </c>
      <c r="E221">
        <v>23.299999239999998</v>
      </c>
      <c r="F221">
        <v>89.833335880000007</v>
      </c>
      <c r="G221" t="s">
        <v>17240</v>
      </c>
      <c r="AK221" s="36" t="s">
        <v>2355</v>
      </c>
      <c r="AL221" t="s">
        <v>2849</v>
      </c>
      <c r="AP221" s="36" t="s">
        <v>4483</v>
      </c>
      <c r="AR221" s="36" t="s">
        <v>5559</v>
      </c>
      <c r="AS221" s="36" t="s">
        <v>5621</v>
      </c>
      <c r="AW221" t="s">
        <v>6622</v>
      </c>
      <c r="AZ221" s="71" t="s">
        <v>7287</v>
      </c>
      <c r="BB221" s="71" t="s">
        <v>9161</v>
      </c>
      <c r="BC221" s="71" t="s">
        <v>9656</v>
      </c>
      <c r="BF221" s="71" t="s">
        <v>11259</v>
      </c>
      <c r="BG221" s="71" t="s">
        <v>11878</v>
      </c>
      <c r="BJ221" s="71" t="s">
        <v>12434</v>
      </c>
      <c r="BL221" s="71" t="s">
        <v>13713</v>
      </c>
    </row>
    <row r="222" spans="1:64" ht="18.75" customHeight="1">
      <c r="A222" s="36" t="s">
        <v>8034</v>
      </c>
      <c r="B222" s="36" t="s">
        <v>17249</v>
      </c>
      <c r="C222" s="36" t="s">
        <v>8035</v>
      </c>
      <c r="D222" t="s">
        <v>7726</v>
      </c>
      <c r="E222">
        <v>172.41666670000001</v>
      </c>
      <c r="F222">
        <v>-43.833333330000002</v>
      </c>
      <c r="G222" t="s">
        <v>8598</v>
      </c>
      <c r="AK222" s="36" t="s">
        <v>2353</v>
      </c>
      <c r="AL222" t="s">
        <v>3016</v>
      </c>
      <c r="AP222" s="36" t="s">
        <v>4261</v>
      </c>
      <c r="AR222" s="36" t="s">
        <v>15470</v>
      </c>
      <c r="AS222" s="36" t="s">
        <v>5960</v>
      </c>
      <c r="AW222" t="s">
        <v>6537</v>
      </c>
      <c r="AZ222" s="71" t="s">
        <v>7377</v>
      </c>
      <c r="BB222" s="71" t="s">
        <v>9165</v>
      </c>
      <c r="BC222" s="71" t="s">
        <v>9654</v>
      </c>
      <c r="BF222" s="71" t="s">
        <v>10842</v>
      </c>
      <c r="BG222" s="71" t="s">
        <v>11884</v>
      </c>
      <c r="BJ222" s="71" t="s">
        <v>12676</v>
      </c>
      <c r="BL222" s="71" t="s">
        <v>13451</v>
      </c>
    </row>
    <row r="223" spans="1:64" ht="18.75" customHeight="1">
      <c r="A223" s="36" t="s">
        <v>8032</v>
      </c>
      <c r="B223" s="36" t="s">
        <v>17249</v>
      </c>
      <c r="C223" s="36" t="s">
        <v>8033</v>
      </c>
      <c r="D223" s="36" t="s">
        <v>7726</v>
      </c>
      <c r="E223">
        <v>172.41666670000001</v>
      </c>
      <c r="F223">
        <v>-43.833333330000002</v>
      </c>
      <c r="G223" t="s">
        <v>8598</v>
      </c>
      <c r="AK223" s="36" t="s">
        <v>1916</v>
      </c>
      <c r="AL223" t="s">
        <v>3512</v>
      </c>
      <c r="AP223" s="36" t="s">
        <v>3923</v>
      </c>
      <c r="AR223" s="36" t="s">
        <v>5015</v>
      </c>
      <c r="AS223" s="36" t="s">
        <v>5608</v>
      </c>
      <c r="AW223" t="s">
        <v>6558</v>
      </c>
      <c r="AZ223" s="71" t="s">
        <v>7133</v>
      </c>
      <c r="BB223" s="71" t="s">
        <v>9167</v>
      </c>
      <c r="BC223" s="71" t="s">
        <v>9634</v>
      </c>
      <c r="BF223" s="71" t="s">
        <v>11465</v>
      </c>
      <c r="BG223" s="71" t="s">
        <v>12233</v>
      </c>
      <c r="BJ223" s="71" t="s">
        <v>12907</v>
      </c>
      <c r="BL223" s="71" t="s">
        <v>13435</v>
      </c>
    </row>
    <row r="224" spans="1:64" ht="18.75" customHeight="1">
      <c r="A224" s="36" t="s">
        <v>8030</v>
      </c>
      <c r="B224" s="36" t="s">
        <v>17249</v>
      </c>
      <c r="C224" s="36" t="s">
        <v>8031</v>
      </c>
      <c r="D224" s="36" t="s">
        <v>7726</v>
      </c>
      <c r="E224">
        <v>172.41666670000001</v>
      </c>
      <c r="F224">
        <v>-43.833333330000002</v>
      </c>
      <c r="G224" t="s">
        <v>8598</v>
      </c>
      <c r="AK224" s="36" t="s">
        <v>2467</v>
      </c>
      <c r="AL224" t="s">
        <v>17213</v>
      </c>
      <c r="AP224" s="36" t="s">
        <v>4344</v>
      </c>
      <c r="AR224" s="36" t="s">
        <v>5324</v>
      </c>
      <c r="AS224" s="36" t="s">
        <v>5602</v>
      </c>
      <c r="AW224" t="s">
        <v>6414</v>
      </c>
      <c r="AZ224" s="71" t="s">
        <v>7422</v>
      </c>
      <c r="BB224" s="71" t="s">
        <v>9169</v>
      </c>
      <c r="BC224" s="71" t="s">
        <v>10256</v>
      </c>
      <c r="BF224" s="71" t="s">
        <v>10883</v>
      </c>
      <c r="BG224" s="71" t="s">
        <v>12002</v>
      </c>
      <c r="BJ224" s="71" t="s">
        <v>12841</v>
      </c>
      <c r="BL224" s="71" t="s">
        <v>13161</v>
      </c>
    </row>
    <row r="225" spans="1:64" ht="18.75" customHeight="1">
      <c r="A225" s="36" t="s">
        <v>8028</v>
      </c>
      <c r="B225" s="36" t="s">
        <v>17249</v>
      </c>
      <c r="C225" s="36" t="s">
        <v>8029</v>
      </c>
      <c r="D225" s="36" t="s">
        <v>7726</v>
      </c>
      <c r="E225">
        <v>172.41666670000001</v>
      </c>
      <c r="F225">
        <v>-43.833333330000002</v>
      </c>
      <c r="G225" t="s">
        <v>8598</v>
      </c>
      <c r="AK225" s="36" t="s">
        <v>2365</v>
      </c>
      <c r="AL225" t="s">
        <v>3097</v>
      </c>
      <c r="AP225" s="36" t="s">
        <v>4050</v>
      </c>
      <c r="AR225" s="36" t="s">
        <v>4906</v>
      </c>
      <c r="AS225" s="36" t="s">
        <v>6114</v>
      </c>
      <c r="AW225" t="s">
        <v>16999</v>
      </c>
      <c r="AZ225" s="71" t="s">
        <v>7283</v>
      </c>
      <c r="BB225" s="71" t="s">
        <v>9171</v>
      </c>
      <c r="BC225" s="71" t="s">
        <v>9903</v>
      </c>
      <c r="BF225" s="71" t="s">
        <v>11257</v>
      </c>
      <c r="BG225" s="71" t="s">
        <v>12135</v>
      </c>
      <c r="BJ225" s="71" t="s">
        <v>12472</v>
      </c>
      <c r="BL225" s="71" t="s">
        <v>14371</v>
      </c>
    </row>
    <row r="226" spans="1:64" ht="18.75" customHeight="1">
      <c r="A226" s="36" t="s">
        <v>8026</v>
      </c>
      <c r="B226" s="36" t="s">
        <v>17249</v>
      </c>
      <c r="C226" s="36" t="s">
        <v>8027</v>
      </c>
      <c r="D226" s="36" t="s">
        <v>7726</v>
      </c>
      <c r="E226">
        <v>172.41666670000001</v>
      </c>
      <c r="F226">
        <v>-43.833333330000002</v>
      </c>
      <c r="G226" t="s">
        <v>8598</v>
      </c>
      <c r="AK226" s="36" t="s">
        <v>2369</v>
      </c>
      <c r="AL226" t="s">
        <v>2991</v>
      </c>
      <c r="AP226" s="36" t="s">
        <v>3857</v>
      </c>
      <c r="AR226" s="36" t="s">
        <v>4904</v>
      </c>
      <c r="AS226" s="36" t="s">
        <v>6129</v>
      </c>
      <c r="AW226" t="s">
        <v>16998</v>
      </c>
      <c r="AZ226" s="71" t="s">
        <v>7139</v>
      </c>
      <c r="BB226" s="71" t="s">
        <v>9173</v>
      </c>
      <c r="BC226" s="71" t="s">
        <v>9800</v>
      </c>
      <c r="BF226" s="71" t="s">
        <v>11255</v>
      </c>
      <c r="BG226" s="71" t="s">
        <v>11819</v>
      </c>
      <c r="BJ226" s="71" t="s">
        <v>12899</v>
      </c>
      <c r="BL226" s="71" t="s">
        <v>13179</v>
      </c>
    </row>
    <row r="227" spans="1:64" ht="18.75" customHeight="1">
      <c r="A227" s="36" t="s">
        <v>14215</v>
      </c>
      <c r="B227" s="36" t="s">
        <v>14374</v>
      </c>
      <c r="C227" s="36" t="s">
        <v>14216</v>
      </c>
      <c r="D227" s="36" t="s">
        <v>14217</v>
      </c>
      <c r="E227">
        <v>125.06666559999999</v>
      </c>
      <c r="F227">
        <v>-8.8333330149999991</v>
      </c>
      <c r="G227" t="s">
        <v>1464</v>
      </c>
      <c r="AK227" s="36" t="s">
        <v>2351</v>
      </c>
      <c r="AL227" t="s">
        <v>3167</v>
      </c>
      <c r="AP227" s="36" t="s">
        <v>4198</v>
      </c>
      <c r="AR227" s="36" t="s">
        <v>5511</v>
      </c>
      <c r="AS227" s="36" t="s">
        <v>5643</v>
      </c>
      <c r="AW227" t="s">
        <v>6357</v>
      </c>
      <c r="AZ227" s="71" t="s">
        <v>7247</v>
      </c>
      <c r="BB227" s="71" t="s">
        <v>9175</v>
      </c>
      <c r="BC227" s="71" t="s">
        <v>10004</v>
      </c>
      <c r="BF227" s="71" t="s">
        <v>10945</v>
      </c>
      <c r="BG227" s="71" t="s">
        <v>11980</v>
      </c>
      <c r="BJ227" s="71" t="s">
        <v>12863</v>
      </c>
      <c r="BL227" s="71" t="s">
        <v>13472</v>
      </c>
    </row>
    <row r="228" spans="1:64" ht="18.75" customHeight="1">
      <c r="A228" s="36" t="s">
        <v>5740</v>
      </c>
      <c r="B228" s="36" t="s">
        <v>5588</v>
      </c>
      <c r="C228" s="36" t="s">
        <v>5741</v>
      </c>
      <c r="D228" s="36" t="s">
        <v>5709</v>
      </c>
      <c r="E228">
        <v>136.57085216891801</v>
      </c>
      <c r="F228">
        <v>34.599471120480501</v>
      </c>
      <c r="G228" t="s">
        <v>1464</v>
      </c>
      <c r="AK228" s="36" t="s">
        <v>2081</v>
      </c>
      <c r="AL228" t="s">
        <v>3011</v>
      </c>
      <c r="AP228" s="36" t="s">
        <v>3968</v>
      </c>
      <c r="AR228" s="36" t="s">
        <v>5218</v>
      </c>
      <c r="AS228" s="36" t="s">
        <v>5982</v>
      </c>
      <c r="AW228" t="s">
        <v>6635</v>
      </c>
      <c r="AZ228" s="71" t="s">
        <v>15559</v>
      </c>
      <c r="BB228" s="71" t="s">
        <v>9177</v>
      </c>
      <c r="BC228" s="71" t="s">
        <v>10000</v>
      </c>
      <c r="BF228" s="71" t="s">
        <v>15651</v>
      </c>
      <c r="BG228" s="71" t="s">
        <v>11967</v>
      </c>
      <c r="BJ228" s="71" t="s">
        <v>12915</v>
      </c>
      <c r="BL228" s="71" t="s">
        <v>13708</v>
      </c>
    </row>
    <row r="229" spans="1:64" ht="18.75" customHeight="1">
      <c r="A229" s="36" t="s">
        <v>14224</v>
      </c>
      <c r="B229" s="36" t="s">
        <v>14374</v>
      </c>
      <c r="C229" s="36" t="s">
        <v>14225</v>
      </c>
      <c r="D229" s="36" t="s">
        <v>14172</v>
      </c>
      <c r="E229">
        <v>125.4000015</v>
      </c>
      <c r="F229">
        <v>-8.1833333970000002</v>
      </c>
      <c r="G229" t="s">
        <v>1464</v>
      </c>
      <c r="AK229" s="36" t="s">
        <v>2349</v>
      </c>
      <c r="AL229" t="s">
        <v>3201</v>
      </c>
      <c r="AP229" s="36" t="s">
        <v>4116</v>
      </c>
      <c r="AR229" s="36" t="s">
        <v>5135</v>
      </c>
      <c r="AS229" s="36" t="s">
        <v>5944</v>
      </c>
      <c r="AW229" t="s">
        <v>16997</v>
      </c>
      <c r="AZ229" s="71" t="s">
        <v>6939</v>
      </c>
      <c r="BB229" s="71" t="s">
        <v>8902</v>
      </c>
      <c r="BC229" s="71" t="s">
        <v>10432</v>
      </c>
      <c r="BF229" s="71" t="s">
        <v>11253</v>
      </c>
      <c r="BG229" s="71" t="s">
        <v>11896</v>
      </c>
      <c r="BJ229" s="71" t="s">
        <v>12419</v>
      </c>
      <c r="BL229" s="71" t="s">
        <v>13814</v>
      </c>
    </row>
    <row r="230" spans="1:64" ht="18.75" customHeight="1">
      <c r="A230" s="36" t="s">
        <v>8024</v>
      </c>
      <c r="B230" s="36" t="s">
        <v>17249</v>
      </c>
      <c r="C230" s="36" t="s">
        <v>8025</v>
      </c>
      <c r="D230" t="s">
        <v>7703</v>
      </c>
      <c r="E230">
        <v>176</v>
      </c>
      <c r="F230">
        <v>-37.716666670000002</v>
      </c>
      <c r="G230" t="s">
        <v>8460</v>
      </c>
      <c r="AK230" s="36" t="s">
        <v>1928</v>
      </c>
      <c r="AL230" t="s">
        <v>3050</v>
      </c>
      <c r="AP230" s="36" t="s">
        <v>4340</v>
      </c>
      <c r="AR230" s="36" t="s">
        <v>5397</v>
      </c>
      <c r="AS230" s="36" t="s">
        <v>5723</v>
      </c>
      <c r="AW230" t="s">
        <v>6564</v>
      </c>
      <c r="AZ230" s="71" t="s">
        <v>6928</v>
      </c>
      <c r="BB230" s="71" t="s">
        <v>9179</v>
      </c>
      <c r="BC230" s="71" t="s">
        <v>10318</v>
      </c>
      <c r="BF230" s="71" t="s">
        <v>11541</v>
      </c>
      <c r="BG230" s="71" t="s">
        <v>11854</v>
      </c>
      <c r="BJ230" s="71" t="s">
        <v>12634</v>
      </c>
      <c r="BL230" s="71" t="s">
        <v>13988</v>
      </c>
    </row>
    <row r="231" spans="1:64" ht="18.75" customHeight="1">
      <c r="A231" s="36" t="s">
        <v>12654</v>
      </c>
      <c r="B231" s="36" t="s">
        <v>17253</v>
      </c>
      <c r="C231" s="36" t="s">
        <v>12655</v>
      </c>
      <c r="D231" s="36" t="s">
        <v>12399</v>
      </c>
      <c r="E231">
        <v>80.25</v>
      </c>
      <c r="F231">
        <v>6.033333302</v>
      </c>
      <c r="G231" t="s">
        <v>1464</v>
      </c>
      <c r="AK231" s="36" t="s">
        <v>2067</v>
      </c>
      <c r="AL231" t="s">
        <v>3073</v>
      </c>
      <c r="AP231" s="36" t="s">
        <v>4443</v>
      </c>
      <c r="AR231" s="36" t="s">
        <v>5432</v>
      </c>
      <c r="AS231" s="36" t="s">
        <v>6212</v>
      </c>
      <c r="AW231" t="s">
        <v>6831</v>
      </c>
      <c r="AZ231" s="71" t="s">
        <v>6969</v>
      </c>
      <c r="BB231" s="71" t="s">
        <v>9181</v>
      </c>
      <c r="BC231" s="71" t="s">
        <v>10681</v>
      </c>
      <c r="BF231" s="71" t="s">
        <v>11251</v>
      </c>
      <c r="BG231" s="71" t="s">
        <v>11876</v>
      </c>
      <c r="BJ231" s="71" t="s">
        <v>12596</v>
      </c>
      <c r="BL231" s="71" t="s">
        <v>13375</v>
      </c>
    </row>
    <row r="232" spans="1:64" ht="18.75" customHeight="1">
      <c r="A232" s="36" t="s">
        <v>12817</v>
      </c>
      <c r="B232" s="36" t="s">
        <v>17253</v>
      </c>
      <c r="C232" s="36" t="s">
        <v>12818</v>
      </c>
      <c r="D232" t="s">
        <v>12411</v>
      </c>
      <c r="E232">
        <v>0</v>
      </c>
      <c r="F232">
        <v>0</v>
      </c>
      <c r="G232" t="s">
        <v>1464</v>
      </c>
      <c r="AK232" s="36" t="s">
        <v>2347</v>
      </c>
      <c r="AL232" t="s">
        <v>3293</v>
      </c>
      <c r="AP232" s="36" t="s">
        <v>3803</v>
      </c>
      <c r="AR232" s="36" t="s">
        <v>4937</v>
      </c>
      <c r="AS232" s="36" t="s">
        <v>5984</v>
      </c>
      <c r="AW232" t="s">
        <v>6826</v>
      </c>
      <c r="AZ232" s="71" t="s">
        <v>7131</v>
      </c>
      <c r="BB232" s="71" t="s">
        <v>9185</v>
      </c>
      <c r="BC232" s="71" t="s">
        <v>9773</v>
      </c>
      <c r="BF232" s="71" t="s">
        <v>11054</v>
      </c>
      <c r="BG232" s="71" t="s">
        <v>12288</v>
      </c>
      <c r="BJ232" s="71" t="s">
        <v>12716</v>
      </c>
      <c r="BL232" s="71" t="s">
        <v>13245</v>
      </c>
    </row>
    <row r="233" spans="1:64" ht="18.75" customHeight="1">
      <c r="A233" s="36" t="s">
        <v>12724</v>
      </c>
      <c r="B233" s="36" t="s">
        <v>17253</v>
      </c>
      <c r="C233" s="36" t="s">
        <v>12725</v>
      </c>
      <c r="D233" s="36" t="s">
        <v>12411</v>
      </c>
      <c r="E233">
        <v>79.883331299999995</v>
      </c>
      <c r="F233">
        <v>6.8333334920000004</v>
      </c>
      <c r="G233" t="s">
        <v>1464</v>
      </c>
      <c r="AK233" s="36" t="s">
        <v>1961</v>
      </c>
      <c r="AL233" t="s">
        <v>2844</v>
      </c>
      <c r="AP233" s="36" t="s">
        <v>4026</v>
      </c>
      <c r="AR233" s="36" t="s">
        <v>5269</v>
      </c>
      <c r="AS233" s="36" t="s">
        <v>6088</v>
      </c>
      <c r="AW233" t="s">
        <v>17032</v>
      </c>
      <c r="AZ233" s="71" t="s">
        <v>7047</v>
      </c>
      <c r="BB233" s="71" t="s">
        <v>9183</v>
      </c>
      <c r="BC233" s="71" t="s">
        <v>10403</v>
      </c>
      <c r="BF233" s="71" t="s">
        <v>11631</v>
      </c>
      <c r="BG233" s="71" t="s">
        <v>12175</v>
      </c>
      <c r="BJ233" s="71" t="s">
        <v>12764</v>
      </c>
      <c r="BL233" s="71" t="s">
        <v>14050</v>
      </c>
    </row>
    <row r="234" spans="1:64" ht="18.75" customHeight="1">
      <c r="A234" s="36" t="s">
        <v>12831</v>
      </c>
      <c r="B234" s="36" t="s">
        <v>17253</v>
      </c>
      <c r="C234" s="36" t="s">
        <v>12832</v>
      </c>
      <c r="D234" s="36" t="s">
        <v>12399</v>
      </c>
      <c r="E234">
        <v>0</v>
      </c>
      <c r="F234">
        <v>0</v>
      </c>
      <c r="G234" t="s">
        <v>1464</v>
      </c>
      <c r="AK234" s="36" t="s">
        <v>2343</v>
      </c>
      <c r="AL234" t="s">
        <v>3207</v>
      </c>
      <c r="AP234" s="36" t="s">
        <v>4253</v>
      </c>
      <c r="AR234" s="36" t="s">
        <v>5541</v>
      </c>
      <c r="AS234" s="36" t="s">
        <v>6250</v>
      </c>
      <c r="AW234" t="s">
        <v>6700</v>
      </c>
      <c r="AZ234" s="71" t="s">
        <v>7149</v>
      </c>
      <c r="BB234" s="71" t="s">
        <v>9187</v>
      </c>
      <c r="BC234" s="71" t="s">
        <v>10472</v>
      </c>
      <c r="BF234" s="71" t="s">
        <v>11249</v>
      </c>
      <c r="BG234" s="71" t="s">
        <v>12322</v>
      </c>
      <c r="BJ234" s="71" t="s">
        <v>12791</v>
      </c>
      <c r="BL234" s="71" t="s">
        <v>13732</v>
      </c>
    </row>
    <row r="235" spans="1:64" ht="18.75" customHeight="1">
      <c r="A235" s="36" t="s">
        <v>8022</v>
      </c>
      <c r="B235" s="36" t="s">
        <v>17249</v>
      </c>
      <c r="C235" s="36" t="s">
        <v>8023</v>
      </c>
      <c r="D235" t="s">
        <v>7713</v>
      </c>
      <c r="E235">
        <v>174.8125</v>
      </c>
      <c r="F235">
        <v>-37.123055559999997</v>
      </c>
      <c r="G235" t="s">
        <v>8871</v>
      </c>
      <c r="AK235" s="36" t="s">
        <v>2101</v>
      </c>
      <c r="AL235" t="s">
        <v>3297</v>
      </c>
      <c r="AP235" s="36" t="s">
        <v>4054</v>
      </c>
      <c r="AR235" s="36" t="s">
        <v>5005</v>
      </c>
      <c r="AS235" s="36" t="s">
        <v>5888</v>
      </c>
      <c r="AW235" t="s">
        <v>6687</v>
      </c>
      <c r="AZ235" s="71" t="s">
        <v>7331</v>
      </c>
      <c r="BB235" s="71" t="s">
        <v>8405</v>
      </c>
      <c r="BC235" s="71" t="s">
        <v>9901</v>
      </c>
      <c r="BF235" s="71" t="s">
        <v>11727</v>
      </c>
      <c r="BG235" s="71" t="s">
        <v>12102</v>
      </c>
      <c r="BJ235" s="71" t="s">
        <v>12785</v>
      </c>
      <c r="BL235" s="71" t="s">
        <v>13200</v>
      </c>
    </row>
    <row r="236" spans="1:64" ht="18.75" customHeight="1">
      <c r="A236" s="36" t="s">
        <v>2031</v>
      </c>
      <c r="B236" s="36" t="s">
        <v>1884</v>
      </c>
      <c r="C236" s="36" t="s">
        <v>2032</v>
      </c>
      <c r="D236" s="36" t="s">
        <v>1464</v>
      </c>
      <c r="E236">
        <v>135.292370396541</v>
      </c>
      <c r="F236">
        <v>-34.596080835351302</v>
      </c>
      <c r="G236" t="s">
        <v>1464</v>
      </c>
      <c r="AK236" s="36" t="s">
        <v>1932</v>
      </c>
      <c r="AL236" t="s">
        <v>3071</v>
      </c>
      <c r="AP236" s="36" t="s">
        <v>4052</v>
      </c>
      <c r="AR236" s="36" t="s">
        <v>5267</v>
      </c>
      <c r="AS236" s="36" t="s">
        <v>5742</v>
      </c>
      <c r="AW236" t="s">
        <v>6790</v>
      </c>
      <c r="AZ236" s="71" t="s">
        <v>7396</v>
      </c>
      <c r="BB236" s="71" t="s">
        <v>9189</v>
      </c>
      <c r="BC236" s="71" t="s">
        <v>9929</v>
      </c>
      <c r="BF236" s="71" t="s">
        <v>11461</v>
      </c>
      <c r="BG236" s="71" t="s">
        <v>11957</v>
      </c>
      <c r="BJ236" s="71" t="s">
        <v>12690</v>
      </c>
      <c r="BL236" s="71" t="s">
        <v>14045</v>
      </c>
    </row>
    <row r="237" spans="1:64" ht="18.75" customHeight="1">
      <c r="A237" s="36" t="s">
        <v>8511</v>
      </c>
      <c r="B237" s="36" t="s">
        <v>17249</v>
      </c>
      <c r="C237" s="36" t="s">
        <v>8512</v>
      </c>
      <c r="D237" s="36" t="s">
        <v>7726</v>
      </c>
      <c r="E237">
        <v>172.7413889</v>
      </c>
      <c r="F237">
        <v>-43.561944439999998</v>
      </c>
      <c r="G237" t="s">
        <v>1464</v>
      </c>
      <c r="AK237" s="36" t="s">
        <v>2341</v>
      </c>
      <c r="AL237" t="s">
        <v>2989</v>
      </c>
      <c r="AP237" s="36" t="s">
        <v>4367</v>
      </c>
      <c r="AR237" s="36" t="s">
        <v>5130</v>
      </c>
      <c r="AS237" s="36" t="s">
        <v>5924</v>
      </c>
      <c r="AW237" t="s">
        <v>6781</v>
      </c>
      <c r="AZ237" s="71" t="s">
        <v>7239</v>
      </c>
      <c r="BB237" s="71" t="s">
        <v>9191</v>
      </c>
      <c r="BC237" s="71" t="s">
        <v>9808</v>
      </c>
      <c r="BF237" s="71" t="s">
        <v>11247</v>
      </c>
      <c r="BG237" s="71" t="s">
        <v>12020</v>
      </c>
      <c r="BJ237" s="71" t="s">
        <v>12428</v>
      </c>
      <c r="BL237" s="71" t="s">
        <v>13627</v>
      </c>
    </row>
    <row r="238" spans="1:64" ht="18.75" customHeight="1">
      <c r="A238" s="36" t="s">
        <v>8513</v>
      </c>
      <c r="B238" s="36" t="s">
        <v>17249</v>
      </c>
      <c r="C238" s="36" t="s">
        <v>8514</v>
      </c>
      <c r="D238" s="36" t="s">
        <v>7710</v>
      </c>
      <c r="E238">
        <v>173.03334050000001</v>
      </c>
      <c r="F238">
        <v>-40.866664890000003</v>
      </c>
      <c r="G238" t="s">
        <v>1464</v>
      </c>
      <c r="AK238" s="36" t="s">
        <v>2339</v>
      </c>
      <c r="AL238" t="s">
        <v>17214</v>
      </c>
      <c r="AP238" s="36" t="s">
        <v>4316</v>
      </c>
      <c r="AR238" s="36" t="s">
        <v>4715</v>
      </c>
      <c r="AS238" s="36" t="s">
        <v>6139</v>
      </c>
      <c r="AW238" t="s">
        <v>6783</v>
      </c>
      <c r="AZ238" s="71" t="s">
        <v>6962</v>
      </c>
      <c r="BB238" s="71" t="s">
        <v>8582</v>
      </c>
      <c r="BC238" s="71" t="s">
        <v>10002</v>
      </c>
      <c r="BF238" s="71" t="s">
        <v>11653</v>
      </c>
      <c r="BG238" s="71" t="s">
        <v>11886</v>
      </c>
      <c r="BJ238" s="71" t="s">
        <v>12436</v>
      </c>
      <c r="BL238" s="71" t="s">
        <v>13631</v>
      </c>
    </row>
    <row r="239" spans="1:64" ht="18.75" customHeight="1">
      <c r="A239" s="36" t="s">
        <v>8020</v>
      </c>
      <c r="B239" s="36" t="s">
        <v>17249</v>
      </c>
      <c r="C239" s="36" t="s">
        <v>8021</v>
      </c>
      <c r="D239" s="36" t="s">
        <v>7795</v>
      </c>
      <c r="E239">
        <v>168.45</v>
      </c>
      <c r="F239">
        <v>-46.6</v>
      </c>
      <c r="G239" t="s">
        <v>8516</v>
      </c>
      <c r="AK239" s="36" t="s">
        <v>2752</v>
      </c>
      <c r="AL239" t="s">
        <v>17215</v>
      </c>
      <c r="AP239" s="36" t="s">
        <v>4447</v>
      </c>
      <c r="AR239" s="36" t="s">
        <v>4601</v>
      </c>
      <c r="AS239" s="36" t="s">
        <v>5782</v>
      </c>
      <c r="AW239" t="s">
        <v>6788</v>
      </c>
      <c r="AZ239" s="71" t="s">
        <v>7163</v>
      </c>
      <c r="BB239" s="71" t="s">
        <v>8900</v>
      </c>
      <c r="BC239" s="71" t="s">
        <v>10645</v>
      </c>
      <c r="BF239" s="71" t="s">
        <v>11513</v>
      </c>
      <c r="BG239" s="71" t="s">
        <v>12016</v>
      </c>
      <c r="BJ239" s="71" t="s">
        <v>12881</v>
      </c>
      <c r="BL239" s="71" t="s">
        <v>13638</v>
      </c>
    </row>
    <row r="240" spans="1:64" ht="18.75" customHeight="1">
      <c r="A240" s="36" t="s">
        <v>8393</v>
      </c>
      <c r="B240" s="36" t="s">
        <v>17249</v>
      </c>
      <c r="C240" s="36" t="s">
        <v>8394</v>
      </c>
      <c r="D240" s="36" t="s">
        <v>7795</v>
      </c>
      <c r="E240">
        <v>168.46</v>
      </c>
      <c r="F240">
        <v>-46.58</v>
      </c>
      <c r="G240" t="s">
        <v>8516</v>
      </c>
      <c r="AK240" s="36" t="s">
        <v>2075</v>
      </c>
      <c r="AL240" t="s">
        <v>17216</v>
      </c>
      <c r="AP240" s="36" t="s">
        <v>3905</v>
      </c>
      <c r="AR240" s="36" t="s">
        <v>4790</v>
      </c>
      <c r="AS240" s="36" t="s">
        <v>5664</v>
      </c>
      <c r="AW240" t="s">
        <v>6903</v>
      </c>
      <c r="AZ240" s="71" t="s">
        <v>7151</v>
      </c>
      <c r="BB240" s="71" t="s">
        <v>9193</v>
      </c>
      <c r="BC240" s="71" t="s">
        <v>10196</v>
      </c>
      <c r="BF240" s="71" t="s">
        <v>11208</v>
      </c>
      <c r="BG240" s="71" t="s">
        <v>12010</v>
      </c>
      <c r="BJ240" s="71" t="s">
        <v>12855</v>
      </c>
      <c r="BL240" s="71" t="s">
        <v>13780</v>
      </c>
    </row>
    <row r="241" spans="1:64" ht="18.75" customHeight="1">
      <c r="A241" s="36" t="s">
        <v>15573</v>
      </c>
      <c r="B241" s="36" t="s">
        <v>17249</v>
      </c>
      <c r="C241" s="36" t="s">
        <v>15574</v>
      </c>
      <c r="D241" s="36" t="s">
        <v>7795</v>
      </c>
      <c r="E241">
        <v>168.46</v>
      </c>
      <c r="F241">
        <v>-46.58</v>
      </c>
      <c r="G241" t="s">
        <v>8516</v>
      </c>
      <c r="AK241" s="36" t="s">
        <v>2694</v>
      </c>
      <c r="AL241" t="s">
        <v>17217</v>
      </c>
      <c r="AP241" s="36" t="s">
        <v>4120</v>
      </c>
      <c r="AR241" s="36" t="s">
        <v>5477</v>
      </c>
      <c r="AS241" s="36" t="s">
        <v>6166</v>
      </c>
      <c r="AW241" t="s">
        <v>6530</v>
      </c>
      <c r="AZ241" s="71" t="s">
        <v>7307</v>
      </c>
      <c r="BB241" s="71" t="s">
        <v>9195</v>
      </c>
      <c r="BC241" s="71" t="s">
        <v>9971</v>
      </c>
      <c r="BF241" s="71" t="s">
        <v>11796</v>
      </c>
      <c r="BG241" s="71" t="s">
        <v>12257</v>
      </c>
      <c r="BJ241" s="71" t="s">
        <v>12542</v>
      </c>
      <c r="BL241" s="71" t="s">
        <v>13388</v>
      </c>
    </row>
    <row r="242" spans="1:64" ht="18.75" customHeight="1">
      <c r="A242" s="36" t="s">
        <v>8515</v>
      </c>
      <c r="B242" s="36" t="s">
        <v>17249</v>
      </c>
      <c r="C242" s="36" t="s">
        <v>8516</v>
      </c>
      <c r="D242" s="36" t="s">
        <v>7795</v>
      </c>
      <c r="E242">
        <v>168.46665949999999</v>
      </c>
      <c r="F242">
        <v>-46.566665649999997</v>
      </c>
      <c r="G242" t="s">
        <v>1464</v>
      </c>
      <c r="AK242" s="36" t="s">
        <v>1906</v>
      </c>
      <c r="AL242" t="s">
        <v>3105</v>
      </c>
      <c r="AP242" s="36" t="s">
        <v>4375</v>
      </c>
      <c r="AR242" s="36" t="s">
        <v>5539</v>
      </c>
      <c r="AS242" s="36" t="s">
        <v>5610</v>
      </c>
      <c r="AW242" t="s">
        <v>6333</v>
      </c>
      <c r="AZ242" s="71" t="s">
        <v>7024</v>
      </c>
      <c r="BB242" s="71" t="s">
        <v>8898</v>
      </c>
      <c r="BC242" s="71" t="s">
        <v>10663</v>
      </c>
      <c r="BF242" s="71" t="s">
        <v>11480</v>
      </c>
      <c r="BG242" s="71" t="s">
        <v>12040</v>
      </c>
      <c r="BJ242" s="71" t="s">
        <v>12903</v>
      </c>
      <c r="BL242" s="71" t="s">
        <v>13197</v>
      </c>
    </row>
    <row r="243" spans="1:64" ht="18.75" customHeight="1">
      <c r="A243" s="36" t="s">
        <v>8018</v>
      </c>
      <c r="B243" s="36" t="s">
        <v>17249</v>
      </c>
      <c r="C243" s="36" t="s">
        <v>8019</v>
      </c>
      <c r="D243" s="36" t="s">
        <v>7795</v>
      </c>
      <c r="E243">
        <v>168.45</v>
      </c>
      <c r="F243">
        <v>-46.6</v>
      </c>
      <c r="G243" t="s">
        <v>8516</v>
      </c>
      <c r="AK243" s="36" t="s">
        <v>2730</v>
      </c>
      <c r="AL243" t="s">
        <v>2968</v>
      </c>
      <c r="AP243" s="36" t="s">
        <v>4291</v>
      </c>
      <c r="AR243" s="36" t="s">
        <v>4848</v>
      </c>
      <c r="AS243" s="36" t="s">
        <v>6062</v>
      </c>
      <c r="AW243" t="s">
        <v>6510</v>
      </c>
      <c r="AZ243" s="71" t="s">
        <v>6950</v>
      </c>
      <c r="BB243" s="71" t="s">
        <v>8896</v>
      </c>
      <c r="BC243" s="71" t="s">
        <v>9688</v>
      </c>
      <c r="BF243" s="71" t="s">
        <v>11289</v>
      </c>
      <c r="BG243" s="71" t="s">
        <v>12296</v>
      </c>
      <c r="BJ243" s="71" t="s">
        <v>12500</v>
      </c>
      <c r="BL243" s="71" t="s">
        <v>13194</v>
      </c>
    </row>
    <row r="244" spans="1:64" ht="18.75" customHeight="1">
      <c r="A244" s="36" t="s">
        <v>8016</v>
      </c>
      <c r="B244" s="36" t="s">
        <v>17249</v>
      </c>
      <c r="C244" s="36" t="s">
        <v>8017</v>
      </c>
      <c r="D244" s="36" t="s">
        <v>7795</v>
      </c>
      <c r="E244">
        <v>168.45</v>
      </c>
      <c r="F244">
        <v>-46.6</v>
      </c>
      <c r="G244" t="s">
        <v>8516</v>
      </c>
      <c r="AK244" s="36" t="s">
        <v>2337</v>
      </c>
      <c r="AL244" t="s">
        <v>2982</v>
      </c>
      <c r="AP244" s="36" t="s">
        <v>3862</v>
      </c>
      <c r="AR244" s="36" t="s">
        <v>5583</v>
      </c>
      <c r="AS244" s="36" t="s">
        <v>5652</v>
      </c>
      <c r="AW244" t="s">
        <v>6574</v>
      </c>
      <c r="AZ244" s="71" t="s">
        <v>7028</v>
      </c>
      <c r="BB244" s="71" t="s">
        <v>9197</v>
      </c>
      <c r="BC244" s="71" t="s">
        <v>10729</v>
      </c>
      <c r="BF244" s="71" t="s">
        <v>10897</v>
      </c>
      <c r="BG244" s="71" t="s">
        <v>12171</v>
      </c>
      <c r="BJ244" s="71" t="s">
        <v>12616</v>
      </c>
      <c r="BL244" s="71" t="s">
        <v>13577</v>
      </c>
    </row>
    <row r="245" spans="1:64" ht="18.75" customHeight="1">
      <c r="A245" s="36" t="s">
        <v>8014</v>
      </c>
      <c r="B245" s="36" t="s">
        <v>17249</v>
      </c>
      <c r="C245" s="36" t="s">
        <v>8015</v>
      </c>
      <c r="D245" t="s">
        <v>7795</v>
      </c>
      <c r="E245">
        <v>168.45</v>
      </c>
      <c r="F245">
        <v>-46.6</v>
      </c>
      <c r="G245" t="s">
        <v>8516</v>
      </c>
      <c r="AK245" s="36" t="s">
        <v>2718</v>
      </c>
      <c r="AL245" t="s">
        <v>3205</v>
      </c>
      <c r="AP245" s="36" t="s">
        <v>4399</v>
      </c>
      <c r="AR245" s="36" t="s">
        <v>4695</v>
      </c>
      <c r="AS245" s="36" t="s">
        <v>5854</v>
      </c>
      <c r="AW245" t="s">
        <v>6587</v>
      </c>
      <c r="AZ245" s="71" t="s">
        <v>7011</v>
      </c>
      <c r="BB245" s="71" t="s">
        <v>9199</v>
      </c>
      <c r="BC245" s="71" t="s">
        <v>9893</v>
      </c>
      <c r="BF245" s="71" t="s">
        <v>11703</v>
      </c>
      <c r="BG245" s="71" t="s">
        <v>11810</v>
      </c>
      <c r="BJ245" s="71" t="s">
        <v>12849</v>
      </c>
      <c r="BL245" s="71" t="s">
        <v>13192</v>
      </c>
    </row>
    <row r="246" spans="1:64" ht="18.75" customHeight="1">
      <c r="A246" s="36" t="s">
        <v>8012</v>
      </c>
      <c r="B246" s="36" t="s">
        <v>17249</v>
      </c>
      <c r="C246" s="36" t="s">
        <v>8013</v>
      </c>
      <c r="D246" s="36" t="s">
        <v>7795</v>
      </c>
      <c r="E246">
        <v>168.45</v>
      </c>
      <c r="F246">
        <v>-46.6</v>
      </c>
      <c r="G246" t="s">
        <v>8516</v>
      </c>
      <c r="AK246" s="36" t="s">
        <v>2345</v>
      </c>
      <c r="AL246" t="s">
        <v>3465</v>
      </c>
      <c r="AP246" s="36" t="s">
        <v>4471</v>
      </c>
      <c r="AR246" s="36" t="s">
        <v>5575</v>
      </c>
      <c r="AS246" s="36" t="s">
        <v>5936</v>
      </c>
      <c r="AW246" t="s">
        <v>6570</v>
      </c>
      <c r="AZ246" s="71" t="s">
        <v>7392</v>
      </c>
      <c r="BB246" s="71" t="s">
        <v>9201</v>
      </c>
      <c r="BC246" s="71" t="s">
        <v>9612</v>
      </c>
      <c r="BF246" s="71" t="s">
        <v>10983</v>
      </c>
      <c r="BG246" s="71" t="s">
        <v>12052</v>
      </c>
      <c r="BJ246" s="71" t="s">
        <v>12402</v>
      </c>
      <c r="BL246" s="71" t="s">
        <v>14043</v>
      </c>
    </row>
    <row r="247" spans="1:64" ht="18.75" customHeight="1">
      <c r="A247" s="36" t="s">
        <v>8010</v>
      </c>
      <c r="B247" s="36" t="s">
        <v>17249</v>
      </c>
      <c r="C247" s="36" t="s">
        <v>8011</v>
      </c>
      <c r="D247" s="36" t="s">
        <v>7795</v>
      </c>
      <c r="E247">
        <v>168.45</v>
      </c>
      <c r="F247">
        <v>-46.6</v>
      </c>
      <c r="G247" t="s">
        <v>8516</v>
      </c>
      <c r="AK247" s="36" t="s">
        <v>2023</v>
      </c>
      <c r="AL247" t="s">
        <v>3343</v>
      </c>
      <c r="AP247" s="36" t="s">
        <v>3927</v>
      </c>
      <c r="AR247" s="36" t="s">
        <v>4720</v>
      </c>
      <c r="AS247" s="36" t="s">
        <v>5721</v>
      </c>
      <c r="AW247" t="s">
        <v>6775</v>
      </c>
      <c r="AZ247" s="71" t="s">
        <v>7424</v>
      </c>
      <c r="BB247" s="71" t="s">
        <v>9203</v>
      </c>
      <c r="BC247" s="71" t="s">
        <v>10671</v>
      </c>
      <c r="BF247" s="71" t="s">
        <v>11515</v>
      </c>
      <c r="BG247" s="71" t="s">
        <v>11835</v>
      </c>
      <c r="BJ247" s="71" t="s">
        <v>12706</v>
      </c>
      <c r="BL247" s="71" t="s">
        <v>13429</v>
      </c>
    </row>
    <row r="248" spans="1:64" ht="18.75" customHeight="1">
      <c r="A248" s="36" t="s">
        <v>8008</v>
      </c>
      <c r="B248" s="36" t="s">
        <v>17249</v>
      </c>
      <c r="C248" s="36" t="s">
        <v>8009</v>
      </c>
      <c r="D248" s="36" t="s">
        <v>7795</v>
      </c>
      <c r="E248">
        <v>168.45</v>
      </c>
      <c r="F248">
        <v>-46.6</v>
      </c>
      <c r="G248" t="s">
        <v>8516</v>
      </c>
      <c r="AK248" s="36" t="s">
        <v>2335</v>
      </c>
      <c r="AL248" t="s">
        <v>3353</v>
      </c>
      <c r="AP248" s="36" t="s">
        <v>4240</v>
      </c>
      <c r="AR248" s="36" t="s">
        <v>4935</v>
      </c>
      <c r="AS248" s="36" t="s">
        <v>6008</v>
      </c>
      <c r="AW248" t="s">
        <v>6495</v>
      </c>
      <c r="BB248" s="71" t="s">
        <v>8894</v>
      </c>
      <c r="BC248" s="71" t="s">
        <v>10564</v>
      </c>
      <c r="BF248" s="71" t="s">
        <v>11001</v>
      </c>
      <c r="BG248" s="71" t="s">
        <v>12141</v>
      </c>
      <c r="BJ248" s="71" t="s">
        <v>12482</v>
      </c>
      <c r="BL248" s="71" t="s">
        <v>14039</v>
      </c>
    </row>
    <row r="249" spans="1:64" ht="18.75" customHeight="1">
      <c r="A249" s="36" t="s">
        <v>6206</v>
      </c>
      <c r="B249" s="36" t="s">
        <v>5588</v>
      </c>
      <c r="C249" s="36" t="s">
        <v>6207</v>
      </c>
      <c r="D249" s="36" t="s">
        <v>5596</v>
      </c>
      <c r="E249">
        <v>127.83693392272799</v>
      </c>
      <c r="F249">
        <v>26.310570340136199</v>
      </c>
      <c r="G249" t="s">
        <v>1464</v>
      </c>
      <c r="AK249" s="36" t="s">
        <v>2333</v>
      </c>
      <c r="AL249" t="s">
        <v>3271</v>
      </c>
      <c r="AP249" s="36" t="s">
        <v>4078</v>
      </c>
      <c r="AR249" s="36" t="s">
        <v>4647</v>
      </c>
      <c r="AS249" s="36" t="s">
        <v>5992</v>
      </c>
      <c r="AW249" t="s">
        <v>6450</v>
      </c>
      <c r="BB249" s="71" t="s">
        <v>15583</v>
      </c>
      <c r="BC249" s="71" t="s">
        <v>10053</v>
      </c>
      <c r="BF249" s="71" t="s">
        <v>10879</v>
      </c>
      <c r="BG249" s="71" t="s">
        <v>12237</v>
      </c>
      <c r="BJ249" s="71" t="s">
        <v>12626</v>
      </c>
      <c r="BL249" s="71" t="s">
        <v>14037</v>
      </c>
    </row>
    <row r="250" spans="1:64" ht="18.75" customHeight="1">
      <c r="A250" s="36" t="s">
        <v>8800</v>
      </c>
      <c r="B250" s="36" t="s">
        <v>17249</v>
      </c>
      <c r="C250" s="36" t="s">
        <v>8801</v>
      </c>
      <c r="D250" s="36" t="s">
        <v>7713</v>
      </c>
      <c r="E250">
        <v>174.7005556</v>
      </c>
      <c r="F250">
        <v>-37.19</v>
      </c>
      <c r="G250" t="s">
        <v>8871</v>
      </c>
      <c r="AK250" s="36" t="s">
        <v>2331</v>
      </c>
      <c r="AL250" t="s">
        <v>3485</v>
      </c>
      <c r="AP250" s="36" t="s">
        <v>3895</v>
      </c>
      <c r="AR250" s="36" t="s">
        <v>15472</v>
      </c>
      <c r="AS250" s="36" t="s">
        <v>6147</v>
      </c>
      <c r="AW250" t="s">
        <v>6660</v>
      </c>
      <c r="BB250" s="71" t="s">
        <v>9205</v>
      </c>
      <c r="BC250" s="71" t="s">
        <v>10705</v>
      </c>
      <c r="BF250" s="71" t="s">
        <v>11069</v>
      </c>
      <c r="BG250" s="71" t="s">
        <v>11880</v>
      </c>
      <c r="BJ250" s="71" t="s">
        <v>12580</v>
      </c>
      <c r="BL250" s="71" t="s">
        <v>14035</v>
      </c>
    </row>
    <row r="251" spans="1:64" ht="18.75" customHeight="1">
      <c r="A251" s="36" t="s">
        <v>7177</v>
      </c>
      <c r="B251" s="36" t="s">
        <v>6929</v>
      </c>
      <c r="C251" s="36" t="s">
        <v>7178</v>
      </c>
      <c r="D251" t="s">
        <v>1464</v>
      </c>
      <c r="E251">
        <v>0</v>
      </c>
      <c r="F251">
        <v>0</v>
      </c>
      <c r="G251" t="s">
        <v>1464</v>
      </c>
      <c r="AK251" s="36" t="s">
        <v>2329</v>
      </c>
      <c r="AL251" t="s">
        <v>2859</v>
      </c>
      <c r="AP251" s="36" t="s">
        <v>4219</v>
      </c>
      <c r="AR251" s="36" t="s">
        <v>15474</v>
      </c>
      <c r="AS251" s="36" t="s">
        <v>5916</v>
      </c>
      <c r="AW251" t="s">
        <v>16996</v>
      </c>
      <c r="BB251" s="71" t="s">
        <v>9207</v>
      </c>
      <c r="BC251" s="71" t="s">
        <v>9598</v>
      </c>
      <c r="BF251" s="71" t="s">
        <v>11058</v>
      </c>
      <c r="BG251" s="71" t="s">
        <v>12145</v>
      </c>
      <c r="BJ251" s="71" t="s">
        <v>12835</v>
      </c>
      <c r="BL251" s="71" t="s">
        <v>14033</v>
      </c>
    </row>
    <row r="252" spans="1:64" ht="18.75" customHeight="1">
      <c r="A252" s="36" t="s">
        <v>7179</v>
      </c>
      <c r="B252" s="36" t="s">
        <v>6929</v>
      </c>
      <c r="C252" s="36" t="s">
        <v>7180</v>
      </c>
      <c r="D252" t="s">
        <v>1464</v>
      </c>
      <c r="E252">
        <v>0</v>
      </c>
      <c r="F252">
        <v>0</v>
      </c>
      <c r="G252" t="s">
        <v>1464</v>
      </c>
      <c r="AK252" s="36" t="s">
        <v>2327</v>
      </c>
      <c r="AL252" t="s">
        <v>3129</v>
      </c>
      <c r="AP252" s="36" t="s">
        <v>3870</v>
      </c>
      <c r="AR252" s="36" t="s">
        <v>15476</v>
      </c>
      <c r="AS252" s="36" t="s">
        <v>5934</v>
      </c>
      <c r="AW252" t="s">
        <v>6376</v>
      </c>
      <c r="BB252" s="71" t="s">
        <v>14347</v>
      </c>
      <c r="BC252" s="71" t="s">
        <v>10619</v>
      </c>
      <c r="BF252" s="71" t="s">
        <v>11639</v>
      </c>
      <c r="BG252" s="71" t="s">
        <v>12169</v>
      </c>
      <c r="BJ252" s="71" t="s">
        <v>12789</v>
      </c>
      <c r="BL252" s="71" t="s">
        <v>13790</v>
      </c>
    </row>
    <row r="253" spans="1:64" ht="18.75" customHeight="1">
      <c r="A253" s="36" t="s">
        <v>7255</v>
      </c>
      <c r="B253" s="36" t="s">
        <v>6929</v>
      </c>
      <c r="C253" s="36" t="s">
        <v>7256</v>
      </c>
      <c r="D253" s="36" t="s">
        <v>1464</v>
      </c>
      <c r="E253">
        <v>95.584889000000004</v>
      </c>
      <c r="F253">
        <v>17.035693999999999</v>
      </c>
      <c r="G253" t="s">
        <v>1464</v>
      </c>
      <c r="AK253" s="36" t="s">
        <v>2325</v>
      </c>
      <c r="AL253" t="s">
        <v>3313</v>
      </c>
      <c r="AP253" s="36" t="s">
        <v>4082</v>
      </c>
      <c r="AR253" s="36" t="s">
        <v>4890</v>
      </c>
      <c r="AS253" s="36" t="s">
        <v>6222</v>
      </c>
      <c r="AW253" t="s">
        <v>6633</v>
      </c>
      <c r="BB253" s="71" t="s">
        <v>9210</v>
      </c>
      <c r="BC253" s="71" t="s">
        <v>10081</v>
      </c>
      <c r="BF253" s="71" t="s">
        <v>11635</v>
      </c>
      <c r="BG253" s="71" t="s">
        <v>12239</v>
      </c>
      <c r="BJ253" s="71" t="s">
        <v>12736</v>
      </c>
      <c r="BL253" s="71" t="s">
        <v>13443</v>
      </c>
    </row>
    <row r="254" spans="1:64" ht="18.75" customHeight="1">
      <c r="A254" s="36" t="s">
        <v>7263</v>
      </c>
      <c r="B254" s="36" t="s">
        <v>6929</v>
      </c>
      <c r="C254" s="36" t="s">
        <v>7264</v>
      </c>
      <c r="D254" s="36" t="s">
        <v>1464</v>
      </c>
      <c r="E254">
        <v>94.807069999999996</v>
      </c>
      <c r="F254">
        <v>20.505320000000001</v>
      </c>
      <c r="G254" t="s">
        <v>1464</v>
      </c>
      <c r="AK254" s="36" t="s">
        <v>2363</v>
      </c>
      <c r="AL254" t="s">
        <v>3426</v>
      </c>
      <c r="AP254" s="36" t="s">
        <v>3935</v>
      </c>
      <c r="AR254" s="36" t="s">
        <v>4682</v>
      </c>
      <c r="AS254" s="36" t="s">
        <v>6200</v>
      </c>
      <c r="AW254" t="s">
        <v>6746</v>
      </c>
      <c r="BB254" s="71" t="s">
        <v>8892</v>
      </c>
      <c r="BC254" s="71" t="s">
        <v>10743</v>
      </c>
      <c r="BF254" s="71" t="s">
        <v>11715</v>
      </c>
      <c r="BG254" s="71" t="s">
        <v>12191</v>
      </c>
      <c r="BJ254" s="71" t="s">
        <v>12797</v>
      </c>
      <c r="BL254" s="71" t="s">
        <v>14137</v>
      </c>
    </row>
    <row r="255" spans="1:64" ht="18.75" customHeight="1">
      <c r="A255" s="36" t="s">
        <v>7321</v>
      </c>
      <c r="B255" s="36" t="s">
        <v>6929</v>
      </c>
      <c r="C255" s="36" t="s">
        <v>7322</v>
      </c>
      <c r="D255" s="36" t="s">
        <v>6955</v>
      </c>
      <c r="E255">
        <v>96.796549999999996</v>
      </c>
      <c r="F255">
        <v>24.224250000000001</v>
      </c>
      <c r="G255" t="s">
        <v>1464</v>
      </c>
      <c r="AK255" s="36" t="s">
        <v>2323</v>
      </c>
      <c r="AL255" t="s">
        <v>2836</v>
      </c>
      <c r="AP255" s="36" t="s">
        <v>4056</v>
      </c>
      <c r="AR255" s="36" t="s">
        <v>5322</v>
      </c>
      <c r="AS255" s="36" t="s">
        <v>5719</v>
      </c>
      <c r="AW255" t="s">
        <v>6378</v>
      </c>
      <c r="BB255" s="71" t="s">
        <v>9212</v>
      </c>
      <c r="BC255" s="71" t="s">
        <v>9751</v>
      </c>
      <c r="BF255" s="71" t="s">
        <v>10875</v>
      </c>
      <c r="BG255" s="71" t="s">
        <v>12316</v>
      </c>
      <c r="BJ255" s="71" t="s">
        <v>12618</v>
      </c>
      <c r="BL255" s="71" t="s">
        <v>13390</v>
      </c>
    </row>
    <row r="256" spans="1:64" ht="18.75" customHeight="1">
      <c r="A256" s="36" t="s">
        <v>7317</v>
      </c>
      <c r="B256" s="36" t="s">
        <v>6929</v>
      </c>
      <c r="C256" s="36" t="s">
        <v>7318</v>
      </c>
      <c r="D256" s="36" t="s">
        <v>6955</v>
      </c>
      <c r="E256">
        <v>96.150083330000001</v>
      </c>
      <c r="F256">
        <v>23.746633330000002</v>
      </c>
      <c r="G256" t="s">
        <v>1464</v>
      </c>
      <c r="AK256" s="36" t="s">
        <v>2744</v>
      </c>
      <c r="AL256" t="s">
        <v>3131</v>
      </c>
      <c r="AP256" s="36" t="s">
        <v>3901</v>
      </c>
      <c r="AR256" s="36" t="s">
        <v>5078</v>
      </c>
      <c r="AS256" s="36" t="s">
        <v>5738</v>
      </c>
      <c r="AW256" t="s">
        <v>6757</v>
      </c>
      <c r="BB256" s="71" t="s">
        <v>9214</v>
      </c>
      <c r="BC256" s="71" t="s">
        <v>10063</v>
      </c>
      <c r="BF256" s="71" t="s">
        <v>10839</v>
      </c>
      <c r="BG256" s="71" t="s">
        <v>12304</v>
      </c>
      <c r="BJ256" s="71" t="s">
        <v>12582</v>
      </c>
      <c r="BL256" s="71" t="s">
        <v>13940</v>
      </c>
    </row>
    <row r="257" spans="1:64" ht="18.75" customHeight="1">
      <c r="A257" s="36" t="s">
        <v>13804</v>
      </c>
      <c r="B257" s="36" t="s">
        <v>13155</v>
      </c>
      <c r="C257" s="36" t="s">
        <v>13805</v>
      </c>
      <c r="D257" t="s">
        <v>13453</v>
      </c>
      <c r="E257">
        <v>100.5333328</v>
      </c>
      <c r="F257">
        <v>14.3166666</v>
      </c>
      <c r="G257" t="s">
        <v>1464</v>
      </c>
      <c r="AK257" s="36" t="s">
        <v>2750</v>
      </c>
      <c r="AL257" t="s">
        <v>3179</v>
      </c>
      <c r="AP257" s="36" t="s">
        <v>4160</v>
      </c>
      <c r="AR257" s="36" t="s">
        <v>5208</v>
      </c>
      <c r="AS257" s="36" t="s">
        <v>6014</v>
      </c>
      <c r="AW257" t="s">
        <v>17034</v>
      </c>
      <c r="BB257" s="71" t="s">
        <v>8890</v>
      </c>
      <c r="BC257" s="71" t="s">
        <v>10278</v>
      </c>
      <c r="BF257" s="71" t="s">
        <v>11547</v>
      </c>
      <c r="BG257" s="71" t="s">
        <v>11996</v>
      </c>
      <c r="BJ257" s="71" t="s">
        <v>12913</v>
      </c>
      <c r="BL257" s="71" t="s">
        <v>13397</v>
      </c>
    </row>
    <row r="258" spans="1:64" ht="18.75" customHeight="1">
      <c r="A258" s="36" t="s">
        <v>5820</v>
      </c>
      <c r="B258" s="36" t="s">
        <v>5588</v>
      </c>
      <c r="C258" s="36" t="s">
        <v>5821</v>
      </c>
      <c r="D258" s="36" t="s">
        <v>5689</v>
      </c>
      <c r="E258">
        <v>139.82349554025899</v>
      </c>
      <c r="F258">
        <v>35.873999541647599</v>
      </c>
      <c r="G258" t="s">
        <v>1464</v>
      </c>
      <c r="AK258" s="36" t="s">
        <v>2311</v>
      </c>
      <c r="AL258" t="s">
        <v>3355</v>
      </c>
      <c r="AP258" s="36" t="s">
        <v>4020</v>
      </c>
      <c r="AR258" s="36" t="s">
        <v>4987</v>
      </c>
      <c r="AS258" s="36" t="s">
        <v>6143</v>
      </c>
      <c r="AW258" t="s">
        <v>6452</v>
      </c>
      <c r="BB258" s="71" t="s">
        <v>15585</v>
      </c>
      <c r="BC258" s="71" t="s">
        <v>10027</v>
      </c>
      <c r="BF258" s="71" t="s">
        <v>11202</v>
      </c>
      <c r="BJ258" s="71" t="s">
        <v>12692</v>
      </c>
      <c r="BL258" s="71" t="s">
        <v>13911</v>
      </c>
    </row>
    <row r="259" spans="1:64" ht="18.75" customHeight="1">
      <c r="A259" s="36" t="s">
        <v>14246</v>
      </c>
      <c r="B259" s="36" t="s">
        <v>14231</v>
      </c>
      <c r="C259" s="36" t="s">
        <v>14247</v>
      </c>
      <c r="D259" s="36" t="s">
        <v>14239</v>
      </c>
      <c r="E259">
        <v>107.41666410000001</v>
      </c>
      <c r="F259">
        <v>21.233333590000001</v>
      </c>
      <c r="G259" t="s">
        <v>1464</v>
      </c>
      <c r="AK259" s="36" t="s">
        <v>2315</v>
      </c>
      <c r="AL259" t="s">
        <v>3349</v>
      </c>
      <c r="AP259" s="36" t="s">
        <v>4407</v>
      </c>
      <c r="AR259" s="36" t="s">
        <v>15478</v>
      </c>
      <c r="AS259" s="36" t="s">
        <v>5710</v>
      </c>
      <c r="AW259" t="s">
        <v>6751</v>
      </c>
      <c r="BB259" s="71" t="s">
        <v>9216</v>
      </c>
      <c r="BC259" s="71" t="s">
        <v>10462</v>
      </c>
      <c r="BF259" s="71" t="s">
        <v>11200</v>
      </c>
      <c r="BJ259" s="71" t="s">
        <v>12576</v>
      </c>
      <c r="BL259" s="71" t="s">
        <v>13614</v>
      </c>
    </row>
    <row r="260" spans="1:64" ht="18.75" customHeight="1">
      <c r="A260" s="36" t="s">
        <v>14274</v>
      </c>
      <c r="B260" s="36" t="s">
        <v>14231</v>
      </c>
      <c r="C260" s="36" t="s">
        <v>14275</v>
      </c>
      <c r="D260" s="36" t="s">
        <v>14276</v>
      </c>
      <c r="E260">
        <v>106.66384432164701</v>
      </c>
      <c r="F260">
        <v>10.007374949903699</v>
      </c>
      <c r="G260" t="s">
        <v>1464</v>
      </c>
      <c r="AK260" s="36" t="s">
        <v>2313</v>
      </c>
      <c r="AL260" t="s">
        <v>3005</v>
      </c>
      <c r="AP260" s="36" t="s">
        <v>4086</v>
      </c>
      <c r="AR260" s="36" t="s">
        <v>5465</v>
      </c>
      <c r="AS260" s="36" t="s">
        <v>6032</v>
      </c>
      <c r="AW260" t="s">
        <v>6753</v>
      </c>
      <c r="BB260" s="71" t="s">
        <v>8586</v>
      </c>
      <c r="BC260" s="71" t="s">
        <v>10304</v>
      </c>
      <c r="BF260" s="71" t="s">
        <v>11198</v>
      </c>
      <c r="BJ260" s="71" t="s">
        <v>12400</v>
      </c>
      <c r="BL260" s="71" t="s">
        <v>14031</v>
      </c>
    </row>
    <row r="261" spans="1:64" ht="18.75" customHeight="1">
      <c r="A261" s="36" t="s">
        <v>7493</v>
      </c>
      <c r="B261" s="36" t="s">
        <v>7429</v>
      </c>
      <c r="C261" s="36" t="s">
        <v>7494</v>
      </c>
      <c r="D261" s="36" t="s">
        <v>7431</v>
      </c>
      <c r="E261">
        <v>80.220789999999994</v>
      </c>
      <c r="F261">
        <v>28.953838999999999</v>
      </c>
      <c r="G261" t="s">
        <v>1464</v>
      </c>
      <c r="AK261" s="36" t="s">
        <v>1984</v>
      </c>
      <c r="AL261" t="s">
        <v>3420</v>
      </c>
      <c r="AP261" s="36" t="s">
        <v>3881</v>
      </c>
      <c r="AR261" s="36" t="s">
        <v>5531</v>
      </c>
      <c r="AS261" s="36" t="s">
        <v>5932</v>
      </c>
      <c r="AW261" t="s">
        <v>6552</v>
      </c>
      <c r="BB261" s="71" t="s">
        <v>9218</v>
      </c>
      <c r="BC261" s="71" t="s">
        <v>9785</v>
      </c>
      <c r="BF261" s="71" t="s">
        <v>11719</v>
      </c>
      <c r="BL261" s="71" t="s">
        <v>13177</v>
      </c>
    </row>
    <row r="262" spans="1:64" ht="18.75" customHeight="1">
      <c r="A262" s="36" t="s">
        <v>10344</v>
      </c>
      <c r="B262" s="36" t="s">
        <v>9596</v>
      </c>
      <c r="C262" s="36" t="s">
        <v>10345</v>
      </c>
      <c r="D262" t="s">
        <v>9600</v>
      </c>
      <c r="E262">
        <v>69</v>
      </c>
      <c r="F262">
        <v>27.13333321</v>
      </c>
      <c r="G262" t="s">
        <v>1464</v>
      </c>
      <c r="AK262" s="36" t="s">
        <v>2455</v>
      </c>
      <c r="AL262" t="s">
        <v>3361</v>
      </c>
      <c r="AP262" s="36" t="s">
        <v>4072</v>
      </c>
      <c r="AR262" s="36" t="s">
        <v>5527</v>
      </c>
      <c r="AS262" s="36" t="s">
        <v>6160</v>
      </c>
      <c r="AW262" t="s">
        <v>6562</v>
      </c>
      <c r="BB262" s="71" t="s">
        <v>9220</v>
      </c>
      <c r="BC262" s="71" t="s">
        <v>10621</v>
      </c>
      <c r="BF262" s="71" t="s">
        <v>11007</v>
      </c>
      <c r="BL262" s="71" t="s">
        <v>13672</v>
      </c>
    </row>
    <row r="263" spans="1:64" ht="18.75" customHeight="1">
      <c r="A263" s="36" t="s">
        <v>14242</v>
      </c>
      <c r="B263" s="36" t="s">
        <v>14231</v>
      </c>
      <c r="C263" s="36" t="s">
        <v>14243</v>
      </c>
      <c r="D263" s="36" t="s">
        <v>14239</v>
      </c>
      <c r="E263">
        <v>107.06666559999999</v>
      </c>
      <c r="F263">
        <v>21</v>
      </c>
      <c r="G263" t="s">
        <v>1464</v>
      </c>
      <c r="AK263" s="36" t="s">
        <v>2309</v>
      </c>
      <c r="AL263" t="s">
        <v>3299</v>
      </c>
      <c r="AP263" s="36" t="s">
        <v>4475</v>
      </c>
      <c r="AR263" s="36" t="s">
        <v>5498</v>
      </c>
      <c r="AS263" s="36" t="s">
        <v>5980</v>
      </c>
      <c r="AW263" t="s">
        <v>6465</v>
      </c>
      <c r="BB263" s="71" t="s">
        <v>9222</v>
      </c>
      <c r="BC263" s="71" t="s">
        <v>10091</v>
      </c>
      <c r="BF263" s="71" t="s">
        <v>11280</v>
      </c>
      <c r="BL263" s="71" t="s">
        <v>13719</v>
      </c>
    </row>
    <row r="264" spans="1:64" ht="18.75" customHeight="1">
      <c r="A264" s="36" t="s">
        <v>11769</v>
      </c>
      <c r="B264" s="36" t="s">
        <v>10805</v>
      </c>
      <c r="C264" s="36" t="s">
        <v>11770</v>
      </c>
      <c r="D264" s="36" t="s">
        <v>1464</v>
      </c>
      <c r="E264">
        <v>0</v>
      </c>
      <c r="F264">
        <v>0</v>
      </c>
      <c r="G264" t="s">
        <v>1464</v>
      </c>
      <c r="AK264" s="36" t="s">
        <v>2748</v>
      </c>
      <c r="AL264" t="s">
        <v>3351</v>
      </c>
      <c r="AP264" s="36" t="s">
        <v>4298</v>
      </c>
      <c r="AR264" s="36" t="s">
        <v>5070</v>
      </c>
      <c r="AS264" s="36" t="s">
        <v>6174</v>
      </c>
      <c r="AW264" t="s">
        <v>6443</v>
      </c>
      <c r="BB264" s="71" t="s">
        <v>9224</v>
      </c>
      <c r="BC264" s="71" t="s">
        <v>10268</v>
      </c>
      <c r="BF264" s="71" t="s">
        <v>11447</v>
      </c>
      <c r="BL264" s="71" t="s">
        <v>13802</v>
      </c>
    </row>
    <row r="265" spans="1:64" ht="18.75" customHeight="1">
      <c r="A265" s="36" t="s">
        <v>10866</v>
      </c>
      <c r="B265" s="36" t="s">
        <v>10805</v>
      </c>
      <c r="C265" s="36" t="s">
        <v>10867</v>
      </c>
      <c r="D265" s="36" t="s">
        <v>10809</v>
      </c>
      <c r="E265">
        <v>120.86666870000001</v>
      </c>
      <c r="F265">
        <v>14.44999981</v>
      </c>
      <c r="G265" t="s">
        <v>1464</v>
      </c>
      <c r="AK265" s="36" t="s">
        <v>2321</v>
      </c>
      <c r="AL265" t="s">
        <v>3430</v>
      </c>
      <c r="AP265" s="36" t="s">
        <v>4176</v>
      </c>
      <c r="AR265" s="36" t="s">
        <v>5475</v>
      </c>
      <c r="AS265" s="36" t="s">
        <v>5705</v>
      </c>
      <c r="AW265" t="s">
        <v>6851</v>
      </c>
      <c r="BB265" s="71" t="s">
        <v>9226</v>
      </c>
      <c r="BC265" s="71" t="s">
        <v>10150</v>
      </c>
      <c r="BF265" s="71" t="s">
        <v>11196</v>
      </c>
      <c r="BL265" s="71" t="s">
        <v>13165</v>
      </c>
    </row>
    <row r="266" spans="1:64" ht="18.75" customHeight="1">
      <c r="A266" s="36" t="s">
        <v>10430</v>
      </c>
      <c r="B266" s="36" t="s">
        <v>9596</v>
      </c>
      <c r="C266" s="36" t="s">
        <v>10431</v>
      </c>
      <c r="D266" t="s">
        <v>9600</v>
      </c>
      <c r="E266">
        <v>67.966667180000002</v>
      </c>
      <c r="F266">
        <v>27.483333590000001</v>
      </c>
      <c r="G266" t="s">
        <v>1464</v>
      </c>
      <c r="AK266" s="36" t="s">
        <v>2307</v>
      </c>
      <c r="AL266" t="s">
        <v>3199</v>
      </c>
      <c r="AP266" s="36" t="s">
        <v>4182</v>
      </c>
      <c r="AR266" s="36" t="s">
        <v>4784</v>
      </c>
      <c r="AS266" s="36" t="s">
        <v>5998</v>
      </c>
      <c r="AW266" t="s">
        <v>16993</v>
      </c>
      <c r="BB266" s="71" t="s">
        <v>9228</v>
      </c>
      <c r="BC266" s="71" t="s">
        <v>10733</v>
      </c>
      <c r="BF266" s="71" t="s">
        <v>11194</v>
      </c>
      <c r="BL266" s="71" t="s">
        <v>13668</v>
      </c>
    </row>
    <row r="267" spans="1:64" ht="18.75" customHeight="1">
      <c r="A267" s="36" t="s">
        <v>2111</v>
      </c>
      <c r="B267" s="36" t="s">
        <v>1884</v>
      </c>
      <c r="C267" s="36" t="s">
        <v>2112</v>
      </c>
      <c r="D267" s="36" t="s">
        <v>1464</v>
      </c>
      <c r="E267">
        <v>146.694570994754</v>
      </c>
      <c r="F267">
        <v>-41.088282803121501</v>
      </c>
      <c r="G267" t="s">
        <v>1464</v>
      </c>
      <c r="AK267" s="36" t="s">
        <v>2305</v>
      </c>
      <c r="AL267" t="s">
        <v>17218</v>
      </c>
      <c r="AP267" s="36" t="s">
        <v>3990</v>
      </c>
      <c r="AR267" s="36" t="s">
        <v>5066</v>
      </c>
      <c r="AS267" s="36" t="s">
        <v>5654</v>
      </c>
      <c r="AW267" t="s">
        <v>16992</v>
      </c>
      <c r="BB267" s="71" t="s">
        <v>8588</v>
      </c>
      <c r="BC267" s="71" t="s">
        <v>9820</v>
      </c>
      <c r="BF267" s="71" t="s">
        <v>15654</v>
      </c>
      <c r="BL267" s="71" t="s">
        <v>13800</v>
      </c>
    </row>
    <row r="268" spans="1:64" ht="18.75" customHeight="1">
      <c r="A268" s="36" t="s">
        <v>7635</v>
      </c>
      <c r="B268" s="36" t="s">
        <v>7429</v>
      </c>
      <c r="C268" s="36" t="s">
        <v>7636</v>
      </c>
      <c r="D268" s="36" t="s">
        <v>7488</v>
      </c>
      <c r="E268">
        <v>81.633331299999995</v>
      </c>
      <c r="F268">
        <v>28.450000760000002</v>
      </c>
      <c r="G268" t="s">
        <v>1464</v>
      </c>
      <c r="AK268" s="36" t="s">
        <v>2317</v>
      </c>
      <c r="AL268" t="s">
        <v>3347</v>
      </c>
      <c r="AP268" s="36" t="s">
        <v>4267</v>
      </c>
      <c r="AR268" s="36" t="s">
        <v>5068</v>
      </c>
      <c r="AS268" s="36" t="s">
        <v>5818</v>
      </c>
      <c r="AW268" t="s">
        <v>6345</v>
      </c>
      <c r="BB268" s="71" t="s">
        <v>8590</v>
      </c>
      <c r="BC268" s="71" t="s">
        <v>10560</v>
      </c>
      <c r="BF268" s="71" t="s">
        <v>11192</v>
      </c>
      <c r="BL268" s="71" t="s">
        <v>13679</v>
      </c>
    </row>
    <row r="269" spans="1:64" ht="18.75" customHeight="1">
      <c r="A269" s="36" t="s">
        <v>9877</v>
      </c>
      <c r="B269" s="36" t="s">
        <v>9596</v>
      </c>
      <c r="C269" s="36" t="s">
        <v>9878</v>
      </c>
      <c r="D269" t="s">
        <v>9600</v>
      </c>
      <c r="E269">
        <v>0</v>
      </c>
      <c r="F269">
        <v>0</v>
      </c>
      <c r="G269" t="s">
        <v>1464</v>
      </c>
      <c r="AK269" s="36" t="s">
        <v>2303</v>
      </c>
      <c r="AL269" t="s">
        <v>3522</v>
      </c>
      <c r="AP269" s="36" t="s">
        <v>4507</v>
      </c>
      <c r="AR269" s="36" t="s">
        <v>5523</v>
      </c>
      <c r="AS269" s="36" t="s">
        <v>6210</v>
      </c>
      <c r="AW269" t="s">
        <v>6895</v>
      </c>
      <c r="BB269" s="71" t="s">
        <v>8593</v>
      </c>
      <c r="BC269" s="71" t="s">
        <v>10021</v>
      </c>
      <c r="BF269" s="71" t="s">
        <v>11190</v>
      </c>
      <c r="BL269" s="71" t="s">
        <v>13892</v>
      </c>
    </row>
    <row r="270" spans="1:64" ht="18.75" customHeight="1">
      <c r="A270" t="s">
        <v>3412</v>
      </c>
      <c r="B270" t="s">
        <v>2833</v>
      </c>
      <c r="C270" t="s">
        <v>3413</v>
      </c>
      <c r="D270" t="s">
        <v>2838</v>
      </c>
      <c r="E270">
        <v>22.100000380000001</v>
      </c>
      <c r="F270">
        <v>90.916664119999993</v>
      </c>
      <c r="G270" t="s">
        <v>17230</v>
      </c>
      <c r="AK270" s="36" t="s">
        <v>2301</v>
      </c>
      <c r="AL270" t="s">
        <v>3459</v>
      </c>
      <c r="AP270" s="36" t="s">
        <v>4413</v>
      </c>
      <c r="AR270" s="36" t="s">
        <v>4751</v>
      </c>
      <c r="AS270" s="36" t="s">
        <v>5886</v>
      </c>
      <c r="AW270" t="s">
        <v>6804</v>
      </c>
      <c r="BB270" s="71" t="s">
        <v>8595</v>
      </c>
      <c r="BC270" s="71" t="s">
        <v>10661</v>
      </c>
      <c r="BF270" s="71" t="s">
        <v>11443</v>
      </c>
      <c r="BL270" s="71" t="s">
        <v>13782</v>
      </c>
    </row>
    <row r="271" spans="1:64" ht="18.75" customHeight="1">
      <c r="A271" s="36" t="s">
        <v>2642</v>
      </c>
      <c r="B271" s="36" t="s">
        <v>1884</v>
      </c>
      <c r="C271" s="36" t="s">
        <v>2643</v>
      </c>
      <c r="D271" s="36" t="s">
        <v>1464</v>
      </c>
      <c r="E271">
        <v>142.145683489558</v>
      </c>
      <c r="F271">
        <v>-10.117202296201</v>
      </c>
      <c r="G271" t="s">
        <v>1464</v>
      </c>
      <c r="AK271" s="36" t="s">
        <v>2724</v>
      </c>
      <c r="AL271" t="s">
        <v>3181</v>
      </c>
      <c r="AP271" s="36" t="s">
        <v>3994</v>
      </c>
      <c r="AR271" s="36" t="s">
        <v>4655</v>
      </c>
      <c r="AS271" s="36" t="s">
        <v>6192</v>
      </c>
      <c r="AW271" t="s">
        <v>6690</v>
      </c>
      <c r="BB271" s="71" t="s">
        <v>9230</v>
      </c>
      <c r="BC271" s="71" t="s">
        <v>9595</v>
      </c>
      <c r="BF271" s="71" t="s">
        <v>15656</v>
      </c>
      <c r="BL271" s="71" t="s">
        <v>14089</v>
      </c>
    </row>
    <row r="272" spans="1:64" ht="18.75" customHeight="1">
      <c r="A272" s="36" t="s">
        <v>12022</v>
      </c>
      <c r="B272" s="36" t="s">
        <v>17251</v>
      </c>
      <c r="C272" s="36" t="s">
        <v>12023</v>
      </c>
      <c r="D272" s="36" t="s">
        <v>11849</v>
      </c>
      <c r="E272">
        <v>127.401026614321</v>
      </c>
      <c r="F272">
        <v>36.869043815663197</v>
      </c>
      <c r="G272" t="s">
        <v>1464</v>
      </c>
      <c r="AK272" s="36" t="s">
        <v>2299</v>
      </c>
      <c r="AL272" t="s">
        <v>3203</v>
      </c>
      <c r="AP272" s="36" t="s">
        <v>4572</v>
      </c>
      <c r="AR272" s="36" t="s">
        <v>15480</v>
      </c>
      <c r="AS272" s="36" t="s">
        <v>5948</v>
      </c>
      <c r="AW272" t="s">
        <v>16991</v>
      </c>
      <c r="BB272" s="71" t="s">
        <v>9232</v>
      </c>
      <c r="BC272" s="71" t="s">
        <v>10544</v>
      </c>
      <c r="BF272" s="71" t="s">
        <v>10895</v>
      </c>
      <c r="BL272" s="71" t="s">
        <v>14019</v>
      </c>
    </row>
    <row r="273" spans="1:64" ht="18.75" customHeight="1">
      <c r="A273" t="s">
        <v>17107</v>
      </c>
      <c r="B273" s="36" t="s">
        <v>17246</v>
      </c>
      <c r="C273" t="s">
        <v>17141</v>
      </c>
      <c r="D273" t="s">
        <v>17173</v>
      </c>
      <c r="E273">
        <v>37.943097153885503</v>
      </c>
      <c r="F273">
        <v>124.721378881208</v>
      </c>
      <c r="AK273" s="36" t="s">
        <v>2297</v>
      </c>
      <c r="AL273" t="s">
        <v>17219</v>
      </c>
      <c r="AP273" s="36" t="s">
        <v>4092</v>
      </c>
      <c r="AR273" s="36" t="s">
        <v>5553</v>
      </c>
      <c r="AS273" s="36" t="s">
        <v>5994</v>
      </c>
      <c r="AW273" t="s">
        <v>6889</v>
      </c>
      <c r="BB273" s="71" t="s">
        <v>9236</v>
      </c>
      <c r="BC273" s="71" t="s">
        <v>10248</v>
      </c>
      <c r="BF273" s="71" t="s">
        <v>11701</v>
      </c>
      <c r="BL273" s="71" t="s">
        <v>13915</v>
      </c>
    </row>
    <row r="274" spans="1:64" ht="18.75" customHeight="1">
      <c r="A274" t="s">
        <v>17105</v>
      </c>
      <c r="B274" s="36" t="s">
        <v>17246</v>
      </c>
      <c r="C274" t="s">
        <v>17139</v>
      </c>
      <c r="D274" t="s">
        <v>17173</v>
      </c>
      <c r="E274">
        <v>37.946631415890899</v>
      </c>
      <c r="F274">
        <v>124.69261975057501</v>
      </c>
      <c r="AK274" s="36" t="s">
        <v>2295</v>
      </c>
      <c r="AL274" t="s">
        <v>2910</v>
      </c>
      <c r="AP274" s="36" t="s">
        <v>4283</v>
      </c>
      <c r="AR274" s="36" t="s">
        <v>4952</v>
      </c>
      <c r="AS274" s="36" t="s">
        <v>5799</v>
      </c>
      <c r="AW274" t="s">
        <v>6430</v>
      </c>
      <c r="BB274" s="71" t="s">
        <v>9288</v>
      </c>
      <c r="BC274" s="71" t="s">
        <v>10178</v>
      </c>
      <c r="BF274" s="71" t="s">
        <v>10885</v>
      </c>
      <c r="BL274" s="71" t="s">
        <v>13880</v>
      </c>
    </row>
    <row r="275" spans="1:64" ht="18.75" customHeight="1">
      <c r="A275" s="36" t="s">
        <v>12189</v>
      </c>
      <c r="B275" s="36" t="s">
        <v>17251</v>
      </c>
      <c r="C275" s="36" t="s">
        <v>12190</v>
      </c>
      <c r="D275" s="36" t="s">
        <v>11826</v>
      </c>
      <c r="E275">
        <v>126.89583058668001</v>
      </c>
      <c r="F275">
        <v>35.8454179575171</v>
      </c>
      <c r="G275" t="s">
        <v>1464</v>
      </c>
      <c r="AK275" s="36" t="s">
        <v>2560</v>
      </c>
      <c r="AL275" t="s">
        <v>3233</v>
      </c>
      <c r="AP275" s="36" t="s">
        <v>4151</v>
      </c>
      <c r="AR275" s="36" t="s">
        <v>5112</v>
      </c>
      <c r="AS275" s="36" t="s">
        <v>6256</v>
      </c>
      <c r="AW275" t="s">
        <v>16990</v>
      </c>
      <c r="BB275" s="71" t="s">
        <v>8780</v>
      </c>
      <c r="BC275" s="71" t="s">
        <v>9927</v>
      </c>
      <c r="BF275" s="71" t="s">
        <v>11478</v>
      </c>
      <c r="BL275" s="71" t="s">
        <v>13696</v>
      </c>
    </row>
    <row r="276" spans="1:64" ht="18.75" customHeight="1">
      <c r="A276" s="36" t="s">
        <v>5196</v>
      </c>
      <c r="B276" s="36" t="s">
        <v>4582</v>
      </c>
      <c r="C276" s="36" t="s">
        <v>5197</v>
      </c>
      <c r="D276" s="36" t="s">
        <v>4734</v>
      </c>
      <c r="E276">
        <v>95.349998470000003</v>
      </c>
      <c r="F276">
        <v>5.5833334920000004</v>
      </c>
      <c r="G276" t="s">
        <v>1464</v>
      </c>
      <c r="AK276" s="36" t="s">
        <v>2291</v>
      </c>
      <c r="AL276" t="s">
        <v>17220</v>
      </c>
      <c r="AP276" s="36" t="s">
        <v>4308</v>
      </c>
      <c r="AR276" s="36" t="s">
        <v>5162</v>
      </c>
      <c r="AS276" s="36" t="s">
        <v>5717</v>
      </c>
      <c r="AW276" t="s">
        <v>6516</v>
      </c>
      <c r="BB276" s="71" t="s">
        <v>8597</v>
      </c>
      <c r="BC276" s="71" t="s">
        <v>9755</v>
      </c>
      <c r="BF276" s="71" t="s">
        <v>11729</v>
      </c>
      <c r="BL276" s="71" t="s">
        <v>13313</v>
      </c>
    </row>
    <row r="277" spans="1:64" ht="18.75" customHeight="1">
      <c r="A277" s="36" t="s">
        <v>2638</v>
      </c>
      <c r="B277" s="36" t="s">
        <v>1884</v>
      </c>
      <c r="C277" s="36" t="s">
        <v>2639</v>
      </c>
      <c r="D277" s="36" t="s">
        <v>1464</v>
      </c>
      <c r="E277">
        <v>152.03739758624499</v>
      </c>
      <c r="F277">
        <v>-24.517643618152398</v>
      </c>
      <c r="G277" t="s">
        <v>1464</v>
      </c>
      <c r="AK277" s="36" t="s">
        <v>1924</v>
      </c>
      <c r="AL277" t="s">
        <v>3177</v>
      </c>
      <c r="AP277" s="36" t="s">
        <v>4527</v>
      </c>
      <c r="AR277" s="36" t="s">
        <v>4856</v>
      </c>
      <c r="AS277" s="36" t="s">
        <v>5909</v>
      </c>
      <c r="AW277" t="s">
        <v>6767</v>
      </c>
      <c r="BB277" s="71" t="s">
        <v>8599</v>
      </c>
      <c r="BC277" s="71" t="s">
        <v>10444</v>
      </c>
      <c r="BF277" s="71" t="s">
        <v>11188</v>
      </c>
      <c r="BL277" s="71" t="s">
        <v>13174</v>
      </c>
    </row>
    <row r="278" spans="1:64" ht="18.75" customHeight="1">
      <c r="A278" s="36" t="s">
        <v>16994</v>
      </c>
      <c r="B278" s="36" t="s">
        <v>6330</v>
      </c>
      <c r="C278" t="s">
        <v>17053</v>
      </c>
      <c r="D278" t="s">
        <v>6340</v>
      </c>
      <c r="E278">
        <v>5.4899719659437096</v>
      </c>
      <c r="F278">
        <v>100.378073385614</v>
      </c>
      <c r="AK278" s="36" t="s">
        <v>2776</v>
      </c>
      <c r="AL278" t="s">
        <v>3250</v>
      </c>
      <c r="AP278" s="36" t="s">
        <v>4381</v>
      </c>
      <c r="AR278" s="36" t="s">
        <v>5172</v>
      </c>
      <c r="AS278" s="36" t="s">
        <v>6016</v>
      </c>
      <c r="AW278" t="s">
        <v>6720</v>
      </c>
      <c r="BB278" s="71" t="s">
        <v>8601</v>
      </c>
      <c r="BC278" s="71" t="s">
        <v>9718</v>
      </c>
      <c r="BF278" s="71" t="s">
        <v>11186</v>
      </c>
      <c r="BL278" s="71" t="s">
        <v>13327</v>
      </c>
    </row>
    <row r="279" spans="1:64" ht="18.75" customHeight="1">
      <c r="A279" s="36" t="s">
        <v>6679</v>
      </c>
      <c r="B279" s="36" t="s">
        <v>6330</v>
      </c>
      <c r="C279" t="s">
        <v>6680</v>
      </c>
      <c r="D279" t="s">
        <v>6442</v>
      </c>
      <c r="E279">
        <v>2.6090858694223802</v>
      </c>
      <c r="F279">
        <v>101.685994370329</v>
      </c>
      <c r="AK279" s="36" t="s">
        <v>2536</v>
      </c>
      <c r="AL279" t="s">
        <v>3445</v>
      </c>
      <c r="AP279" s="36" t="s">
        <v>4338</v>
      </c>
      <c r="AR279" s="36" t="s">
        <v>5330</v>
      </c>
      <c r="AS279" s="36" t="s">
        <v>5970</v>
      </c>
      <c r="AW279" t="s">
        <v>6716</v>
      </c>
      <c r="BB279" s="71" t="s">
        <v>8603</v>
      </c>
      <c r="BC279" s="71" t="s">
        <v>9794</v>
      </c>
      <c r="BF279" s="71" t="s">
        <v>11182</v>
      </c>
      <c r="BL279" s="71" t="s">
        <v>13420</v>
      </c>
    </row>
    <row r="280" spans="1:64" ht="18.75" customHeight="1">
      <c r="A280" s="36" t="s">
        <v>6726</v>
      </c>
      <c r="B280" s="36" t="s">
        <v>6330</v>
      </c>
      <c r="C280" t="s">
        <v>6727</v>
      </c>
      <c r="D280" t="s">
        <v>6442</v>
      </c>
      <c r="E280">
        <v>3.766666651</v>
      </c>
      <c r="F280">
        <v>100.86666870000001</v>
      </c>
      <c r="G280" t="s">
        <v>6725</v>
      </c>
      <c r="AK280" s="36" t="s">
        <v>2289</v>
      </c>
      <c r="AL280" t="s">
        <v>3379</v>
      </c>
      <c r="AP280" s="36" t="s">
        <v>4016</v>
      </c>
      <c r="AR280" s="36" t="s">
        <v>4902</v>
      </c>
      <c r="AS280" s="36" t="s">
        <v>6258</v>
      </c>
      <c r="AW280" t="s">
        <v>6556</v>
      </c>
      <c r="BB280" s="71" t="s">
        <v>8778</v>
      </c>
      <c r="BC280" s="71" t="s">
        <v>10631</v>
      </c>
      <c r="BF280" s="71" t="s">
        <v>11184</v>
      </c>
      <c r="BL280" s="71" t="s">
        <v>13746</v>
      </c>
    </row>
    <row r="281" spans="1:64" ht="18.75" customHeight="1">
      <c r="A281" s="36" t="s">
        <v>4772</v>
      </c>
      <c r="B281" s="36" t="s">
        <v>4582</v>
      </c>
      <c r="C281" s="36" t="s">
        <v>4773</v>
      </c>
      <c r="D281" s="36" t="s">
        <v>4774</v>
      </c>
      <c r="E281">
        <v>98.791863888888898</v>
      </c>
      <c r="F281">
        <v>3.7257722222222198</v>
      </c>
      <c r="G281" t="s">
        <v>1464</v>
      </c>
      <c r="AK281" s="36" t="s">
        <v>2293</v>
      </c>
      <c r="AL281" t="s">
        <v>3258</v>
      </c>
      <c r="AP281" s="36" t="s">
        <v>3974</v>
      </c>
      <c r="AR281" s="36" t="s">
        <v>5033</v>
      </c>
      <c r="AS281" s="36" t="s">
        <v>5833</v>
      </c>
      <c r="AW281" t="s">
        <v>6911</v>
      </c>
      <c r="BB281" s="71" t="s">
        <v>8776</v>
      </c>
      <c r="BC281" s="71" t="s">
        <v>10657</v>
      </c>
      <c r="BF281" s="71" t="s">
        <v>11005</v>
      </c>
      <c r="BL281" s="71" t="s">
        <v>13189</v>
      </c>
    </row>
    <row r="282" spans="1:64" ht="18.75" customHeight="1">
      <c r="A282" s="36" t="s">
        <v>6618</v>
      </c>
      <c r="B282" s="36" t="s">
        <v>6330</v>
      </c>
      <c r="C282" t="s">
        <v>6619</v>
      </c>
      <c r="D282" t="s">
        <v>6335</v>
      </c>
      <c r="E282">
        <v>5.0999999049999998</v>
      </c>
      <c r="F282">
        <v>100.56666559999999</v>
      </c>
      <c r="AK282" s="36" t="s">
        <v>2087</v>
      </c>
      <c r="AL282" t="s">
        <v>3406</v>
      </c>
      <c r="AP282" s="36" t="s">
        <v>3925</v>
      </c>
      <c r="AR282" s="36" t="s">
        <v>5265</v>
      </c>
      <c r="AS282" s="36" t="s">
        <v>5751</v>
      </c>
      <c r="AW282" t="s">
        <v>6491</v>
      </c>
      <c r="BB282" s="71" t="s">
        <v>14348</v>
      </c>
      <c r="BC282" s="71" t="s">
        <v>10711</v>
      </c>
      <c r="BF282" s="71" t="s">
        <v>11180</v>
      </c>
      <c r="BL282" s="71" t="s">
        <v>13984</v>
      </c>
    </row>
    <row r="283" spans="1:64" ht="18.75" customHeight="1">
      <c r="A283" s="36" t="s">
        <v>5057</v>
      </c>
      <c r="B283" s="36" t="s">
        <v>4582</v>
      </c>
      <c r="C283" s="36" t="s">
        <v>5058</v>
      </c>
      <c r="D283" s="36" t="s">
        <v>4690</v>
      </c>
      <c r="E283">
        <v>98.830500000000001</v>
      </c>
      <c r="F283">
        <v>3.7063329999999999</v>
      </c>
      <c r="G283" t="s">
        <v>1464</v>
      </c>
      <c r="AK283" s="36" t="s">
        <v>1989</v>
      </c>
      <c r="AL283" t="s">
        <v>3054</v>
      </c>
      <c r="AP283" s="36" t="s">
        <v>4365</v>
      </c>
      <c r="AR283" s="36" t="s">
        <v>5503</v>
      </c>
      <c r="AS283" s="36" t="s">
        <v>6064</v>
      </c>
      <c r="AW283" t="s">
        <v>6579</v>
      </c>
      <c r="BB283" s="71" t="s">
        <v>9238</v>
      </c>
      <c r="BC283" s="71" t="s">
        <v>9911</v>
      </c>
      <c r="BF283" s="71" t="s">
        <v>11545</v>
      </c>
      <c r="BL283" s="71" t="s">
        <v>14023</v>
      </c>
    </row>
    <row r="284" spans="1:64" ht="18.75" customHeight="1">
      <c r="A284" t="s">
        <v>3530</v>
      </c>
      <c r="B284" t="s">
        <v>2833</v>
      </c>
      <c r="C284" t="s">
        <v>3531</v>
      </c>
      <c r="D284" t="s">
        <v>2955</v>
      </c>
      <c r="E284">
        <v>24.333333970000002</v>
      </c>
      <c r="F284">
        <v>88.75</v>
      </c>
      <c r="G284" t="s">
        <v>17244</v>
      </c>
      <c r="AK284" s="36" t="s">
        <v>2287</v>
      </c>
      <c r="AL284" t="s">
        <v>3532</v>
      </c>
      <c r="AP284" s="36" t="s">
        <v>4130</v>
      </c>
      <c r="AR284" s="36" t="s">
        <v>4794</v>
      </c>
      <c r="AS284" s="36" t="s">
        <v>6100</v>
      </c>
      <c r="AW284" t="s">
        <v>6436</v>
      </c>
      <c r="BB284" s="71" t="s">
        <v>9240</v>
      </c>
      <c r="BC284" s="71" t="s">
        <v>9831</v>
      </c>
      <c r="BF284" s="71" t="s">
        <v>11178</v>
      </c>
      <c r="BL284" s="71" t="s">
        <v>13947</v>
      </c>
    </row>
    <row r="285" spans="1:64" ht="18.75" customHeight="1">
      <c r="A285" t="s">
        <v>1609</v>
      </c>
      <c r="B285" t="s">
        <v>2833</v>
      </c>
      <c r="C285" t="s">
        <v>3286</v>
      </c>
      <c r="D285" t="s">
        <v>3030</v>
      </c>
      <c r="E285">
        <v>22.5778957756681</v>
      </c>
      <c r="F285">
        <v>90.617808563366793</v>
      </c>
      <c r="G285" t="s">
        <v>17230</v>
      </c>
      <c r="AK285" s="36" t="s">
        <v>2285</v>
      </c>
      <c r="AL285" t="s">
        <v>3432</v>
      </c>
      <c r="AP285" s="36" t="s">
        <v>4128</v>
      </c>
      <c r="AR285" s="36" t="s">
        <v>5485</v>
      </c>
      <c r="AS285" s="36" t="s">
        <v>5831</v>
      </c>
      <c r="AW285" t="s">
        <v>6714</v>
      </c>
      <c r="BB285" s="71" t="s">
        <v>9242</v>
      </c>
      <c r="BC285" s="71" t="s">
        <v>10012</v>
      </c>
      <c r="BF285" s="71" t="s">
        <v>11506</v>
      </c>
      <c r="BL285" s="71" t="s">
        <v>14027</v>
      </c>
    </row>
    <row r="286" spans="1:64" ht="18.75" customHeight="1">
      <c r="A286" t="s">
        <v>2832</v>
      </c>
      <c r="B286" t="s">
        <v>2833</v>
      </c>
      <c r="C286" t="s">
        <v>2834</v>
      </c>
      <c r="D286" t="s">
        <v>2835</v>
      </c>
      <c r="E286">
        <v>25.115808752890199</v>
      </c>
      <c r="F286">
        <v>91.084587441137103</v>
      </c>
      <c r="G286" t="s">
        <v>3194</v>
      </c>
      <c r="AK286" s="36" t="s">
        <v>1936</v>
      </c>
      <c r="AL286" t="s">
        <v>3449</v>
      </c>
      <c r="AP286" s="36" t="s">
        <v>3940</v>
      </c>
      <c r="AR286" s="36" t="s">
        <v>5263</v>
      </c>
      <c r="AS286" s="36" t="s">
        <v>6120</v>
      </c>
      <c r="AW286" t="s">
        <v>17035</v>
      </c>
      <c r="BB286" s="71" t="s">
        <v>9244</v>
      </c>
      <c r="BC286" s="71" t="s">
        <v>10280</v>
      </c>
      <c r="BF286" s="71" t="s">
        <v>11323</v>
      </c>
      <c r="BL286" s="71" t="s">
        <v>13422</v>
      </c>
    </row>
    <row r="287" spans="1:64" ht="18.75" customHeight="1">
      <c r="A287" s="36" t="s">
        <v>7566</v>
      </c>
      <c r="B287" s="36" t="s">
        <v>7429</v>
      </c>
      <c r="C287" s="36" t="s">
        <v>7567</v>
      </c>
      <c r="D287" s="36" t="s">
        <v>7565</v>
      </c>
      <c r="E287">
        <v>85.333335880000007</v>
      </c>
      <c r="F287">
        <v>27.666666029999998</v>
      </c>
      <c r="G287" t="s">
        <v>1464</v>
      </c>
      <c r="AK287" s="36" t="s">
        <v>2283</v>
      </c>
      <c r="AL287" t="s">
        <v>3191</v>
      </c>
      <c r="AP287" s="36" t="s">
        <v>4489</v>
      </c>
      <c r="AR287" s="36" t="s">
        <v>5214</v>
      </c>
      <c r="AS287" s="36" t="s">
        <v>6068</v>
      </c>
      <c r="AW287" t="s">
        <v>6341</v>
      </c>
      <c r="BB287" s="71" t="s">
        <v>9246</v>
      </c>
      <c r="BC287" s="71" t="s">
        <v>10326</v>
      </c>
      <c r="BF287" s="71" t="s">
        <v>10981</v>
      </c>
      <c r="BL287" s="71" t="s">
        <v>14041</v>
      </c>
    </row>
    <row r="288" spans="1:64" ht="18.75" customHeight="1">
      <c r="A288" s="36" t="s">
        <v>10152</v>
      </c>
      <c r="B288" s="36" t="s">
        <v>9596</v>
      </c>
      <c r="C288" s="36" t="s">
        <v>10153</v>
      </c>
      <c r="D288" s="36" t="s">
        <v>9600</v>
      </c>
      <c r="E288">
        <v>68.833335880000007</v>
      </c>
      <c r="F288">
        <v>24.649999619999999</v>
      </c>
      <c r="G288" t="s">
        <v>1464</v>
      </c>
      <c r="AK288" s="36" t="s">
        <v>2153</v>
      </c>
      <c r="AL288" t="s">
        <v>3187</v>
      </c>
      <c r="AP288" s="36" t="s">
        <v>3986</v>
      </c>
      <c r="AR288" s="36" t="s">
        <v>5202</v>
      </c>
      <c r="AS288" s="36" t="s">
        <v>5757</v>
      </c>
      <c r="AW288" t="s">
        <v>6420</v>
      </c>
      <c r="BB288" s="71" t="s">
        <v>8605</v>
      </c>
      <c r="BC288" s="71" t="s">
        <v>10218</v>
      </c>
      <c r="BF288" s="71" t="s">
        <v>11172</v>
      </c>
      <c r="BL288" s="71" t="s">
        <v>13321</v>
      </c>
    </row>
    <row r="289" spans="1:64" ht="18.75" customHeight="1">
      <c r="A289" t="s">
        <v>2918</v>
      </c>
      <c r="B289" t="s">
        <v>2833</v>
      </c>
      <c r="C289" t="s">
        <v>2919</v>
      </c>
      <c r="D289" t="s">
        <v>2838</v>
      </c>
      <c r="E289">
        <v>22.083333970000002</v>
      </c>
      <c r="F289">
        <v>91.133331299999995</v>
      </c>
      <c r="G289" t="s">
        <v>17230</v>
      </c>
      <c r="AK289" s="36" t="s">
        <v>2445</v>
      </c>
      <c r="AL289" t="s">
        <v>2868</v>
      </c>
      <c r="AP289" s="36" t="s">
        <v>4287</v>
      </c>
      <c r="AR289" s="36" t="s">
        <v>5137</v>
      </c>
      <c r="AS289" s="36" t="s">
        <v>5744</v>
      </c>
      <c r="AW289" t="s">
        <v>6616</v>
      </c>
      <c r="BB289" s="71" t="s">
        <v>9248</v>
      </c>
      <c r="BC289" s="71" t="s">
        <v>10224</v>
      </c>
      <c r="BF289" s="71" t="s">
        <v>11170</v>
      </c>
      <c r="BL289" s="71" t="s">
        <v>13665</v>
      </c>
    </row>
    <row r="290" spans="1:64" ht="18.75" customHeight="1">
      <c r="A290" t="s">
        <v>3329</v>
      </c>
      <c r="B290" t="s">
        <v>2833</v>
      </c>
      <c r="C290" t="s">
        <v>3330</v>
      </c>
      <c r="D290" t="s">
        <v>2846</v>
      </c>
      <c r="E290">
        <v>24.3500890946457</v>
      </c>
      <c r="F290">
        <v>91.699412480961897</v>
      </c>
      <c r="G290" t="s">
        <v>17242</v>
      </c>
      <c r="AK290" s="36" t="s">
        <v>2281</v>
      </c>
      <c r="AL290" t="s">
        <v>3398</v>
      </c>
      <c r="AP290" s="36" t="s">
        <v>4188</v>
      </c>
      <c r="AR290" s="36" t="s">
        <v>5569</v>
      </c>
      <c r="AS290" s="36" t="s">
        <v>6228</v>
      </c>
      <c r="AW290" t="s">
        <v>6877</v>
      </c>
      <c r="BB290" s="71" t="s">
        <v>9250</v>
      </c>
      <c r="BC290" s="71" t="s">
        <v>10244</v>
      </c>
      <c r="BF290" s="71" t="s">
        <v>11168</v>
      </c>
      <c r="BL290" s="71" t="s">
        <v>13933</v>
      </c>
    </row>
    <row r="291" spans="1:64" ht="18.75" customHeight="1">
      <c r="A291" s="36" t="s">
        <v>2043</v>
      </c>
      <c r="B291" s="36" t="s">
        <v>1884</v>
      </c>
      <c r="C291" s="36" t="s">
        <v>2044</v>
      </c>
      <c r="D291" t="s">
        <v>1921</v>
      </c>
      <c r="E291">
        <v>134.312812440474</v>
      </c>
      <c r="F291">
        <v>-33.105561890593897</v>
      </c>
      <c r="G291" t="s">
        <v>1464</v>
      </c>
      <c r="AK291" s="36" t="s">
        <v>2672</v>
      </c>
      <c r="AL291" t="s">
        <v>3520</v>
      </c>
      <c r="AP291" s="36" t="s">
        <v>4441</v>
      </c>
      <c r="AR291" s="36" t="s">
        <v>5204</v>
      </c>
      <c r="AS291" s="36" t="s">
        <v>5996</v>
      </c>
      <c r="AW291" t="s">
        <v>6710</v>
      </c>
      <c r="BB291" s="71" t="s">
        <v>8607</v>
      </c>
      <c r="BC291" s="71" t="s">
        <v>10182</v>
      </c>
      <c r="BF291" s="71" t="s">
        <v>11543</v>
      </c>
      <c r="BL291" s="71" t="s">
        <v>14006</v>
      </c>
    </row>
    <row r="292" spans="1:64" ht="18.75" customHeight="1">
      <c r="A292" s="36" t="s">
        <v>10138</v>
      </c>
      <c r="B292" s="36" t="s">
        <v>9596</v>
      </c>
      <c r="C292" s="36" t="s">
        <v>10139</v>
      </c>
      <c r="D292" t="s">
        <v>1350</v>
      </c>
      <c r="E292">
        <v>74.516670230000003</v>
      </c>
      <c r="F292">
        <v>32.5</v>
      </c>
      <c r="G292" t="s">
        <v>1464</v>
      </c>
      <c r="AK292" s="36" t="s">
        <v>2021</v>
      </c>
      <c r="AL292" t="s">
        <v>17221</v>
      </c>
      <c r="AP292" s="36" t="s">
        <v>4138</v>
      </c>
      <c r="AR292" s="36" t="s">
        <v>5206</v>
      </c>
      <c r="AS292" s="36" t="s">
        <v>5812</v>
      </c>
      <c r="AW292" t="s">
        <v>6637</v>
      </c>
      <c r="BB292" s="71" t="s">
        <v>8609</v>
      </c>
      <c r="BC292" s="71" t="s">
        <v>10214</v>
      </c>
      <c r="BF292" s="71" t="s">
        <v>15658</v>
      </c>
      <c r="BL292" s="71" t="s">
        <v>13394</v>
      </c>
    </row>
    <row r="293" spans="1:64" ht="18.75" customHeight="1">
      <c r="A293" s="36" t="s">
        <v>10310</v>
      </c>
      <c r="B293" s="36" t="s">
        <v>9596</v>
      </c>
      <c r="C293" s="36" t="s">
        <v>10311</v>
      </c>
      <c r="D293" t="s">
        <v>9600</v>
      </c>
      <c r="E293">
        <v>69.166664119999993</v>
      </c>
      <c r="F293">
        <v>26.13333321</v>
      </c>
      <c r="G293" t="s">
        <v>1464</v>
      </c>
      <c r="AK293" s="36" t="s">
        <v>2279</v>
      </c>
      <c r="AL293" t="s">
        <v>2949</v>
      </c>
      <c r="AP293" s="36" t="s">
        <v>4487</v>
      </c>
      <c r="AR293" s="36" t="s">
        <v>4757</v>
      </c>
      <c r="AS293" s="36" t="s">
        <v>6048</v>
      </c>
      <c r="AW293" t="s">
        <v>6391</v>
      </c>
      <c r="BB293" s="71" t="s">
        <v>9252</v>
      </c>
      <c r="BC293" s="71" t="s">
        <v>10190</v>
      </c>
      <c r="BF293" s="71" t="s">
        <v>11337</v>
      </c>
      <c r="BL293" s="71" t="s">
        <v>14156</v>
      </c>
    </row>
    <row r="294" spans="1:64" ht="18.75" customHeight="1">
      <c r="A294" s="36" t="s">
        <v>10144</v>
      </c>
      <c r="B294" s="36" t="s">
        <v>9596</v>
      </c>
      <c r="C294" s="36" t="s">
        <v>10145</v>
      </c>
      <c r="D294" t="s">
        <v>9600</v>
      </c>
      <c r="E294">
        <v>69</v>
      </c>
      <c r="F294">
        <v>26.049999239999998</v>
      </c>
      <c r="G294" t="s">
        <v>1464</v>
      </c>
      <c r="AK294" s="36" t="s">
        <v>2277</v>
      </c>
      <c r="AL294" t="s">
        <v>3518</v>
      </c>
      <c r="AP294" s="36" t="s">
        <v>3938</v>
      </c>
      <c r="AR294" s="36" t="s">
        <v>4900</v>
      </c>
      <c r="AS294" s="36" t="s">
        <v>6124</v>
      </c>
      <c r="AW294" t="s">
        <v>6489</v>
      </c>
      <c r="BB294" s="71" t="s">
        <v>9256</v>
      </c>
      <c r="BC294" s="71" t="s">
        <v>10188</v>
      </c>
      <c r="BF294" s="71" t="s">
        <v>11665</v>
      </c>
      <c r="BL294" s="71" t="s">
        <v>13772</v>
      </c>
    </row>
    <row r="295" spans="1:64" ht="18.75" customHeight="1">
      <c r="A295" s="36" t="s">
        <v>10605</v>
      </c>
      <c r="B295" s="36" t="s">
        <v>9596</v>
      </c>
      <c r="C295" s="36" t="s">
        <v>10606</v>
      </c>
      <c r="D295" t="s">
        <v>1464</v>
      </c>
      <c r="E295">
        <v>0</v>
      </c>
      <c r="F295">
        <v>0</v>
      </c>
      <c r="G295" t="s">
        <v>1464</v>
      </c>
      <c r="AK295" s="36" t="s">
        <v>2273</v>
      </c>
      <c r="AL295" t="s">
        <v>2914</v>
      </c>
      <c r="AP295" s="36" t="s">
        <v>4223</v>
      </c>
      <c r="AR295" s="36" t="s">
        <v>4639</v>
      </c>
      <c r="AS295" s="36" t="s">
        <v>6154</v>
      </c>
      <c r="AW295" t="s">
        <v>6367</v>
      </c>
      <c r="BB295" s="71" t="s">
        <v>9254</v>
      </c>
      <c r="BC295" s="71" t="s">
        <v>10212</v>
      </c>
      <c r="BF295" s="71" t="s">
        <v>11607</v>
      </c>
      <c r="BL295" s="71" t="s">
        <v>14010</v>
      </c>
    </row>
    <row r="296" spans="1:64" ht="18.75" customHeight="1">
      <c r="A296" s="36" t="s">
        <v>9889</v>
      </c>
      <c r="B296" s="36" t="s">
        <v>9596</v>
      </c>
      <c r="C296" s="36" t="s">
        <v>9890</v>
      </c>
      <c r="D296" t="s">
        <v>9600</v>
      </c>
      <c r="E296">
        <v>0</v>
      </c>
      <c r="F296">
        <v>0</v>
      </c>
      <c r="G296" t="s">
        <v>1464</v>
      </c>
      <c r="AK296" s="36" t="s">
        <v>2271</v>
      </c>
      <c r="AL296" t="s">
        <v>3056</v>
      </c>
      <c r="AP296" s="36" t="s">
        <v>4451</v>
      </c>
      <c r="AR296" s="36" t="s">
        <v>15482</v>
      </c>
      <c r="AS296" s="36" t="s">
        <v>5962</v>
      </c>
      <c r="AW296" t="s">
        <v>6645</v>
      </c>
      <c r="BB296" s="71" t="s">
        <v>8888</v>
      </c>
      <c r="BC296" s="71" t="s">
        <v>10246</v>
      </c>
      <c r="BF296" s="71" t="s">
        <v>11683</v>
      </c>
      <c r="BL296" s="71" t="s">
        <v>13693</v>
      </c>
    </row>
    <row r="297" spans="1:64" ht="18.75" customHeight="1">
      <c r="A297" s="36" t="s">
        <v>9867</v>
      </c>
      <c r="B297" s="36" t="s">
        <v>9596</v>
      </c>
      <c r="C297" s="36" t="s">
        <v>9868</v>
      </c>
      <c r="D297" t="s">
        <v>9600</v>
      </c>
      <c r="E297">
        <v>0</v>
      </c>
      <c r="F297">
        <v>0</v>
      </c>
      <c r="G297" t="s">
        <v>1464</v>
      </c>
      <c r="AK297" s="36" t="s">
        <v>2267</v>
      </c>
      <c r="AL297" t="s">
        <v>3159</v>
      </c>
      <c r="AP297" s="36" t="s">
        <v>4310</v>
      </c>
      <c r="AR297" s="36" t="s">
        <v>5551</v>
      </c>
      <c r="AS297" s="36" t="s">
        <v>6102</v>
      </c>
      <c r="AW297" t="s">
        <v>6422</v>
      </c>
      <c r="BB297" s="71" t="s">
        <v>9266</v>
      </c>
      <c r="BC297" s="71" t="s">
        <v>10202</v>
      </c>
      <c r="BF297" s="71" t="s">
        <v>11659</v>
      </c>
      <c r="BL297" s="71" t="s">
        <v>13770</v>
      </c>
    </row>
    <row r="298" spans="1:64" ht="18.75" customHeight="1">
      <c r="A298" s="36" t="s">
        <v>6681</v>
      </c>
      <c r="B298" s="36" t="s">
        <v>6330</v>
      </c>
      <c r="C298" t="s">
        <v>6682</v>
      </c>
      <c r="D298" t="s">
        <v>6356</v>
      </c>
      <c r="E298">
        <v>1.587</v>
      </c>
      <c r="F298">
        <v>110.41</v>
      </c>
      <c r="AK298" s="36" t="s">
        <v>2664</v>
      </c>
      <c r="AL298" t="s">
        <v>2987</v>
      </c>
      <c r="AP298" s="36" t="s">
        <v>4004</v>
      </c>
      <c r="AR298" s="36" t="s">
        <v>5102</v>
      </c>
      <c r="AS298" s="36" t="s">
        <v>5974</v>
      </c>
      <c r="AW298" t="s">
        <v>6336</v>
      </c>
      <c r="BB298" s="71" t="s">
        <v>8886</v>
      </c>
      <c r="BC298" s="71" t="s">
        <v>10184</v>
      </c>
      <c r="BF298" s="71" t="s">
        <v>10819</v>
      </c>
      <c r="BL298" s="71" t="s">
        <v>13788</v>
      </c>
    </row>
    <row r="299" spans="1:64" ht="18.75" customHeight="1">
      <c r="A299" s="36" t="s">
        <v>6738</v>
      </c>
      <c r="B299" s="36" t="s">
        <v>6330</v>
      </c>
      <c r="C299" t="s">
        <v>6739</v>
      </c>
      <c r="D299" t="s">
        <v>6356</v>
      </c>
      <c r="E299">
        <v>1.683333397</v>
      </c>
      <c r="F299">
        <v>110.5</v>
      </c>
      <c r="AK299" s="36" t="s">
        <v>2708</v>
      </c>
      <c r="AL299" t="s">
        <v>3494</v>
      </c>
      <c r="AP299" s="36" t="s">
        <v>4096</v>
      </c>
      <c r="AR299" s="36" t="s">
        <v>5567</v>
      </c>
      <c r="AS299" s="36" t="s">
        <v>6052</v>
      </c>
      <c r="AW299" t="s">
        <v>6434</v>
      </c>
      <c r="BB299" s="71" t="s">
        <v>9258</v>
      </c>
      <c r="BC299" s="71" t="s">
        <v>10232</v>
      </c>
      <c r="BF299" s="71" t="s">
        <v>11102</v>
      </c>
      <c r="BL299" s="71" t="s">
        <v>14158</v>
      </c>
    </row>
    <row r="300" spans="1:64" ht="18.75" customHeight="1">
      <c r="A300" s="36" t="s">
        <v>10556</v>
      </c>
      <c r="B300" s="36" t="s">
        <v>9596</v>
      </c>
      <c r="C300" s="36" t="s">
        <v>10557</v>
      </c>
      <c r="D300" t="s">
        <v>9600</v>
      </c>
      <c r="E300">
        <v>67.25</v>
      </c>
      <c r="F300">
        <v>24.75</v>
      </c>
      <c r="G300" t="s">
        <v>1464</v>
      </c>
      <c r="AK300" s="36" t="s">
        <v>1954</v>
      </c>
      <c r="AL300" t="s">
        <v>3461</v>
      </c>
      <c r="AP300" s="36" t="s">
        <v>4231</v>
      </c>
      <c r="AR300" s="36" t="s">
        <v>4788</v>
      </c>
      <c r="AS300" s="36" t="s">
        <v>6050</v>
      </c>
      <c r="AW300" t="s">
        <v>6577</v>
      </c>
      <c r="BB300" s="71" t="s">
        <v>9260</v>
      </c>
      <c r="BC300" s="71" t="s">
        <v>10208</v>
      </c>
      <c r="BF300" s="71" t="s">
        <v>11025</v>
      </c>
      <c r="BL300" s="71" t="s">
        <v>14056</v>
      </c>
    </row>
    <row r="301" spans="1:64" ht="18.75" customHeight="1">
      <c r="A301" s="36" t="s">
        <v>9871</v>
      </c>
      <c r="B301" s="36" t="s">
        <v>9596</v>
      </c>
      <c r="C301" s="36" t="s">
        <v>9872</v>
      </c>
      <c r="D301" t="s">
        <v>9600</v>
      </c>
      <c r="E301">
        <v>0</v>
      </c>
      <c r="F301">
        <v>0</v>
      </c>
      <c r="G301" t="s">
        <v>1464</v>
      </c>
      <c r="AK301" s="36" t="s">
        <v>2778</v>
      </c>
      <c r="AL301" t="s">
        <v>3213</v>
      </c>
      <c r="AP301" s="36" t="s">
        <v>4269</v>
      </c>
      <c r="AR301" s="36" t="s">
        <v>5062</v>
      </c>
      <c r="AS301" s="36" t="s">
        <v>5765</v>
      </c>
      <c r="AW301" t="s">
        <v>6363</v>
      </c>
      <c r="BB301" s="71" t="s">
        <v>15587</v>
      </c>
      <c r="BC301" s="71" t="s">
        <v>10172</v>
      </c>
      <c r="BF301" s="71" t="s">
        <v>11333</v>
      </c>
      <c r="BL301" s="71" t="s">
        <v>13836</v>
      </c>
    </row>
    <row r="302" spans="1:64" ht="18.75" customHeight="1">
      <c r="A302" t="s">
        <v>3248</v>
      </c>
      <c r="B302" t="s">
        <v>2833</v>
      </c>
      <c r="C302" t="s">
        <v>3249</v>
      </c>
      <c r="D302" t="s">
        <v>2846</v>
      </c>
      <c r="E302">
        <v>24.666666029999998</v>
      </c>
      <c r="F302">
        <v>91.849998470000003</v>
      </c>
      <c r="G302" t="s">
        <v>17242</v>
      </c>
      <c r="AK302" s="36" t="s">
        <v>2662</v>
      </c>
      <c r="AL302" t="s">
        <v>3516</v>
      </c>
      <c r="AP302" s="36" t="s">
        <v>4314</v>
      </c>
      <c r="AR302" s="36" t="s">
        <v>5334</v>
      </c>
      <c r="AS302" s="36" t="s">
        <v>5597</v>
      </c>
      <c r="AW302" t="s">
        <v>6620</v>
      </c>
      <c r="BB302" s="71" t="s">
        <v>15589</v>
      </c>
      <c r="BC302" s="71" t="s">
        <v>10180</v>
      </c>
      <c r="BF302" s="71" t="s">
        <v>11535</v>
      </c>
      <c r="BL302" s="71" t="s">
        <v>13670</v>
      </c>
    </row>
    <row r="303" spans="1:64" ht="18.75" customHeight="1">
      <c r="A303" t="s">
        <v>3215</v>
      </c>
      <c r="B303" t="s">
        <v>2833</v>
      </c>
      <c r="C303" t="s">
        <v>3216</v>
      </c>
      <c r="D303" t="s">
        <v>2846</v>
      </c>
      <c r="E303">
        <v>24.56</v>
      </c>
      <c r="F303">
        <v>92.21</v>
      </c>
      <c r="G303" t="s">
        <v>17242</v>
      </c>
      <c r="AK303" s="36" t="s">
        <v>2660</v>
      </c>
      <c r="AL303" t="s">
        <v>3047</v>
      </c>
      <c r="AP303" s="36" t="s">
        <v>4350</v>
      </c>
      <c r="AR303" s="36" t="s">
        <v>5224</v>
      </c>
      <c r="AS303" s="36" t="s">
        <v>6070</v>
      </c>
      <c r="AW303" t="s">
        <v>6829</v>
      </c>
      <c r="BB303" s="71" t="s">
        <v>15591</v>
      </c>
      <c r="BC303" s="71" t="s">
        <v>10242</v>
      </c>
      <c r="BF303" s="71" t="s">
        <v>11576</v>
      </c>
      <c r="BL303" s="71" t="s">
        <v>13629</v>
      </c>
    </row>
    <row r="304" spans="1:64" ht="18.75" customHeight="1">
      <c r="A304" s="36" t="s">
        <v>12312</v>
      </c>
      <c r="B304" s="36" t="s">
        <v>17251</v>
      </c>
      <c r="C304" s="36" t="s">
        <v>12313</v>
      </c>
      <c r="D304" s="36" t="s">
        <v>11815</v>
      </c>
      <c r="E304">
        <v>126.92640601375</v>
      </c>
      <c r="F304">
        <v>37.170894258837002</v>
      </c>
      <c r="G304" t="s">
        <v>1464</v>
      </c>
      <c r="AK304" s="36" t="s">
        <v>2476</v>
      </c>
      <c r="AL304" t="s">
        <v>2956</v>
      </c>
      <c r="AP304" s="36" t="s">
        <v>4403</v>
      </c>
      <c r="AR304" s="36" t="s">
        <v>5401</v>
      </c>
      <c r="AS304" s="36" t="s">
        <v>5713</v>
      </c>
      <c r="AW304" t="s">
        <v>6631</v>
      </c>
      <c r="BB304" s="71" t="s">
        <v>15593</v>
      </c>
      <c r="BC304" s="71" t="s">
        <v>10210</v>
      </c>
      <c r="BF304" s="71" t="s">
        <v>15660</v>
      </c>
      <c r="BL304" s="71" t="s">
        <v>13466</v>
      </c>
    </row>
    <row r="305" spans="1:64" ht="18.75" customHeight="1">
      <c r="A305" s="36" t="s">
        <v>5450</v>
      </c>
      <c r="B305" s="36" t="s">
        <v>4582</v>
      </c>
      <c r="C305" s="36" t="s">
        <v>5451</v>
      </c>
      <c r="D305" s="36" t="s">
        <v>4654</v>
      </c>
      <c r="E305">
        <v>119.4000015</v>
      </c>
      <c r="F305">
        <v>-5.1500000950000002</v>
      </c>
      <c r="G305" t="s">
        <v>1464</v>
      </c>
      <c r="AK305" s="36" t="s">
        <v>2716</v>
      </c>
      <c r="AL305" t="s">
        <v>2953</v>
      </c>
      <c r="AP305" s="36" t="s">
        <v>4277</v>
      </c>
      <c r="AR305" s="36" t="s">
        <v>15484</v>
      </c>
      <c r="AS305" s="36" t="s">
        <v>5930</v>
      </c>
      <c r="AW305" t="s">
        <v>6865</v>
      </c>
      <c r="BB305" s="71" t="s">
        <v>9262</v>
      </c>
      <c r="BC305" s="71" t="s">
        <v>10428</v>
      </c>
      <c r="BF305" s="71" t="s">
        <v>10947</v>
      </c>
      <c r="BL305" s="71" t="s">
        <v>14003</v>
      </c>
    </row>
    <row r="306" spans="1:64" ht="18.75" customHeight="1">
      <c r="A306" s="36" t="s">
        <v>10903</v>
      </c>
      <c r="B306" s="36" t="s">
        <v>10805</v>
      </c>
      <c r="C306" s="36" t="s">
        <v>10904</v>
      </c>
      <c r="D306" s="36" t="s">
        <v>10905</v>
      </c>
      <c r="E306">
        <v>0</v>
      </c>
      <c r="F306">
        <v>0</v>
      </c>
      <c r="G306" t="s">
        <v>1464</v>
      </c>
      <c r="AK306" s="36" t="s">
        <v>1939</v>
      </c>
      <c r="AL306" t="s">
        <v>3325</v>
      </c>
      <c r="AP306" s="36" t="s">
        <v>3829</v>
      </c>
      <c r="AR306" s="36" t="s">
        <v>5448</v>
      </c>
      <c r="AS306" s="36" t="s">
        <v>5641</v>
      </c>
      <c r="AW306" t="s">
        <v>17036</v>
      </c>
      <c r="BB306" s="71" t="s">
        <v>9264</v>
      </c>
      <c r="BC306" s="71" t="s">
        <v>10228</v>
      </c>
      <c r="BF306" s="71" t="s">
        <v>10823</v>
      </c>
      <c r="BL306" s="71" t="s">
        <v>13999</v>
      </c>
    </row>
    <row r="307" spans="1:64" ht="18.75" customHeight="1">
      <c r="A307" s="36" t="s">
        <v>10164</v>
      </c>
      <c r="B307" s="36" t="s">
        <v>9596</v>
      </c>
      <c r="C307" s="36" t="s">
        <v>10165</v>
      </c>
      <c r="D307" t="s">
        <v>9600</v>
      </c>
      <c r="E307">
        <v>67.816665650000004</v>
      </c>
      <c r="F307">
        <v>27.283332819999998</v>
      </c>
      <c r="G307" t="s">
        <v>1464</v>
      </c>
      <c r="AK307" s="36" t="s">
        <v>2269</v>
      </c>
      <c r="AL307" t="s">
        <v>3137</v>
      </c>
      <c r="AP307" s="36" t="s">
        <v>4564</v>
      </c>
      <c r="AR307" s="36" t="s">
        <v>5114</v>
      </c>
      <c r="AS307" s="36" t="s">
        <v>6226</v>
      </c>
      <c r="AW307" t="s">
        <v>6590</v>
      </c>
      <c r="BB307" s="71" t="s">
        <v>8884</v>
      </c>
      <c r="BC307" s="71" t="s">
        <v>10216</v>
      </c>
      <c r="BF307" s="71" t="s">
        <v>11434</v>
      </c>
      <c r="BL307" s="71" t="s">
        <v>13624</v>
      </c>
    </row>
    <row r="308" spans="1:64" ht="18.75" customHeight="1">
      <c r="A308" s="36" t="s">
        <v>4275</v>
      </c>
      <c r="B308" s="36" t="s">
        <v>17247</v>
      </c>
      <c r="C308" s="36" t="s">
        <v>4276</v>
      </c>
      <c r="D308" s="36" t="s">
        <v>3967</v>
      </c>
      <c r="E308">
        <v>116.26667019999999</v>
      </c>
      <c r="F308">
        <v>32.566665649999997</v>
      </c>
      <c r="G308" t="s">
        <v>1464</v>
      </c>
      <c r="AK308" s="36" t="s">
        <v>2275</v>
      </c>
      <c r="AL308" t="s">
        <v>3269</v>
      </c>
      <c r="AP308" s="36" t="s">
        <v>4122</v>
      </c>
      <c r="AR308" s="36" t="s">
        <v>5226</v>
      </c>
      <c r="AS308" s="36" t="s">
        <v>5972</v>
      </c>
      <c r="AW308" t="s">
        <v>16989</v>
      </c>
      <c r="BB308" s="71" t="s">
        <v>9268</v>
      </c>
      <c r="BC308" s="71" t="s">
        <v>10230</v>
      </c>
      <c r="BF308" s="71" t="s">
        <v>10973</v>
      </c>
      <c r="BL308" s="71" t="s">
        <v>14071</v>
      </c>
    </row>
    <row r="309" spans="1:64" ht="18.75" customHeight="1">
      <c r="A309" s="36" t="s">
        <v>11767</v>
      </c>
      <c r="B309" s="36" t="s">
        <v>10805</v>
      </c>
      <c r="C309" s="36" t="s">
        <v>11768</v>
      </c>
      <c r="D309" s="36" t="s">
        <v>1464</v>
      </c>
      <c r="E309">
        <v>0</v>
      </c>
      <c r="F309">
        <v>0</v>
      </c>
      <c r="G309" t="s">
        <v>1464</v>
      </c>
      <c r="AK309" s="36" t="s">
        <v>2265</v>
      </c>
      <c r="AL309" t="s">
        <v>17222</v>
      </c>
      <c r="AP309" s="36" t="s">
        <v>4550</v>
      </c>
      <c r="AR309" s="36" t="s">
        <v>4613</v>
      </c>
      <c r="AS309" s="36" t="s">
        <v>6240</v>
      </c>
      <c r="AW309" t="s">
        <v>6837</v>
      </c>
      <c r="BB309" s="71" t="s">
        <v>9270</v>
      </c>
      <c r="BC309" s="71" t="s">
        <v>9662</v>
      </c>
      <c r="BF309" s="71" t="s">
        <v>10987</v>
      </c>
      <c r="BL309" s="71" t="s">
        <v>14123</v>
      </c>
    </row>
    <row r="310" spans="1:64" ht="18.75" customHeight="1">
      <c r="A310" t="s">
        <v>3143</v>
      </c>
      <c r="B310" t="s">
        <v>2833</v>
      </c>
      <c r="C310" t="s">
        <v>3144</v>
      </c>
      <c r="D310" t="s">
        <v>2846</v>
      </c>
      <c r="E310">
        <v>0</v>
      </c>
      <c r="F310">
        <v>0</v>
      </c>
      <c r="G310" t="s">
        <v>17234</v>
      </c>
      <c r="AK310" s="36" t="s">
        <v>1980</v>
      </c>
      <c r="AL310" t="s">
        <v>3390</v>
      </c>
      <c r="AP310" s="36" t="s">
        <v>4209</v>
      </c>
      <c r="AR310" s="36" t="s">
        <v>4919</v>
      </c>
      <c r="AS310" s="36" t="s">
        <v>5759</v>
      </c>
      <c r="AW310" t="s">
        <v>6820</v>
      </c>
      <c r="BB310" s="71" t="s">
        <v>9272</v>
      </c>
      <c r="BC310" s="71" t="s">
        <v>9855</v>
      </c>
      <c r="BF310" s="71" t="s">
        <v>11457</v>
      </c>
      <c r="BL310" s="71" t="s">
        <v>13996</v>
      </c>
    </row>
    <row r="311" spans="1:64" ht="18.75" customHeight="1">
      <c r="A311" s="36" t="s">
        <v>11751</v>
      </c>
      <c r="B311" s="36" t="s">
        <v>10805</v>
      </c>
      <c r="C311" s="36" t="s">
        <v>11752</v>
      </c>
      <c r="D311" s="36" t="s">
        <v>1464</v>
      </c>
      <c r="E311">
        <v>0</v>
      </c>
      <c r="F311">
        <v>0</v>
      </c>
      <c r="G311" t="s">
        <v>1464</v>
      </c>
      <c r="AK311" s="36" t="s">
        <v>2261</v>
      </c>
      <c r="AL311" t="s">
        <v>2842</v>
      </c>
      <c r="AP311" s="36" t="s">
        <v>3893</v>
      </c>
      <c r="AR311" s="36" t="s">
        <v>4675</v>
      </c>
      <c r="AS311" s="36" t="s">
        <v>5733</v>
      </c>
      <c r="AW311" t="s">
        <v>6785</v>
      </c>
      <c r="BB311" s="71" t="s">
        <v>9274</v>
      </c>
      <c r="BC311" s="71" t="s">
        <v>10499</v>
      </c>
      <c r="BF311" s="71" t="s">
        <v>11459</v>
      </c>
      <c r="BL311" s="71" t="s">
        <v>13592</v>
      </c>
    </row>
    <row r="312" spans="1:64" ht="18.75" customHeight="1">
      <c r="A312" s="36" t="s">
        <v>11709</v>
      </c>
      <c r="B312" s="36" t="s">
        <v>10805</v>
      </c>
      <c r="C312" s="36" t="s">
        <v>11710</v>
      </c>
      <c r="D312" s="36" t="s">
        <v>10862</v>
      </c>
      <c r="E312">
        <v>124.81666559999999</v>
      </c>
      <c r="F312">
        <v>8.7166662220000006</v>
      </c>
      <c r="G312" t="s">
        <v>1464</v>
      </c>
      <c r="AK312" s="36" t="s">
        <v>2257</v>
      </c>
      <c r="AL312" t="s">
        <v>3333</v>
      </c>
      <c r="AP312" s="36" t="s">
        <v>4570</v>
      </c>
      <c r="AR312" s="36" t="s">
        <v>15486</v>
      </c>
      <c r="AS312" s="36" t="s">
        <v>6080</v>
      </c>
      <c r="AW312" t="s">
        <v>6792</v>
      </c>
      <c r="BB312" s="71" t="s">
        <v>9276</v>
      </c>
      <c r="BC312" s="71" t="s">
        <v>9986</v>
      </c>
      <c r="BF312" s="71" t="s">
        <v>11517</v>
      </c>
      <c r="BL312" s="71" t="s">
        <v>13992</v>
      </c>
    </row>
    <row r="313" spans="1:64" ht="18.75" customHeight="1">
      <c r="A313" s="36" t="s">
        <v>11521</v>
      </c>
      <c r="B313" s="36" t="s">
        <v>10805</v>
      </c>
      <c r="C313" s="36" t="s">
        <v>11522</v>
      </c>
      <c r="D313" s="36" t="s">
        <v>11484</v>
      </c>
      <c r="E313">
        <v>119.8499985</v>
      </c>
      <c r="F313">
        <v>16.38333321</v>
      </c>
      <c r="G313" t="s">
        <v>1464</v>
      </c>
      <c r="AK313" s="36" t="s">
        <v>2255</v>
      </c>
      <c r="AL313" t="s">
        <v>3305</v>
      </c>
      <c r="AP313" s="36" t="s">
        <v>3855</v>
      </c>
      <c r="AR313" s="36" t="s">
        <v>5392</v>
      </c>
      <c r="AS313" s="36" t="s">
        <v>5680</v>
      </c>
      <c r="AW313" t="s">
        <v>6871</v>
      </c>
      <c r="BB313" s="71" t="s">
        <v>9278</v>
      </c>
      <c r="BC313" s="71" t="s">
        <v>9875</v>
      </c>
      <c r="BF313" s="71" t="s">
        <v>10950</v>
      </c>
      <c r="BL313" s="71" t="s">
        <v>14062</v>
      </c>
    </row>
    <row r="314" spans="1:64" ht="18.75" customHeight="1">
      <c r="A314" s="36" t="s">
        <v>15610</v>
      </c>
      <c r="B314" s="36" t="s">
        <v>10805</v>
      </c>
      <c r="C314" s="36" t="s">
        <v>15611</v>
      </c>
      <c r="D314" s="36" t="s">
        <v>15612</v>
      </c>
      <c r="E314">
        <v>121.901404591503</v>
      </c>
      <c r="F314">
        <v>14.242384107026201</v>
      </c>
      <c r="G314" t="s">
        <v>1464</v>
      </c>
      <c r="AK314" s="36" t="s">
        <v>2253</v>
      </c>
      <c r="AL314" t="s">
        <v>3034</v>
      </c>
      <c r="AP314" s="36" t="s">
        <v>3853</v>
      </c>
      <c r="AR314" s="36" t="s">
        <v>5332</v>
      </c>
      <c r="AS314" s="36" t="s">
        <v>5613</v>
      </c>
      <c r="AW314" t="s">
        <v>6614</v>
      </c>
      <c r="BB314" s="71" t="s">
        <v>9280</v>
      </c>
      <c r="BC314" s="71" t="s">
        <v>10659</v>
      </c>
      <c r="BF314" s="71" t="s">
        <v>15663</v>
      </c>
      <c r="BL314" s="71" t="s">
        <v>13287</v>
      </c>
    </row>
    <row r="315" spans="1:64" ht="18.75" customHeight="1">
      <c r="A315" t="s">
        <v>3365</v>
      </c>
      <c r="B315" t="s">
        <v>2833</v>
      </c>
      <c r="C315" t="s">
        <v>3366</v>
      </c>
      <c r="D315" t="s">
        <v>2835</v>
      </c>
      <c r="E315">
        <v>25.149009420691101</v>
      </c>
      <c r="F315">
        <v>91.047076607663897</v>
      </c>
      <c r="G315" t="s">
        <v>3194</v>
      </c>
      <c r="AK315" s="36" t="s">
        <v>2804</v>
      </c>
      <c r="AL315" t="s">
        <v>3275</v>
      </c>
      <c r="AP315" s="36" t="s">
        <v>4485</v>
      </c>
      <c r="AR315" s="36" t="s">
        <v>15488</v>
      </c>
      <c r="AS315" s="36" t="s">
        <v>6078</v>
      </c>
      <c r="AW315" t="s">
        <v>6418</v>
      </c>
      <c r="BB315" s="71" t="s">
        <v>9282</v>
      </c>
      <c r="BC315" s="71" t="s">
        <v>9702</v>
      </c>
      <c r="BF315" s="71" t="s">
        <v>11617</v>
      </c>
      <c r="BL315" s="71" t="s">
        <v>13822</v>
      </c>
    </row>
    <row r="316" spans="1:64" ht="18.75" customHeight="1">
      <c r="A316" s="36" t="s">
        <v>11164</v>
      </c>
      <c r="B316" s="36" t="s">
        <v>10805</v>
      </c>
      <c r="C316" s="36" t="s">
        <v>11165</v>
      </c>
      <c r="D316" s="36" t="s">
        <v>10961</v>
      </c>
      <c r="E316">
        <v>0</v>
      </c>
      <c r="F316">
        <v>0</v>
      </c>
      <c r="G316" t="s">
        <v>1464</v>
      </c>
      <c r="AK316" s="36" t="s">
        <v>2259</v>
      </c>
      <c r="AL316" t="s">
        <v>3273</v>
      </c>
      <c r="AP316" s="36" t="s">
        <v>4112</v>
      </c>
      <c r="AR316" s="36" t="s">
        <v>4858</v>
      </c>
      <c r="AS316" s="36" t="s">
        <v>6024</v>
      </c>
      <c r="AW316" t="s">
        <v>4888</v>
      </c>
      <c r="BB316" s="71" t="s">
        <v>9284</v>
      </c>
      <c r="BC316" s="71" t="s">
        <v>10464</v>
      </c>
      <c r="BF316" s="71" t="s">
        <v>11023</v>
      </c>
      <c r="BL316" s="71" t="s">
        <v>14001</v>
      </c>
    </row>
    <row r="317" spans="1:64" ht="18.75" customHeight="1">
      <c r="A317" s="36" t="s">
        <v>6867</v>
      </c>
      <c r="B317" s="36" t="s">
        <v>6330</v>
      </c>
      <c r="C317" t="s">
        <v>6868</v>
      </c>
      <c r="D317" t="s">
        <v>6350</v>
      </c>
      <c r="E317">
        <v>3.9333333970000002</v>
      </c>
      <c r="F317">
        <v>103.38333129999999</v>
      </c>
      <c r="AK317" s="36" t="s">
        <v>2251</v>
      </c>
      <c r="AL317" t="s">
        <v>3451</v>
      </c>
      <c r="AP317" s="36" t="s">
        <v>4229</v>
      </c>
      <c r="AR317" s="36" t="s">
        <v>5059</v>
      </c>
      <c r="AS317" s="36" t="s">
        <v>6106</v>
      </c>
      <c r="AW317" t="s">
        <v>6853</v>
      </c>
      <c r="BB317" s="71" t="s">
        <v>9286</v>
      </c>
      <c r="BC317" s="71" t="s">
        <v>9883</v>
      </c>
      <c r="BF317" s="71" t="s">
        <v>10962</v>
      </c>
      <c r="BL317" s="71" t="s">
        <v>14085</v>
      </c>
    </row>
    <row r="318" spans="1:64" ht="18.75" customHeight="1">
      <c r="A318" s="36" t="s">
        <v>4824</v>
      </c>
      <c r="B318" s="36" t="s">
        <v>4582</v>
      </c>
      <c r="C318" s="36" t="s">
        <v>4825</v>
      </c>
      <c r="D318" t="s">
        <v>4667</v>
      </c>
      <c r="E318">
        <v>108.371488</v>
      </c>
      <c r="F318">
        <v>-6.3967809999999998</v>
      </c>
      <c r="G318" t="s">
        <v>1464</v>
      </c>
      <c r="AK318" s="36" t="s">
        <v>2714</v>
      </c>
      <c r="AL318" t="s">
        <v>2900</v>
      </c>
      <c r="AP318" s="36" t="s">
        <v>3963</v>
      </c>
      <c r="AR318" s="36" t="s">
        <v>5403</v>
      </c>
      <c r="AS318" s="36" t="s">
        <v>5794</v>
      </c>
      <c r="AW318" t="s">
        <v>6744</v>
      </c>
      <c r="BB318" s="71" t="s">
        <v>9290</v>
      </c>
      <c r="BC318" s="71" t="s">
        <v>10725</v>
      </c>
      <c r="BF318" s="71" t="s">
        <v>11527</v>
      </c>
      <c r="BL318" s="71" t="s">
        <v>14015</v>
      </c>
    </row>
    <row r="319" spans="1:64" ht="18.75" customHeight="1">
      <c r="A319" t="s">
        <v>3135</v>
      </c>
      <c r="B319" t="s">
        <v>2833</v>
      </c>
      <c r="C319" t="s">
        <v>3136</v>
      </c>
      <c r="D319" t="s">
        <v>2838</v>
      </c>
      <c r="E319">
        <v>0</v>
      </c>
      <c r="F319">
        <v>0</v>
      </c>
      <c r="G319" t="s">
        <v>17230</v>
      </c>
      <c r="AK319" s="36" t="s">
        <v>2061</v>
      </c>
      <c r="AL319" t="s">
        <v>3038</v>
      </c>
      <c r="AP319" s="36" t="s">
        <v>3998</v>
      </c>
      <c r="AR319" s="36" t="s">
        <v>15490</v>
      </c>
      <c r="AS319" s="36" t="s">
        <v>6254</v>
      </c>
      <c r="AW319" t="s">
        <v>6522</v>
      </c>
      <c r="BB319" s="71" t="s">
        <v>8882</v>
      </c>
      <c r="BC319" s="71" t="s">
        <v>10051</v>
      </c>
      <c r="BF319" s="71" t="s">
        <v>11331</v>
      </c>
      <c r="BL319" s="71" t="s">
        <v>13689</v>
      </c>
    </row>
    <row r="320" spans="1:64" ht="18.75" customHeight="1">
      <c r="A320" s="36" t="s">
        <v>10844</v>
      </c>
      <c r="B320" s="36" t="s">
        <v>10805</v>
      </c>
      <c r="C320" s="36" t="s">
        <v>10845</v>
      </c>
      <c r="D320" s="36" t="s">
        <v>10846</v>
      </c>
      <c r="E320">
        <v>120.34</v>
      </c>
      <c r="F320">
        <v>14.39</v>
      </c>
      <c r="G320" t="s">
        <v>1464</v>
      </c>
      <c r="AK320" s="36" t="s">
        <v>2249</v>
      </c>
      <c r="AL320" t="s">
        <v>3028</v>
      </c>
      <c r="AP320" s="36" t="s">
        <v>4505</v>
      </c>
      <c r="AR320" s="36" t="s">
        <v>5127</v>
      </c>
      <c r="AS320" s="36" t="s">
        <v>5690</v>
      </c>
      <c r="AW320" t="s">
        <v>6863</v>
      </c>
      <c r="BB320" s="71" t="s">
        <v>9292</v>
      </c>
      <c r="BC320" s="71" t="s">
        <v>10010</v>
      </c>
      <c r="BF320" s="71" t="s">
        <v>11649</v>
      </c>
      <c r="BL320" s="71" t="s">
        <v>14087</v>
      </c>
    </row>
    <row r="321" spans="1:64" ht="18.75" customHeight="1">
      <c r="A321" s="36" t="s">
        <v>7143</v>
      </c>
      <c r="B321" s="36" t="s">
        <v>6929</v>
      </c>
      <c r="C321" s="36" t="s">
        <v>7144</v>
      </c>
      <c r="D321" s="36" t="s">
        <v>7055</v>
      </c>
      <c r="E321">
        <v>97.25</v>
      </c>
      <c r="F321">
        <v>17.216667180000002</v>
      </c>
      <c r="G321" t="s">
        <v>1464</v>
      </c>
      <c r="AK321" s="36" t="s">
        <v>2441</v>
      </c>
      <c r="AL321" t="s">
        <v>3217</v>
      </c>
      <c r="AP321" s="36" t="s">
        <v>4385</v>
      </c>
      <c r="AR321" s="36" t="s">
        <v>5095</v>
      </c>
      <c r="AS321" s="36" t="s">
        <v>6038</v>
      </c>
      <c r="AW321" t="s">
        <v>6861</v>
      </c>
      <c r="BB321" s="71" t="s">
        <v>8407</v>
      </c>
      <c r="BC321" s="71" t="s">
        <v>10647</v>
      </c>
      <c r="BF321" s="71" t="s">
        <v>15664</v>
      </c>
      <c r="BL321" s="71" t="s">
        <v>13650</v>
      </c>
    </row>
    <row r="322" spans="1:64" ht="18.75" customHeight="1">
      <c r="A322" s="36" t="s">
        <v>4479</v>
      </c>
      <c r="B322" s="36" t="s">
        <v>17247</v>
      </c>
      <c r="C322" s="36" t="s">
        <v>4480</v>
      </c>
      <c r="D322" s="36" t="s">
        <v>3799</v>
      </c>
      <c r="E322">
        <v>110.5</v>
      </c>
      <c r="F322">
        <v>20</v>
      </c>
      <c r="G322" t="s">
        <v>1464</v>
      </c>
      <c r="AK322" s="36" t="s">
        <v>2079</v>
      </c>
      <c r="AL322" t="s">
        <v>3339</v>
      </c>
      <c r="AP322" s="36" t="s">
        <v>4170</v>
      </c>
      <c r="AR322" s="36" t="s">
        <v>4611</v>
      </c>
      <c r="AW322" t="s">
        <v>6859</v>
      </c>
      <c r="BB322" s="71" t="s">
        <v>15595</v>
      </c>
      <c r="BC322" s="71" t="s">
        <v>10350</v>
      </c>
      <c r="BF322" s="71" t="s">
        <v>11329</v>
      </c>
      <c r="BL322" s="71" t="s">
        <v>13917</v>
      </c>
    </row>
    <row r="323" spans="1:64" ht="18.75" customHeight="1">
      <c r="A323" s="36" t="s">
        <v>13734</v>
      </c>
      <c r="B323" s="36" t="s">
        <v>13155</v>
      </c>
      <c r="C323" s="36" t="s">
        <v>13735</v>
      </c>
      <c r="D323" s="36" t="s">
        <v>13384</v>
      </c>
      <c r="E323">
        <v>101.33333589999999</v>
      </c>
      <c r="F323">
        <v>6.8666667940000004</v>
      </c>
      <c r="G323" t="s">
        <v>13918</v>
      </c>
      <c r="AK323" s="36" t="s">
        <v>2243</v>
      </c>
      <c r="AL323" t="s">
        <v>3435</v>
      </c>
      <c r="AP323" s="36" t="s">
        <v>3912</v>
      </c>
      <c r="AR323" s="36" t="s">
        <v>15492</v>
      </c>
      <c r="AW323" t="s">
        <v>6771</v>
      </c>
      <c r="BB323" s="71" t="s">
        <v>9294</v>
      </c>
      <c r="BC323" s="71" t="s">
        <v>9749</v>
      </c>
      <c r="BF323" s="71" t="s">
        <v>15666</v>
      </c>
      <c r="BL323" s="71" t="s">
        <v>13476</v>
      </c>
    </row>
    <row r="324" spans="1:64" ht="18.75" customHeight="1">
      <c r="A324" s="36" t="s">
        <v>13599</v>
      </c>
      <c r="B324" s="36" t="s">
        <v>13155</v>
      </c>
      <c r="C324" s="36" t="s">
        <v>13600</v>
      </c>
      <c r="D324" s="36" t="s">
        <v>13583</v>
      </c>
      <c r="E324">
        <v>0</v>
      </c>
      <c r="F324">
        <v>0</v>
      </c>
      <c r="G324" t="s">
        <v>1464</v>
      </c>
      <c r="AK324" s="36" t="s">
        <v>2237</v>
      </c>
      <c r="AL324" t="s">
        <v>3504</v>
      </c>
      <c r="AP324" s="36" t="s">
        <v>3872</v>
      </c>
      <c r="AR324" s="36" t="s">
        <v>5555</v>
      </c>
      <c r="AW324" t="s">
        <v>6777</v>
      </c>
      <c r="BB324" s="71" t="s">
        <v>9296</v>
      </c>
      <c r="BC324" s="71" t="s">
        <v>10128</v>
      </c>
      <c r="BF324" s="71" t="s">
        <v>11611</v>
      </c>
      <c r="BL324" s="71" t="s">
        <v>13478</v>
      </c>
    </row>
    <row r="325" spans="1:64" ht="18.75" customHeight="1">
      <c r="A325" s="36" t="s">
        <v>13345</v>
      </c>
      <c r="B325" s="36" t="s">
        <v>13155</v>
      </c>
      <c r="C325" s="36" t="s">
        <v>13346</v>
      </c>
      <c r="D325" s="36" t="s">
        <v>13254</v>
      </c>
      <c r="E325">
        <v>100.25</v>
      </c>
      <c r="F325">
        <v>13.516667</v>
      </c>
      <c r="G325" t="s">
        <v>1464</v>
      </c>
      <c r="AK325" s="36" t="s">
        <v>2233</v>
      </c>
      <c r="AL325" t="s">
        <v>3042</v>
      </c>
      <c r="AP325" s="36" t="s">
        <v>4312</v>
      </c>
      <c r="AR325" s="36" t="s">
        <v>5186</v>
      </c>
      <c r="AW325" t="s">
        <v>16988</v>
      </c>
      <c r="BB325" s="71" t="s">
        <v>9298</v>
      </c>
      <c r="BC325" s="71" t="s">
        <v>10316</v>
      </c>
      <c r="BF325" s="71" t="s">
        <v>10966</v>
      </c>
      <c r="BL325" s="71" t="s">
        <v>13480</v>
      </c>
    </row>
    <row r="326" spans="1:64" ht="18.75" customHeight="1">
      <c r="A326" s="36" t="s">
        <v>14078</v>
      </c>
      <c r="B326" s="36" t="s">
        <v>13155</v>
      </c>
      <c r="C326" s="36" t="s">
        <v>14079</v>
      </c>
      <c r="D326" s="36" t="s">
        <v>13396</v>
      </c>
      <c r="E326">
        <v>102.793123234153</v>
      </c>
      <c r="F326">
        <v>17.343775285574299</v>
      </c>
      <c r="G326" t="s">
        <v>1464</v>
      </c>
      <c r="AK326" s="36" t="s">
        <v>2247</v>
      </c>
      <c r="AL326" t="s">
        <v>2916</v>
      </c>
      <c r="AP326" s="36" t="s">
        <v>4459</v>
      </c>
      <c r="AR326" s="36" t="s">
        <v>15494</v>
      </c>
      <c r="AW326" t="s">
        <v>6478</v>
      </c>
      <c r="BB326" s="71" t="s">
        <v>9300</v>
      </c>
      <c r="BC326" s="71" t="s">
        <v>9787</v>
      </c>
      <c r="BF326" s="71" t="s">
        <v>15668</v>
      </c>
      <c r="BL326" s="71" t="s">
        <v>13588</v>
      </c>
    </row>
    <row r="327" spans="1:64" ht="18.75" customHeight="1">
      <c r="A327" s="36" t="s">
        <v>13816</v>
      </c>
      <c r="B327" s="36" t="s">
        <v>13155</v>
      </c>
      <c r="C327" s="36" t="s">
        <v>13817</v>
      </c>
      <c r="D327" s="36" t="s">
        <v>13384</v>
      </c>
      <c r="E327">
        <v>101.329956376577</v>
      </c>
      <c r="F327">
        <v>6.9090321819696099</v>
      </c>
      <c r="G327" t="s">
        <v>13918</v>
      </c>
      <c r="AK327" s="36" t="s">
        <v>2015</v>
      </c>
      <c r="AL327" t="s">
        <v>2876</v>
      </c>
      <c r="AP327" s="36" t="s">
        <v>3960</v>
      </c>
      <c r="AR327" s="36" t="s">
        <v>4711</v>
      </c>
      <c r="AW327" t="s">
        <v>6664</v>
      </c>
      <c r="BB327" s="71" t="s">
        <v>9234</v>
      </c>
      <c r="BC327" s="71" t="s">
        <v>9887</v>
      </c>
      <c r="BF327" s="71" t="s">
        <v>10814</v>
      </c>
      <c r="BL327" s="71" t="s">
        <v>13586</v>
      </c>
    </row>
    <row r="328" spans="1:64" ht="18.75" customHeight="1">
      <c r="A328" s="36" t="s">
        <v>13646</v>
      </c>
      <c r="B328" s="36" t="s">
        <v>13155</v>
      </c>
      <c r="C328" s="36" t="s">
        <v>13647</v>
      </c>
      <c r="D328" s="36" t="s">
        <v>13404</v>
      </c>
      <c r="E328">
        <v>100.56666559999999</v>
      </c>
      <c r="F328">
        <v>13.69999981</v>
      </c>
      <c r="G328" t="s">
        <v>1464</v>
      </c>
      <c r="AK328" s="36" t="s">
        <v>2263</v>
      </c>
      <c r="AL328" t="s">
        <v>3133</v>
      </c>
      <c r="AP328" s="36" t="s">
        <v>4457</v>
      </c>
      <c r="AR328" s="36" t="s">
        <v>5549</v>
      </c>
      <c r="AW328" t="s">
        <v>17037</v>
      </c>
      <c r="BB328" s="71" t="s">
        <v>8611</v>
      </c>
      <c r="BC328" s="71" t="s">
        <v>9769</v>
      </c>
      <c r="BF328" s="71" t="s">
        <v>10817</v>
      </c>
      <c r="BL328" s="71" t="s">
        <v>13876</v>
      </c>
    </row>
    <row r="329" spans="1:64" ht="18.75" customHeight="1">
      <c r="A329" s="36" t="s">
        <v>13753</v>
      </c>
      <c r="B329" s="36" t="s">
        <v>13155</v>
      </c>
      <c r="C329" s="36" t="s">
        <v>13754</v>
      </c>
      <c r="D329" s="36" t="s">
        <v>13755</v>
      </c>
      <c r="E329">
        <v>0</v>
      </c>
      <c r="F329">
        <v>0</v>
      </c>
      <c r="G329" t="s">
        <v>1464</v>
      </c>
      <c r="AK329" s="36" t="s">
        <v>2802</v>
      </c>
      <c r="AL329" t="s">
        <v>3209</v>
      </c>
      <c r="AP329" s="36" t="s">
        <v>4042</v>
      </c>
      <c r="AR329" s="36" t="s">
        <v>4616</v>
      </c>
      <c r="AW329" t="s">
        <v>6361</v>
      </c>
      <c r="BB329" s="71" t="s">
        <v>9302</v>
      </c>
      <c r="BC329" s="71" t="s">
        <v>10546</v>
      </c>
      <c r="BF329" s="71" t="s">
        <v>11325</v>
      </c>
      <c r="BL329" s="71" t="s">
        <v>13921</v>
      </c>
    </row>
    <row r="330" spans="1:64" ht="18.75" customHeight="1">
      <c r="A330" s="36" t="s">
        <v>13973</v>
      </c>
      <c r="B330" s="36" t="s">
        <v>13155</v>
      </c>
      <c r="C330" s="36" t="s">
        <v>13974</v>
      </c>
      <c r="D330" s="36" t="s">
        <v>13284</v>
      </c>
      <c r="E330">
        <v>98.966666669999995</v>
      </c>
      <c r="F330">
        <v>18.68333333</v>
      </c>
      <c r="G330" t="s">
        <v>1464</v>
      </c>
      <c r="AK330" s="36" t="s">
        <v>2245</v>
      </c>
      <c r="AL330" t="s">
        <v>2902</v>
      </c>
      <c r="AP330" s="36" t="s">
        <v>4215</v>
      </c>
      <c r="AR330" s="36" t="s">
        <v>5042</v>
      </c>
      <c r="AW330" t="s">
        <v>6374</v>
      </c>
      <c r="BB330" s="71" t="s">
        <v>8613</v>
      </c>
      <c r="BC330" s="71" t="s">
        <v>9994</v>
      </c>
      <c r="BF330" s="71" t="s">
        <v>11314</v>
      </c>
      <c r="BL330" s="71" t="s">
        <v>14129</v>
      </c>
    </row>
    <row r="331" spans="1:64" ht="18.75" customHeight="1">
      <c r="A331" s="36" t="s">
        <v>13975</v>
      </c>
      <c r="B331" s="36" t="s">
        <v>13155</v>
      </c>
      <c r="C331" s="36" t="s">
        <v>13976</v>
      </c>
      <c r="D331" s="36" t="s">
        <v>13284</v>
      </c>
      <c r="E331">
        <v>98.966666669999995</v>
      </c>
      <c r="F331">
        <v>18.68333333</v>
      </c>
      <c r="G331" t="s">
        <v>1464</v>
      </c>
      <c r="AK331" s="36" t="s">
        <v>2155</v>
      </c>
      <c r="AL331" t="s">
        <v>3026</v>
      </c>
      <c r="AP331" s="36" t="s">
        <v>4433</v>
      </c>
      <c r="AR331" s="36" t="s">
        <v>5052</v>
      </c>
      <c r="AW331" t="s">
        <v>6499</v>
      </c>
      <c r="BB331" s="71" t="s">
        <v>9304</v>
      </c>
      <c r="BC331" s="71" t="s">
        <v>10198</v>
      </c>
      <c r="BF331" s="71" t="s">
        <v>15670</v>
      </c>
      <c r="BL331" s="71" t="s">
        <v>13305</v>
      </c>
    </row>
    <row r="332" spans="1:64" ht="18.75" customHeight="1">
      <c r="A332" s="36" t="s">
        <v>13827</v>
      </c>
      <c r="B332" s="36" t="s">
        <v>13155</v>
      </c>
      <c r="C332" s="36" t="s">
        <v>13828</v>
      </c>
      <c r="D332" s="36" t="s">
        <v>13453</v>
      </c>
      <c r="E332">
        <v>100.33333589999999</v>
      </c>
      <c r="F332">
        <v>14.3166666</v>
      </c>
      <c r="G332" t="s">
        <v>1464</v>
      </c>
      <c r="AK332" s="36" t="s">
        <v>2049</v>
      </c>
      <c r="AL332" t="s">
        <v>3007</v>
      </c>
      <c r="AP332" s="36" t="s">
        <v>4194</v>
      </c>
      <c r="AR332" s="36" t="s">
        <v>4917</v>
      </c>
      <c r="AW332" t="s">
        <v>6583</v>
      </c>
      <c r="BB332" s="71" t="s">
        <v>8615</v>
      </c>
      <c r="BC332" s="71" t="s">
        <v>9777</v>
      </c>
      <c r="BF332" s="71" t="s">
        <v>15672</v>
      </c>
      <c r="BL332" s="71" t="s">
        <v>13303</v>
      </c>
    </row>
    <row r="333" spans="1:64" ht="18.75" customHeight="1">
      <c r="A333" s="36" t="s">
        <v>13977</v>
      </c>
      <c r="B333" s="36" t="s">
        <v>13155</v>
      </c>
      <c r="C333" s="36" t="s">
        <v>13978</v>
      </c>
      <c r="D333" s="36" t="s">
        <v>13484</v>
      </c>
      <c r="E333">
        <v>100.14135469999999</v>
      </c>
      <c r="F333">
        <v>13.484294</v>
      </c>
      <c r="G333" t="s">
        <v>1464</v>
      </c>
      <c r="AK333" s="36" t="s">
        <v>2241</v>
      </c>
      <c r="AL333" t="s">
        <v>3083</v>
      </c>
      <c r="AP333" s="36" t="s">
        <v>3972</v>
      </c>
      <c r="AR333" s="36" t="s">
        <v>4892</v>
      </c>
      <c r="AW333" t="s">
        <v>6454</v>
      </c>
      <c r="BB333" s="71" t="s">
        <v>9306</v>
      </c>
      <c r="BC333" s="71" t="s">
        <v>10258</v>
      </c>
      <c r="BF333" s="71" t="s">
        <v>11673</v>
      </c>
      <c r="BL333" s="71" t="s">
        <v>13567</v>
      </c>
    </row>
    <row r="334" spans="1:64" ht="18.75" customHeight="1">
      <c r="A334" s="36" t="s">
        <v>13750</v>
      </c>
      <c r="B334" s="36" t="s">
        <v>13155</v>
      </c>
      <c r="C334" s="36" t="s">
        <v>13751</v>
      </c>
      <c r="D334" t="s">
        <v>13752</v>
      </c>
      <c r="E334">
        <v>0</v>
      </c>
      <c r="F334">
        <v>0</v>
      </c>
      <c r="G334" t="s">
        <v>1464</v>
      </c>
      <c r="AK334" s="36" t="s">
        <v>2478</v>
      </c>
      <c r="AL334" t="s">
        <v>3061</v>
      </c>
      <c r="AP334" s="36" t="s">
        <v>4513</v>
      </c>
      <c r="AR334" s="36" t="s">
        <v>5277</v>
      </c>
      <c r="AW334" t="s">
        <v>6730</v>
      </c>
      <c r="BB334" s="71" t="s">
        <v>9308</v>
      </c>
      <c r="BC334" s="71" t="s">
        <v>10093</v>
      </c>
      <c r="BF334" s="71" t="s">
        <v>11508</v>
      </c>
      <c r="BL334" s="71" t="s">
        <v>13536</v>
      </c>
    </row>
    <row r="335" spans="1:64" ht="18.75" customHeight="1">
      <c r="A335" s="36" t="s">
        <v>13378</v>
      </c>
      <c r="B335" s="36" t="s">
        <v>13155</v>
      </c>
      <c r="C335" s="36" t="s">
        <v>13379</v>
      </c>
      <c r="D335" s="36" t="s">
        <v>13157</v>
      </c>
      <c r="E335">
        <v>99.9</v>
      </c>
      <c r="F335">
        <v>13.33333333</v>
      </c>
      <c r="G335" t="s">
        <v>1464</v>
      </c>
      <c r="AK335" s="36" t="s">
        <v>2231</v>
      </c>
      <c r="AL335" t="s">
        <v>3282</v>
      </c>
      <c r="AP335" s="36" t="s">
        <v>4542</v>
      </c>
      <c r="AR335" s="36" t="s">
        <v>5345</v>
      </c>
      <c r="AW335" t="s">
        <v>6424</v>
      </c>
      <c r="BB335" s="71" t="s">
        <v>9310</v>
      </c>
      <c r="BC335" s="71" t="s">
        <v>10587</v>
      </c>
      <c r="BF335" s="71" t="s">
        <v>11747</v>
      </c>
      <c r="BL335" s="71" t="s">
        <v>14109</v>
      </c>
    </row>
    <row r="336" spans="1:64" ht="18.75" customHeight="1">
      <c r="A336" s="36" t="s">
        <v>13468</v>
      </c>
      <c r="B336" s="36" t="s">
        <v>13155</v>
      </c>
      <c r="C336" s="36" t="s">
        <v>13469</v>
      </c>
      <c r="D336" s="36" t="s">
        <v>13157</v>
      </c>
      <c r="E336">
        <v>99.95</v>
      </c>
      <c r="F336">
        <v>13.31666667</v>
      </c>
      <c r="G336" t="s">
        <v>1464</v>
      </c>
      <c r="AK336" s="36" t="s">
        <v>2227</v>
      </c>
      <c r="AL336" t="s">
        <v>17223</v>
      </c>
      <c r="AP336" s="36" t="s">
        <v>4030</v>
      </c>
      <c r="AR336" s="36" t="s">
        <v>5351</v>
      </c>
      <c r="AW336" t="s">
        <v>6905</v>
      </c>
      <c r="BB336" s="71" t="s">
        <v>9312</v>
      </c>
      <c r="BC336" s="71" t="s">
        <v>9891</v>
      </c>
      <c r="BF336" s="71" t="s">
        <v>11312</v>
      </c>
      <c r="BL336" s="71" t="s">
        <v>13942</v>
      </c>
    </row>
    <row r="337" spans="1:64" ht="18.75" customHeight="1">
      <c r="A337" s="36" t="s">
        <v>13289</v>
      </c>
      <c r="B337" t="s">
        <v>13155</v>
      </c>
      <c r="C337" t="s">
        <v>13290</v>
      </c>
      <c r="D337" t="s">
        <v>13242</v>
      </c>
      <c r="E337">
        <v>99.916667000000004</v>
      </c>
      <c r="F337">
        <v>13.316667000000001</v>
      </c>
      <c r="G337" t="s">
        <v>1464</v>
      </c>
      <c r="AK337" s="36" t="s">
        <v>2666</v>
      </c>
      <c r="AL337" t="s">
        <v>17224</v>
      </c>
      <c r="AP337" s="36" t="s">
        <v>3842</v>
      </c>
      <c r="AR337" s="36" t="s">
        <v>15496</v>
      </c>
      <c r="AW337" t="s">
        <v>6909</v>
      </c>
      <c r="BB337" s="71" t="s">
        <v>9314</v>
      </c>
      <c r="BC337" s="71" t="s">
        <v>10200</v>
      </c>
      <c r="BF337" s="71" t="s">
        <v>15674</v>
      </c>
      <c r="BL337" s="71" t="s">
        <v>13530</v>
      </c>
    </row>
    <row r="338" spans="1:64" ht="18.75" customHeight="1">
      <c r="A338" s="36" t="s">
        <v>13335</v>
      </c>
      <c r="B338" s="36" t="s">
        <v>13155</v>
      </c>
      <c r="C338" s="36" t="s">
        <v>13336</v>
      </c>
      <c r="D338" s="36" t="s">
        <v>13157</v>
      </c>
      <c r="E338">
        <v>99.95</v>
      </c>
      <c r="F338">
        <v>13.31666667</v>
      </c>
      <c r="G338" t="s">
        <v>1464</v>
      </c>
      <c r="AK338" s="36" t="s">
        <v>1999</v>
      </c>
      <c r="AL338" t="s">
        <v>2932</v>
      </c>
      <c r="AP338" s="36" t="s">
        <v>4419</v>
      </c>
      <c r="AR338" s="36" t="s">
        <v>4593</v>
      </c>
      <c r="AW338" t="s">
        <v>6668</v>
      </c>
      <c r="BB338" s="71" t="s">
        <v>9316</v>
      </c>
      <c r="BC338" s="71" t="s">
        <v>10073</v>
      </c>
      <c r="BF338" s="71" t="s">
        <v>11035</v>
      </c>
      <c r="BL338" s="71" t="s">
        <v>13852</v>
      </c>
    </row>
    <row r="339" spans="1:64" ht="18.75" customHeight="1">
      <c r="A339" s="36" t="s">
        <v>13333</v>
      </c>
      <c r="B339" s="36" t="s">
        <v>13155</v>
      </c>
      <c r="C339" s="36" t="s">
        <v>13334</v>
      </c>
      <c r="D339" s="36" t="s">
        <v>13157</v>
      </c>
      <c r="E339">
        <v>99.966666669999995</v>
      </c>
      <c r="F339">
        <v>13.33333333</v>
      </c>
      <c r="G339" t="s">
        <v>1464</v>
      </c>
      <c r="AK339" s="36" t="s">
        <v>2225</v>
      </c>
      <c r="AL339" t="s">
        <v>2945</v>
      </c>
      <c r="AP339" s="36" t="s">
        <v>3944</v>
      </c>
      <c r="AR339" s="36" t="s">
        <v>5145</v>
      </c>
      <c r="AW339" t="s">
        <v>6718</v>
      </c>
      <c r="BB339" s="71" t="s">
        <v>9318</v>
      </c>
      <c r="BC339" s="71" t="s">
        <v>9915</v>
      </c>
      <c r="BF339" s="71" t="s">
        <v>11310</v>
      </c>
      <c r="BL339" s="71" t="s">
        <v>13524</v>
      </c>
    </row>
    <row r="340" spans="1:64" ht="18.75" customHeight="1">
      <c r="A340" s="36" t="s">
        <v>13485</v>
      </c>
      <c r="B340" s="36" t="s">
        <v>13155</v>
      </c>
      <c r="C340" s="36" t="s">
        <v>13486</v>
      </c>
      <c r="D340" s="36" t="s">
        <v>13487</v>
      </c>
      <c r="E340">
        <v>99.916666669999998</v>
      </c>
      <c r="F340">
        <v>13.3</v>
      </c>
      <c r="G340" t="s">
        <v>1464</v>
      </c>
      <c r="AK340" s="36" t="s">
        <v>2045</v>
      </c>
      <c r="AL340" t="s">
        <v>2943</v>
      </c>
      <c r="AP340" s="36" t="s">
        <v>4568</v>
      </c>
      <c r="AR340" s="36" t="s">
        <v>5092</v>
      </c>
      <c r="AW340" t="s">
        <v>6822</v>
      </c>
      <c r="BB340" s="71" t="s">
        <v>9320</v>
      </c>
      <c r="BC340" s="71" t="s">
        <v>10250</v>
      </c>
      <c r="BF340" s="71" t="s">
        <v>15676</v>
      </c>
      <c r="BL340" s="71" t="s">
        <v>13549</v>
      </c>
    </row>
    <row r="341" spans="1:64" ht="18.75" customHeight="1">
      <c r="A341" s="36" t="s">
        <v>13494</v>
      </c>
      <c r="B341" s="36" t="s">
        <v>13155</v>
      </c>
      <c r="C341" s="36" t="s">
        <v>13495</v>
      </c>
      <c r="D341" t="s">
        <v>13496</v>
      </c>
      <c r="E341">
        <v>102.666667</v>
      </c>
      <c r="F341">
        <v>16.149999999999999</v>
      </c>
      <c r="G341" t="s">
        <v>1464</v>
      </c>
      <c r="AK341" s="36" t="s">
        <v>1904</v>
      </c>
      <c r="AL341" t="s">
        <v>2966</v>
      </c>
      <c r="AP341" s="36" t="s">
        <v>3817</v>
      </c>
      <c r="AR341" s="36" t="s">
        <v>5228</v>
      </c>
      <c r="AW341" t="s">
        <v>6365</v>
      </c>
      <c r="BB341" s="71" t="s">
        <v>9322</v>
      </c>
      <c r="BC341" s="71" t="s">
        <v>10651</v>
      </c>
      <c r="BF341" s="71" t="s">
        <v>10979</v>
      </c>
      <c r="BL341" s="71" t="s">
        <v>14021</v>
      </c>
    </row>
    <row r="342" spans="1:64" ht="18.75" customHeight="1">
      <c r="A342" s="36" t="s">
        <v>13979</v>
      </c>
      <c r="B342" s="36" t="s">
        <v>13155</v>
      </c>
      <c r="C342" s="36" t="s">
        <v>13980</v>
      </c>
      <c r="D342" s="36" t="s">
        <v>13981</v>
      </c>
      <c r="E342">
        <v>103.33333330000001</v>
      </c>
      <c r="F342">
        <v>14.83333333</v>
      </c>
      <c r="G342" t="s">
        <v>1464</v>
      </c>
      <c r="AK342" s="36" t="s">
        <v>2229</v>
      </c>
      <c r="AL342" t="s">
        <v>2947</v>
      </c>
      <c r="AP342" s="36" t="s">
        <v>3909</v>
      </c>
      <c r="AR342" s="36" t="s">
        <v>4878</v>
      </c>
      <c r="AW342" t="s">
        <v>6448</v>
      </c>
      <c r="BB342" s="71" t="s">
        <v>9324</v>
      </c>
      <c r="BC342" s="71" t="s">
        <v>9652</v>
      </c>
      <c r="BF342" s="71" t="s">
        <v>11519</v>
      </c>
      <c r="BL342" s="71" t="s">
        <v>13237</v>
      </c>
    </row>
    <row r="343" spans="1:64" ht="18.75" customHeight="1">
      <c r="A343" s="36" t="s">
        <v>13844</v>
      </c>
      <c r="B343" s="36" t="s">
        <v>13155</v>
      </c>
      <c r="C343" s="36" t="s">
        <v>13845</v>
      </c>
      <c r="D343" s="36" t="s">
        <v>13384</v>
      </c>
      <c r="E343">
        <v>101.26667019999999</v>
      </c>
      <c r="F343">
        <v>6.8666667940000004</v>
      </c>
      <c r="G343" t="s">
        <v>13918</v>
      </c>
      <c r="AK343" s="36" t="s">
        <v>2654</v>
      </c>
      <c r="AL343" t="s">
        <v>2935</v>
      </c>
      <c r="AP343" s="36" t="s">
        <v>4517</v>
      </c>
      <c r="AR343" s="36" t="s">
        <v>4806</v>
      </c>
      <c r="AW343" t="s">
        <v>6476</v>
      </c>
      <c r="BB343" s="71" t="s">
        <v>9326</v>
      </c>
      <c r="BC343" s="71" t="s">
        <v>9913</v>
      </c>
      <c r="BF343" s="71" t="s">
        <v>11308</v>
      </c>
      <c r="BL343" s="71" t="s">
        <v>14107</v>
      </c>
    </row>
    <row r="344" spans="1:64" ht="18.75" customHeight="1">
      <c r="A344" s="36" t="s">
        <v>13748</v>
      </c>
      <c r="B344" s="36" t="s">
        <v>13155</v>
      </c>
      <c r="C344" s="36" t="s">
        <v>13749</v>
      </c>
      <c r="D344" s="36" t="s">
        <v>13583</v>
      </c>
      <c r="E344">
        <v>0</v>
      </c>
      <c r="F344">
        <v>0</v>
      </c>
      <c r="G344" t="s">
        <v>1464</v>
      </c>
      <c r="AK344" s="36" t="s">
        <v>2223</v>
      </c>
      <c r="AL344" t="s">
        <v>2941</v>
      </c>
      <c r="AP344" s="36" t="s">
        <v>4227</v>
      </c>
      <c r="AR344" s="36" t="s">
        <v>4955</v>
      </c>
      <c r="AW344" t="s">
        <v>6514</v>
      </c>
      <c r="BB344" s="71" t="s">
        <v>8617</v>
      </c>
      <c r="BC344" s="71" t="s">
        <v>10330</v>
      </c>
      <c r="BF344" s="71" t="s">
        <v>11597</v>
      </c>
      <c r="BL344" s="71" t="s">
        <v>14083</v>
      </c>
    </row>
    <row r="345" spans="1:64" ht="18.75" customHeight="1">
      <c r="A345" s="36" t="s">
        <v>13347</v>
      </c>
      <c r="B345" s="36" t="s">
        <v>13155</v>
      </c>
      <c r="C345" s="36" t="s">
        <v>13348</v>
      </c>
      <c r="D345" s="36" t="s">
        <v>13349</v>
      </c>
      <c r="E345">
        <v>100.158333</v>
      </c>
      <c r="F345">
        <v>14.55</v>
      </c>
      <c r="G345" t="s">
        <v>1464</v>
      </c>
      <c r="AK345" s="36" t="s">
        <v>14329</v>
      </c>
      <c r="AL345" t="s">
        <v>3483</v>
      </c>
      <c r="AP345" s="36" t="s">
        <v>4024</v>
      </c>
      <c r="AR345" s="36" t="s">
        <v>5293</v>
      </c>
      <c r="AW345" t="s">
        <v>6810</v>
      </c>
      <c r="BB345" s="71" t="s">
        <v>9328</v>
      </c>
      <c r="BC345" s="71" t="s">
        <v>9789</v>
      </c>
      <c r="BF345" s="71" t="s">
        <v>11306</v>
      </c>
      <c r="BL345" s="71" t="s">
        <v>13820</v>
      </c>
    </row>
    <row r="346" spans="1:64" ht="18.75" customHeight="1">
      <c r="A346" s="36" t="s">
        <v>13882</v>
      </c>
      <c r="B346" s="36" t="s">
        <v>13155</v>
      </c>
      <c r="C346" s="36" t="s">
        <v>13883</v>
      </c>
      <c r="D346" s="36" t="s">
        <v>13199</v>
      </c>
      <c r="E346">
        <v>100.0666667</v>
      </c>
      <c r="F346">
        <v>20.283333330000001</v>
      </c>
      <c r="G346" t="s">
        <v>1464</v>
      </c>
      <c r="AK346" s="36" t="s">
        <v>2800</v>
      </c>
      <c r="AL346" t="s">
        <v>3040</v>
      </c>
      <c r="AP346" s="36" t="s">
        <v>3877</v>
      </c>
      <c r="AR346" s="36" t="s">
        <v>5513</v>
      </c>
      <c r="AW346" t="s">
        <v>6845</v>
      </c>
      <c r="BB346" s="71" t="s">
        <v>9330</v>
      </c>
      <c r="BC346" s="71" t="s">
        <v>10061</v>
      </c>
      <c r="BF346" s="71" t="s">
        <v>10863</v>
      </c>
      <c r="BL346" s="71" t="s">
        <v>13810</v>
      </c>
    </row>
    <row r="347" spans="1:64" ht="18.75" customHeight="1">
      <c r="A347" s="36" t="s">
        <v>6301</v>
      </c>
      <c r="B347" s="36" t="s">
        <v>6279</v>
      </c>
      <c r="C347" s="36" t="s">
        <v>6302</v>
      </c>
      <c r="D347" s="36" t="s">
        <v>125</v>
      </c>
      <c r="E347">
        <v>102.83333589999999</v>
      </c>
      <c r="F347">
        <v>18.233333590000001</v>
      </c>
      <c r="G347" t="s">
        <v>1464</v>
      </c>
      <c r="AK347" s="36" t="s">
        <v>2235</v>
      </c>
      <c r="AL347" t="s">
        <v>3337</v>
      </c>
      <c r="AP347" s="36" t="s">
        <v>4257</v>
      </c>
      <c r="AR347" s="36" t="s">
        <v>5050</v>
      </c>
      <c r="AW347" t="s">
        <v>16987</v>
      </c>
      <c r="BB347" s="71" t="s">
        <v>9332</v>
      </c>
      <c r="BC347" s="71" t="s">
        <v>9767</v>
      </c>
      <c r="BF347" s="71" t="s">
        <v>11073</v>
      </c>
      <c r="BL347" s="71" t="s">
        <v>14008</v>
      </c>
    </row>
    <row r="348" spans="1:64" ht="18.75" customHeight="1">
      <c r="A348" s="36" t="s">
        <v>13282</v>
      </c>
      <c r="B348" s="36" t="s">
        <v>13155</v>
      </c>
      <c r="C348" s="36" t="s">
        <v>13283</v>
      </c>
      <c r="D348" s="36" t="s">
        <v>13284</v>
      </c>
      <c r="E348">
        <v>99.016666670000006</v>
      </c>
      <c r="F348">
        <v>18.68333333</v>
      </c>
      <c r="G348" t="s">
        <v>1464</v>
      </c>
      <c r="AK348" s="36" t="s">
        <v>2151</v>
      </c>
      <c r="AL348" t="s">
        <v>3394</v>
      </c>
      <c r="AP348" s="36" t="s">
        <v>4421</v>
      </c>
      <c r="AR348" s="36" t="s">
        <v>4943</v>
      </c>
      <c r="AW348" t="s">
        <v>6534</v>
      </c>
      <c r="BB348" s="71" t="s">
        <v>8619</v>
      </c>
      <c r="BC348" s="71" t="s">
        <v>10669</v>
      </c>
      <c r="BF348" s="71" t="s">
        <v>11071</v>
      </c>
      <c r="BL348" s="71" t="s">
        <v>13575</v>
      </c>
    </row>
    <row r="349" spans="1:64" ht="18.75" customHeight="1">
      <c r="A349" s="36" t="s">
        <v>14161</v>
      </c>
      <c r="B349" s="36" t="s">
        <v>13155</v>
      </c>
      <c r="C349" s="36" t="s">
        <v>14162</v>
      </c>
      <c r="D349" s="36" t="s">
        <v>14163</v>
      </c>
      <c r="E349">
        <v>99.548255792202994</v>
      </c>
      <c r="F349">
        <v>18.369843148513301</v>
      </c>
      <c r="G349" t="s">
        <v>1464</v>
      </c>
      <c r="AK349" s="36" t="s">
        <v>2221</v>
      </c>
      <c r="AL349" t="s">
        <v>3265</v>
      </c>
      <c r="AP349" s="36" t="s">
        <v>4336</v>
      </c>
      <c r="AR349" s="36" t="s">
        <v>4609</v>
      </c>
      <c r="AW349" t="s">
        <v>6389</v>
      </c>
      <c r="BB349" s="71" t="s">
        <v>8880</v>
      </c>
      <c r="BC349" s="71" t="s">
        <v>9620</v>
      </c>
      <c r="BF349" s="71" t="s">
        <v>10938</v>
      </c>
      <c r="BL349" s="71" t="s">
        <v>13573</v>
      </c>
    </row>
    <row r="350" spans="1:64" ht="18.75" customHeight="1">
      <c r="A350" s="36" t="s">
        <v>13736</v>
      </c>
      <c r="B350" s="36" t="s">
        <v>13155</v>
      </c>
      <c r="C350" s="36" t="s">
        <v>13737</v>
      </c>
      <c r="D350" t="s">
        <v>13529</v>
      </c>
      <c r="E350">
        <v>103.21478016351701</v>
      </c>
      <c r="F350">
        <v>14.644295905840099</v>
      </c>
      <c r="G350" t="s">
        <v>1464</v>
      </c>
      <c r="AK350" s="36" t="s">
        <v>2798</v>
      </c>
      <c r="AL350" t="s">
        <v>3528</v>
      </c>
      <c r="AP350" s="36" t="s">
        <v>3921</v>
      </c>
      <c r="AR350" s="36" t="s">
        <v>15498</v>
      </c>
      <c r="AW350" t="s">
        <v>6384</v>
      </c>
      <c r="BB350" s="71" t="s">
        <v>9334</v>
      </c>
      <c r="BC350" s="71" t="s">
        <v>10581</v>
      </c>
      <c r="BF350" s="71" t="s">
        <v>11582</v>
      </c>
      <c r="BL350" s="71" t="s">
        <v>13277</v>
      </c>
    </row>
    <row r="351" spans="1:64" ht="18.75" customHeight="1">
      <c r="A351" s="36" t="s">
        <v>6317</v>
      </c>
      <c r="B351" s="36" t="s">
        <v>6279</v>
      </c>
      <c r="C351" s="36" t="s">
        <v>6318</v>
      </c>
      <c r="D351" t="s">
        <v>125</v>
      </c>
      <c r="E351">
        <v>106.0500031</v>
      </c>
      <c r="F351">
        <v>14.733333590000001</v>
      </c>
      <c r="G351" t="s">
        <v>1464</v>
      </c>
      <c r="AK351" s="36" t="s">
        <v>2069</v>
      </c>
      <c r="AL351" t="s">
        <v>3383</v>
      </c>
      <c r="AP351" s="36" t="s">
        <v>4178</v>
      </c>
      <c r="AR351" s="36" t="s">
        <v>5074</v>
      </c>
      <c r="AW351" t="s">
        <v>6440</v>
      </c>
      <c r="BB351" s="71" t="s">
        <v>9336</v>
      </c>
      <c r="BC351" s="71" t="s">
        <v>10409</v>
      </c>
      <c r="BF351" s="71" t="s">
        <v>15678</v>
      </c>
      <c r="BL351" s="71" t="s">
        <v>13492</v>
      </c>
    </row>
    <row r="352" spans="1:64" ht="18.75" customHeight="1">
      <c r="A352" s="36" t="s">
        <v>13581</v>
      </c>
      <c r="B352" s="36" t="s">
        <v>13155</v>
      </c>
      <c r="C352" s="36" t="s">
        <v>13582</v>
      </c>
      <c r="D352" t="s">
        <v>13583</v>
      </c>
      <c r="E352">
        <v>0</v>
      </c>
      <c r="F352">
        <v>0</v>
      </c>
      <c r="G352" t="s">
        <v>1464</v>
      </c>
      <c r="AK352" s="36" t="s">
        <v>2219</v>
      </c>
      <c r="AL352" t="s">
        <v>3396</v>
      </c>
      <c r="AP352" s="36" t="s">
        <v>3793</v>
      </c>
      <c r="AR352" s="36" t="s">
        <v>5230</v>
      </c>
      <c r="AW352" t="s">
        <v>17038</v>
      </c>
      <c r="BB352" s="71" t="s">
        <v>9338</v>
      </c>
      <c r="BC352" s="71" t="s">
        <v>10745</v>
      </c>
      <c r="BF352" s="71" t="s">
        <v>11046</v>
      </c>
      <c r="BL352" s="71" t="s">
        <v>13508</v>
      </c>
    </row>
    <row r="353" spans="1:64" ht="18.75" customHeight="1">
      <c r="A353" s="36" t="s">
        <v>13569</v>
      </c>
      <c r="B353" s="36" t="s">
        <v>13155</v>
      </c>
      <c r="C353" s="36" t="s">
        <v>13570</v>
      </c>
      <c r="D353" t="s">
        <v>13407</v>
      </c>
      <c r="E353">
        <v>0</v>
      </c>
      <c r="F353">
        <v>0</v>
      </c>
      <c r="G353" t="s">
        <v>1464</v>
      </c>
      <c r="AK353" s="36" t="s">
        <v>2457</v>
      </c>
      <c r="AL353" t="s">
        <v>3161</v>
      </c>
      <c r="AP353" s="36" t="s">
        <v>4114</v>
      </c>
      <c r="AR353" s="36" t="s">
        <v>4755</v>
      </c>
      <c r="AW353" t="s">
        <v>6554</v>
      </c>
      <c r="BB353" s="71" t="s">
        <v>9340</v>
      </c>
      <c r="BC353" s="71" t="s">
        <v>10389</v>
      </c>
      <c r="BF353" s="71" t="s">
        <v>11629</v>
      </c>
      <c r="BL353" s="71" t="s">
        <v>13293</v>
      </c>
    </row>
    <row r="354" spans="1:64" ht="18.75" customHeight="1">
      <c r="A354" s="36" t="s">
        <v>13829</v>
      </c>
      <c r="B354" s="36" t="s">
        <v>13155</v>
      </c>
      <c r="C354" s="36" t="s">
        <v>13830</v>
      </c>
      <c r="D354" t="s">
        <v>13535</v>
      </c>
      <c r="E354">
        <v>102.41666410000001</v>
      </c>
      <c r="F354">
        <v>15.5666666</v>
      </c>
      <c r="G354" t="s">
        <v>1464</v>
      </c>
      <c r="AK354" s="36" t="s">
        <v>2500</v>
      </c>
      <c r="AL354" t="s">
        <v>17225</v>
      </c>
      <c r="AP354" s="36" t="s">
        <v>4509</v>
      </c>
      <c r="AR354" s="36" t="s">
        <v>5220</v>
      </c>
      <c r="AW354" t="s">
        <v>6869</v>
      </c>
      <c r="BB354" s="71" t="s">
        <v>9372</v>
      </c>
      <c r="BC354" s="71" t="s">
        <v>9975</v>
      </c>
      <c r="BF354" s="71" t="s">
        <v>10975</v>
      </c>
      <c r="BL354" s="71" t="s">
        <v>13778</v>
      </c>
    </row>
    <row r="355" spans="1:64" ht="18.75" customHeight="1">
      <c r="A355" s="36" t="s">
        <v>13762</v>
      </c>
      <c r="B355" s="36" t="s">
        <v>13155</v>
      </c>
      <c r="C355" s="36" t="s">
        <v>13763</v>
      </c>
      <c r="D355" s="36" t="s">
        <v>13407</v>
      </c>
      <c r="E355">
        <v>0</v>
      </c>
      <c r="F355">
        <v>0</v>
      </c>
      <c r="G355" t="s">
        <v>1464</v>
      </c>
      <c r="AK355" s="36" t="s">
        <v>2217</v>
      </c>
      <c r="AL355" t="s">
        <v>3492</v>
      </c>
      <c r="AP355" s="36" t="s">
        <v>3976</v>
      </c>
      <c r="AR355" s="36" t="s">
        <v>5279</v>
      </c>
      <c r="AW355" t="s">
        <v>6712</v>
      </c>
      <c r="BB355" s="71" t="s">
        <v>8878</v>
      </c>
      <c r="BC355" s="71" t="s">
        <v>9781</v>
      </c>
      <c r="BF355" s="71" t="s">
        <v>11489</v>
      </c>
      <c r="BL355" s="71" t="s">
        <v>13158</v>
      </c>
    </row>
    <row r="356" spans="1:64" ht="18.75" customHeight="1">
      <c r="A356" s="36" t="s">
        <v>13858</v>
      </c>
      <c r="B356" s="36" t="s">
        <v>13155</v>
      </c>
      <c r="C356" s="36" t="s">
        <v>13859</v>
      </c>
      <c r="D356" t="s">
        <v>13384</v>
      </c>
      <c r="E356">
        <v>101.3000031</v>
      </c>
      <c r="F356">
        <v>6.8833332059999996</v>
      </c>
      <c r="G356" t="s">
        <v>13918</v>
      </c>
      <c r="AK356" s="36" t="s">
        <v>1950</v>
      </c>
      <c r="AL356" t="s">
        <v>3490</v>
      </c>
      <c r="AP356" s="36" t="s">
        <v>4417</v>
      </c>
      <c r="AR356" s="36" t="s">
        <v>5180</v>
      </c>
      <c r="AW356" t="s">
        <v>6380</v>
      </c>
      <c r="BB356" s="71" t="s">
        <v>9342</v>
      </c>
      <c r="BC356" s="71" t="s">
        <v>10739</v>
      </c>
      <c r="BF356" s="71" t="s">
        <v>11304</v>
      </c>
      <c r="BL356" s="71" t="s">
        <v>13687</v>
      </c>
    </row>
    <row r="357" spans="1:64" ht="18.75" customHeight="1">
      <c r="A357" s="36" t="s">
        <v>13874</v>
      </c>
      <c r="B357" s="36" t="s">
        <v>13155</v>
      </c>
      <c r="C357" s="36" t="s">
        <v>13875</v>
      </c>
      <c r="D357" s="36" t="s">
        <v>13755</v>
      </c>
      <c r="E357">
        <v>0</v>
      </c>
      <c r="F357">
        <v>0</v>
      </c>
      <c r="G357" t="s">
        <v>1464</v>
      </c>
      <c r="AK357" s="36" t="s">
        <v>2215</v>
      </c>
      <c r="AL357" t="s">
        <v>3424</v>
      </c>
      <c r="AP357" s="36" t="s">
        <v>4243</v>
      </c>
      <c r="AR357" s="36" t="s">
        <v>5232</v>
      </c>
      <c r="AW357" t="s">
        <v>6566</v>
      </c>
      <c r="BB357" s="71" t="s">
        <v>9344</v>
      </c>
      <c r="BC357" s="71" t="s">
        <v>9833</v>
      </c>
      <c r="BF357" s="71" t="s">
        <v>10877</v>
      </c>
      <c r="BL357" s="71" t="s">
        <v>13382</v>
      </c>
    </row>
    <row r="358" spans="1:64" ht="18.75" customHeight="1">
      <c r="A358" s="36" t="s">
        <v>13324</v>
      </c>
      <c r="B358" s="36" t="s">
        <v>13155</v>
      </c>
      <c r="C358" s="36" t="s">
        <v>13325</v>
      </c>
      <c r="D358" s="36" t="s">
        <v>13326</v>
      </c>
      <c r="E358">
        <v>100.183333</v>
      </c>
      <c r="F358">
        <v>16.7</v>
      </c>
      <c r="G358" t="s">
        <v>1464</v>
      </c>
      <c r="AK358" s="36" t="s">
        <v>1919</v>
      </c>
      <c r="AL358" t="s">
        <v>17226</v>
      </c>
      <c r="AP358" s="36" t="s">
        <v>4302</v>
      </c>
      <c r="AR358" s="36" t="s">
        <v>4650</v>
      </c>
      <c r="BB358" s="71" t="s">
        <v>9346</v>
      </c>
      <c r="BC358" s="71" t="s">
        <v>10490</v>
      </c>
      <c r="BF358" s="71" t="s">
        <v>15680</v>
      </c>
      <c r="BL358" s="71" t="s">
        <v>14060</v>
      </c>
    </row>
    <row r="359" spans="1:64" ht="18.75" customHeight="1">
      <c r="A359" s="36" t="s">
        <v>13758</v>
      </c>
      <c r="B359" s="36" t="s">
        <v>13155</v>
      </c>
      <c r="C359" s="36" t="s">
        <v>13759</v>
      </c>
      <c r="D359" t="s">
        <v>13157</v>
      </c>
      <c r="E359">
        <v>0</v>
      </c>
      <c r="F359">
        <v>0</v>
      </c>
      <c r="G359" t="s">
        <v>1464</v>
      </c>
      <c r="AK359" s="36" t="s">
        <v>2796</v>
      </c>
      <c r="AL359" t="s">
        <v>2975</v>
      </c>
      <c r="AP359" s="36" t="s">
        <v>4064</v>
      </c>
      <c r="AR359" s="36" t="s">
        <v>5405</v>
      </c>
      <c r="BB359" s="71" t="s">
        <v>9348</v>
      </c>
      <c r="BC359" s="71" t="s">
        <v>9814</v>
      </c>
      <c r="BF359" s="71" t="s">
        <v>11430</v>
      </c>
      <c r="BL359" s="71" t="s">
        <v>13533</v>
      </c>
    </row>
    <row r="360" spans="1:64" ht="18.75" customHeight="1">
      <c r="A360" s="36" t="s">
        <v>7507</v>
      </c>
      <c r="B360" s="36" t="s">
        <v>7429</v>
      </c>
      <c r="C360" s="36" t="s">
        <v>7508</v>
      </c>
      <c r="D360" s="36" t="s">
        <v>7431</v>
      </c>
      <c r="E360">
        <v>0</v>
      </c>
      <c r="F360">
        <v>0</v>
      </c>
      <c r="G360" t="s">
        <v>1464</v>
      </c>
      <c r="AK360" s="36" t="s">
        <v>2686</v>
      </c>
      <c r="AL360" t="s">
        <v>3065</v>
      </c>
      <c r="AP360" s="36" t="s">
        <v>3844</v>
      </c>
      <c r="AR360" s="36" t="s">
        <v>5571</v>
      </c>
      <c r="BB360" s="71" t="s">
        <v>9350</v>
      </c>
      <c r="BC360" s="71" t="s">
        <v>10703</v>
      </c>
      <c r="BF360" s="71" t="s">
        <v>11627</v>
      </c>
      <c r="BL360" s="71" t="s">
        <v>13700</v>
      </c>
    </row>
    <row r="361" spans="1:64" ht="18.75" customHeight="1">
      <c r="A361" s="36" t="s">
        <v>11525</v>
      </c>
      <c r="B361" s="36" t="s">
        <v>10805</v>
      </c>
      <c r="C361" s="36" t="s">
        <v>11526</v>
      </c>
      <c r="D361" s="36" t="s">
        <v>10828</v>
      </c>
      <c r="E361">
        <v>124.16666410000001</v>
      </c>
      <c r="F361">
        <v>10.19999981</v>
      </c>
      <c r="G361" t="s">
        <v>1464</v>
      </c>
      <c r="AK361" s="36" t="s">
        <v>2684</v>
      </c>
      <c r="AL361" t="s">
        <v>3141</v>
      </c>
      <c r="AP361" s="36" t="s">
        <v>4084</v>
      </c>
      <c r="AR361" s="36" t="s">
        <v>5234</v>
      </c>
      <c r="BB361" s="71" t="s">
        <v>9374</v>
      </c>
      <c r="BC361" s="71" t="s">
        <v>10112</v>
      </c>
      <c r="BF361" s="71" t="s">
        <v>11705</v>
      </c>
      <c r="BL361" s="71" t="s">
        <v>13440</v>
      </c>
    </row>
    <row r="362" spans="1:64" ht="18.75" customHeight="1">
      <c r="A362" s="36" t="s">
        <v>8950</v>
      </c>
      <c r="B362" s="36" t="s">
        <v>17249</v>
      </c>
      <c r="C362" s="36" t="s">
        <v>8951</v>
      </c>
      <c r="D362" s="36" t="s">
        <v>7710</v>
      </c>
      <c r="E362">
        <v>173</v>
      </c>
      <c r="F362">
        <v>-40.583333330000002</v>
      </c>
      <c r="G362" t="s">
        <v>8555</v>
      </c>
      <c r="AK362" s="36" t="s">
        <v>2001</v>
      </c>
      <c r="AL362" t="s">
        <v>2939</v>
      </c>
      <c r="AP362" s="36" t="s">
        <v>3814</v>
      </c>
      <c r="AR362" s="36" t="s">
        <v>15500</v>
      </c>
      <c r="BB362" s="71" t="s">
        <v>9352</v>
      </c>
      <c r="BC362" s="71" t="s">
        <v>10065</v>
      </c>
      <c r="BF362" s="71" t="s">
        <v>11302</v>
      </c>
      <c r="BL362" s="71" t="s">
        <v>14105</v>
      </c>
    </row>
    <row r="363" spans="1:64" ht="18.75" customHeight="1">
      <c r="A363" s="36" t="s">
        <v>8952</v>
      </c>
      <c r="B363" s="36" t="s">
        <v>17249</v>
      </c>
      <c r="C363" s="36" t="s">
        <v>8953</v>
      </c>
      <c r="D363" s="36" t="s">
        <v>7710</v>
      </c>
      <c r="E363">
        <v>173</v>
      </c>
      <c r="F363">
        <v>-40.583333330000002</v>
      </c>
      <c r="G363" t="s">
        <v>8555</v>
      </c>
      <c r="AK363" s="36" t="s">
        <v>2211</v>
      </c>
      <c r="AL363" t="s">
        <v>3371</v>
      </c>
      <c r="AP363" s="36" t="s">
        <v>4022</v>
      </c>
      <c r="AR363" s="36" t="s">
        <v>4739</v>
      </c>
      <c r="BB363" s="71" t="s">
        <v>9354</v>
      </c>
      <c r="BC363" s="71" t="s">
        <v>10322</v>
      </c>
      <c r="BF363" s="71" t="s">
        <v>11601</v>
      </c>
      <c r="BL363" s="71" t="s">
        <v>13341</v>
      </c>
    </row>
    <row r="364" spans="1:64" ht="18.75" customHeight="1">
      <c r="A364" s="36" t="s">
        <v>7303</v>
      </c>
      <c r="B364" s="36" t="s">
        <v>6929</v>
      </c>
      <c r="C364" s="36" t="s">
        <v>7304</v>
      </c>
      <c r="D364" t="s">
        <v>1464</v>
      </c>
      <c r="E364">
        <v>96.021972000000005</v>
      </c>
      <c r="F364">
        <v>21.818000000000001</v>
      </c>
      <c r="G364" t="s">
        <v>1464</v>
      </c>
      <c r="AK364" s="36" t="s">
        <v>2213</v>
      </c>
      <c r="AL364" t="s">
        <v>3469</v>
      </c>
      <c r="AP364" s="36" t="s">
        <v>4318</v>
      </c>
      <c r="AR364" s="36" t="s">
        <v>5561</v>
      </c>
      <c r="BB364" s="71" t="s">
        <v>9356</v>
      </c>
      <c r="BC364" s="71" t="s">
        <v>9676</v>
      </c>
      <c r="BF364" s="71" t="s">
        <v>11298</v>
      </c>
      <c r="BL364" s="71" t="s">
        <v>13691</v>
      </c>
    </row>
    <row r="365" spans="1:64" ht="18.75" customHeight="1">
      <c r="A365" s="36" t="s">
        <v>11761</v>
      </c>
      <c r="B365" s="36" t="s">
        <v>10805</v>
      </c>
      <c r="C365" s="36" t="s">
        <v>11762</v>
      </c>
      <c r="D365" s="36" t="s">
        <v>1464</v>
      </c>
      <c r="E365">
        <v>122.68205153155699</v>
      </c>
      <c r="F365">
        <v>9.4837309805849106</v>
      </c>
      <c r="G365" t="s">
        <v>1464</v>
      </c>
      <c r="AK365" s="36" t="s">
        <v>2740</v>
      </c>
      <c r="AL365" t="s">
        <v>3514</v>
      </c>
      <c r="AP365" s="36" t="s">
        <v>4558</v>
      </c>
      <c r="AR365" s="36" t="s">
        <v>4724</v>
      </c>
      <c r="BB365" s="71" t="s">
        <v>9358</v>
      </c>
      <c r="BC365" s="71" t="s">
        <v>10575</v>
      </c>
      <c r="BF365" s="71" t="s">
        <v>11296</v>
      </c>
      <c r="BL365" s="71" t="s">
        <v>13584</v>
      </c>
    </row>
    <row r="366" spans="1:64" ht="18.75" customHeight="1">
      <c r="A366" t="s">
        <v>3139</v>
      </c>
      <c r="B366" t="s">
        <v>2833</v>
      </c>
      <c r="C366" t="s">
        <v>3140</v>
      </c>
      <c r="D366" t="s">
        <v>2861</v>
      </c>
      <c r="E366">
        <v>0</v>
      </c>
      <c r="F366">
        <v>0</v>
      </c>
      <c r="G366" t="s">
        <v>17230</v>
      </c>
      <c r="AK366" s="36" t="s">
        <v>2702</v>
      </c>
      <c r="AL366" t="s">
        <v>3317</v>
      </c>
      <c r="AP366" s="36" t="s">
        <v>4477</v>
      </c>
      <c r="AR366" s="36" t="s">
        <v>5236</v>
      </c>
      <c r="BB366" s="71" t="s">
        <v>9360</v>
      </c>
      <c r="BC366" s="71" t="s">
        <v>9632</v>
      </c>
      <c r="BF366" s="71" t="s">
        <v>11669</v>
      </c>
      <c r="BL366" s="71" t="s">
        <v>13890</v>
      </c>
    </row>
    <row r="367" spans="1:64" ht="18.75" customHeight="1">
      <c r="A367" s="36" t="s">
        <v>12708</v>
      </c>
      <c r="B367" s="36" t="s">
        <v>17253</v>
      </c>
      <c r="C367" s="36" t="s">
        <v>12709</v>
      </c>
      <c r="D367" s="36" t="s">
        <v>12399</v>
      </c>
      <c r="E367">
        <v>81.150001529999997</v>
      </c>
      <c r="F367">
        <v>6.25</v>
      </c>
      <c r="G367" t="s">
        <v>1464</v>
      </c>
      <c r="AK367" s="36" t="s">
        <v>2057</v>
      </c>
      <c r="AL367" t="s">
        <v>3157</v>
      </c>
      <c r="AP367" s="36" t="s">
        <v>4453</v>
      </c>
      <c r="AR367" s="36" t="s">
        <v>4786</v>
      </c>
      <c r="BB367" s="71" t="s">
        <v>9362</v>
      </c>
      <c r="BC367" s="71" t="s">
        <v>10454</v>
      </c>
      <c r="BF367" s="71" t="s">
        <v>14363</v>
      </c>
      <c r="BL367" s="71" t="s">
        <v>13560</v>
      </c>
    </row>
    <row r="368" spans="1:64" ht="18.75" customHeight="1">
      <c r="A368" s="36" t="s">
        <v>10603</v>
      </c>
      <c r="B368" s="36" t="s">
        <v>9596</v>
      </c>
      <c r="C368" s="36" t="s">
        <v>10604</v>
      </c>
      <c r="D368" t="s">
        <v>9600</v>
      </c>
      <c r="E368">
        <v>0</v>
      </c>
      <c r="F368">
        <v>0</v>
      </c>
      <c r="G368" t="s">
        <v>1464</v>
      </c>
      <c r="AK368" s="36" t="s">
        <v>1941</v>
      </c>
      <c r="AL368" t="s">
        <v>2906</v>
      </c>
      <c r="AP368" s="36" t="s">
        <v>4449</v>
      </c>
      <c r="AR368" s="36" t="s">
        <v>4735</v>
      </c>
      <c r="BB368" s="71" t="s">
        <v>9364</v>
      </c>
      <c r="BC368" s="71" t="s">
        <v>10391</v>
      </c>
      <c r="BF368" s="71" t="s">
        <v>15682</v>
      </c>
      <c r="BL368" s="71" t="s">
        <v>14097</v>
      </c>
    </row>
    <row r="369" spans="1:64" ht="18.75" customHeight="1">
      <c r="A369" s="36" t="s">
        <v>6438</v>
      </c>
      <c r="B369" s="36" t="s">
        <v>6330</v>
      </c>
      <c r="C369" t="s">
        <v>6439</v>
      </c>
      <c r="D369" t="s">
        <v>6335</v>
      </c>
      <c r="E369">
        <v>5</v>
      </c>
      <c r="F369">
        <v>100.5</v>
      </c>
      <c r="AK369" s="36" t="s">
        <v>2207</v>
      </c>
      <c r="AL369" t="s">
        <v>3246</v>
      </c>
      <c r="AP369" s="36" t="s">
        <v>4359</v>
      </c>
      <c r="AR369" s="36" t="s">
        <v>5273</v>
      </c>
      <c r="BB369" s="71" t="s">
        <v>9366</v>
      </c>
      <c r="BC369" s="71" t="s">
        <v>10397</v>
      </c>
      <c r="BF369" s="71" t="s">
        <v>10893</v>
      </c>
      <c r="BL369" s="71" t="s">
        <v>13186</v>
      </c>
    </row>
    <row r="370" spans="1:64" ht="18.75" customHeight="1">
      <c r="A370" s="36" t="s">
        <v>6610</v>
      </c>
      <c r="B370" s="36" t="s">
        <v>6330</v>
      </c>
      <c r="C370" t="s">
        <v>6611</v>
      </c>
      <c r="D370" t="s">
        <v>6413</v>
      </c>
      <c r="E370">
        <v>2.1833333970000002</v>
      </c>
      <c r="F370">
        <v>102.26667019999999</v>
      </c>
      <c r="AK370" s="36" t="s">
        <v>2453</v>
      </c>
      <c r="AL370" t="s">
        <v>3077</v>
      </c>
      <c r="AP370" s="36" t="s">
        <v>4511</v>
      </c>
      <c r="AR370" s="36" t="s">
        <v>4839</v>
      </c>
      <c r="BB370" s="71" t="s">
        <v>9368</v>
      </c>
      <c r="BC370" s="71" t="s">
        <v>9616</v>
      </c>
      <c r="BF370" s="71" t="s">
        <v>11499</v>
      </c>
      <c r="BL370" s="71" t="s">
        <v>13457</v>
      </c>
    </row>
    <row r="371" spans="1:64" ht="18.75" customHeight="1">
      <c r="A371" s="36" t="s">
        <v>6568</v>
      </c>
      <c r="B371" s="36" t="s">
        <v>6330</v>
      </c>
      <c r="C371" t="s">
        <v>6569</v>
      </c>
      <c r="D371" t="s">
        <v>6442</v>
      </c>
      <c r="E371">
        <v>3.3333332539999998</v>
      </c>
      <c r="F371">
        <v>101.51667019999999</v>
      </c>
      <c r="AK371" s="36" t="s">
        <v>2205</v>
      </c>
      <c r="AL371" t="s">
        <v>17227</v>
      </c>
      <c r="AP371" s="36" t="s">
        <v>4259</v>
      </c>
      <c r="AR371" s="36" t="s">
        <v>5388</v>
      </c>
      <c r="BB371" s="71" t="s">
        <v>8771</v>
      </c>
      <c r="BC371" s="71" t="s">
        <v>9644</v>
      </c>
      <c r="BF371" s="71" t="s">
        <v>11291</v>
      </c>
      <c r="BL371" s="71" t="s">
        <v>13951</v>
      </c>
    </row>
    <row r="372" spans="1:64" ht="18.75" customHeight="1">
      <c r="A372" s="36" t="s">
        <v>15426</v>
      </c>
      <c r="B372" s="36" t="s">
        <v>4582</v>
      </c>
      <c r="C372" s="36" t="s">
        <v>5029</v>
      </c>
      <c r="D372" s="36" t="s">
        <v>4627</v>
      </c>
      <c r="E372">
        <v>112.78694400000001</v>
      </c>
      <c r="F372">
        <v>-7.3797219999999903</v>
      </c>
      <c r="G372" t="s">
        <v>1464</v>
      </c>
      <c r="AK372" s="36" t="s">
        <v>2794</v>
      </c>
      <c r="AL372" t="s">
        <v>3357</v>
      </c>
      <c r="AP372" s="36" t="s">
        <v>4363</v>
      </c>
      <c r="AR372" s="36" t="s">
        <v>5222</v>
      </c>
      <c r="BB372" s="71" t="s">
        <v>8409</v>
      </c>
      <c r="BC372" s="71" t="s">
        <v>10298</v>
      </c>
      <c r="BF372" s="71" t="s">
        <v>10989</v>
      </c>
      <c r="BL372" s="71" t="s">
        <v>13622</v>
      </c>
    </row>
    <row r="373" spans="1:64" ht="18.75" customHeight="1">
      <c r="A373" s="36" t="s">
        <v>15427</v>
      </c>
      <c r="B373" s="36" t="s">
        <v>4582</v>
      </c>
      <c r="C373" s="36" t="s">
        <v>15428</v>
      </c>
      <c r="D373" t="s">
        <v>15429</v>
      </c>
      <c r="E373">
        <v>123.44138888888899</v>
      </c>
      <c r="F373">
        <v>-8.3558333333333401</v>
      </c>
      <c r="G373" t="s">
        <v>1464</v>
      </c>
      <c r="AK373" s="36" t="s">
        <v>2033</v>
      </c>
      <c r="AP373" s="36" t="s">
        <v>4038</v>
      </c>
      <c r="AR373" s="36" t="s">
        <v>5390</v>
      </c>
      <c r="BB373" s="71" t="s">
        <v>8301</v>
      </c>
      <c r="BC373" s="71" t="s">
        <v>10206</v>
      </c>
      <c r="BF373" s="71" t="s">
        <v>10991</v>
      </c>
      <c r="BL373" s="71" t="s">
        <v>14145</v>
      </c>
    </row>
    <row r="374" spans="1:64" ht="18.75" customHeight="1">
      <c r="A374" s="36" t="s">
        <v>12722</v>
      </c>
      <c r="B374" s="36" t="s">
        <v>17253</v>
      </c>
      <c r="C374" s="36" t="s">
        <v>12723</v>
      </c>
      <c r="D374" s="36" t="s">
        <v>12411</v>
      </c>
      <c r="E374">
        <v>80</v>
      </c>
      <c r="F374">
        <v>6.716666698</v>
      </c>
      <c r="G374" t="s">
        <v>1464</v>
      </c>
      <c r="AK374" s="36" t="s">
        <v>2201</v>
      </c>
      <c r="AP374" s="36" t="s">
        <v>4145</v>
      </c>
      <c r="AR374" s="36" t="s">
        <v>4708</v>
      </c>
      <c r="BB374" s="71" t="s">
        <v>8773</v>
      </c>
      <c r="BC374" s="71" t="s">
        <v>9753</v>
      </c>
      <c r="BF374" s="71" t="s">
        <v>11788</v>
      </c>
      <c r="BL374" s="71" t="s">
        <v>13894</v>
      </c>
    </row>
    <row r="375" spans="1:64" ht="18.75" customHeight="1">
      <c r="A375" s="36" t="s">
        <v>13808</v>
      </c>
      <c r="B375" s="36" t="s">
        <v>13155</v>
      </c>
      <c r="C375" s="36" t="s">
        <v>13809</v>
      </c>
      <c r="D375" s="36" t="s">
        <v>13529</v>
      </c>
      <c r="E375">
        <v>0</v>
      </c>
      <c r="F375">
        <v>0</v>
      </c>
      <c r="G375" t="s">
        <v>1464</v>
      </c>
      <c r="AK375" s="36" t="s">
        <v>2720</v>
      </c>
      <c r="AP375" s="36" t="s">
        <v>4098</v>
      </c>
      <c r="AR375" s="36" t="s">
        <v>5084</v>
      </c>
      <c r="BB375" s="71" t="s">
        <v>8769</v>
      </c>
      <c r="BC375" s="71" t="s">
        <v>10095</v>
      </c>
      <c r="BF375" s="71" t="s">
        <v>11245</v>
      </c>
      <c r="BL375" s="71" t="s">
        <v>13704</v>
      </c>
    </row>
    <row r="376" spans="1:64" ht="18.75" customHeight="1">
      <c r="A376" s="36" t="s">
        <v>13554</v>
      </c>
      <c r="B376" s="36" t="s">
        <v>13155</v>
      </c>
      <c r="C376" s="36" t="s">
        <v>13555</v>
      </c>
      <c r="D376" s="36" t="s">
        <v>13254</v>
      </c>
      <c r="E376">
        <v>100.1833333</v>
      </c>
      <c r="F376">
        <v>13.516666669999999</v>
      </c>
      <c r="G376" t="s">
        <v>1464</v>
      </c>
      <c r="AK376" s="36" t="s">
        <v>1968</v>
      </c>
      <c r="AP376" s="36" t="s">
        <v>4102</v>
      </c>
      <c r="AR376" s="36" t="s">
        <v>5489</v>
      </c>
      <c r="BB376" s="71" t="s">
        <v>8767</v>
      </c>
      <c r="BC376" s="71" t="s">
        <v>10667</v>
      </c>
      <c r="BF376" s="71" t="s">
        <v>11138</v>
      </c>
      <c r="BL376" s="71" t="s">
        <v>13683</v>
      </c>
    </row>
    <row r="377" spans="1:64" ht="18.75" customHeight="1">
      <c r="A377" s="36" t="s">
        <v>13272</v>
      </c>
      <c r="B377" s="36" t="s">
        <v>13155</v>
      </c>
      <c r="C377" s="36" t="s">
        <v>13273</v>
      </c>
      <c r="D377" s="36" t="s">
        <v>13254</v>
      </c>
      <c r="E377">
        <v>0</v>
      </c>
      <c r="F377">
        <v>0</v>
      </c>
      <c r="G377" t="s">
        <v>1464</v>
      </c>
      <c r="AK377" s="36" t="s">
        <v>2197</v>
      </c>
      <c r="AP377" s="36" t="s">
        <v>3946</v>
      </c>
      <c r="AR377" s="36" t="s">
        <v>4804</v>
      </c>
      <c r="BB377" s="71" t="s">
        <v>8765</v>
      </c>
      <c r="BC377" s="71" t="s">
        <v>10089</v>
      </c>
      <c r="BF377" s="71" t="s">
        <v>11166</v>
      </c>
      <c r="BL377" s="71" t="s">
        <v>13168</v>
      </c>
    </row>
    <row r="378" spans="1:64" ht="18.75" customHeight="1">
      <c r="A378" s="36" t="s">
        <v>13784</v>
      </c>
      <c r="B378" s="36" t="s">
        <v>13155</v>
      </c>
      <c r="C378" s="36" t="s">
        <v>13785</v>
      </c>
      <c r="D378" s="36" t="s">
        <v>13349</v>
      </c>
      <c r="E378">
        <v>100.16666410000001</v>
      </c>
      <c r="F378">
        <v>14.399999619999999</v>
      </c>
      <c r="G378" t="s">
        <v>1464</v>
      </c>
      <c r="AK378" s="36" t="s">
        <v>2195</v>
      </c>
      <c r="AP378" s="36" t="s">
        <v>3948</v>
      </c>
      <c r="AR378" s="36" t="s">
        <v>5458</v>
      </c>
      <c r="BB378" s="71" t="s">
        <v>8763</v>
      </c>
      <c r="BC378" s="71" t="s">
        <v>9925</v>
      </c>
      <c r="BF378" s="71" t="s">
        <v>11159</v>
      </c>
      <c r="BL378" s="71" t="s">
        <v>13723</v>
      </c>
    </row>
    <row r="379" spans="1:64" ht="18.75" customHeight="1">
      <c r="A379" s="36" t="s">
        <v>13818</v>
      </c>
      <c r="B379" s="36" t="s">
        <v>13155</v>
      </c>
      <c r="C379" s="36" t="s">
        <v>13819</v>
      </c>
      <c r="D379" s="36" t="s">
        <v>13384</v>
      </c>
      <c r="E379">
        <v>101.201178106624</v>
      </c>
      <c r="F379">
        <v>6.8674106155143404</v>
      </c>
      <c r="G379" t="s">
        <v>13918</v>
      </c>
      <c r="AK379" s="36" t="s">
        <v>2786</v>
      </c>
      <c r="AP379" s="36" t="s">
        <v>4104</v>
      </c>
      <c r="AR379" s="36" t="s">
        <v>5025</v>
      </c>
      <c r="BB379" s="71" t="s">
        <v>8761</v>
      </c>
      <c r="BC379" s="71" t="s">
        <v>10085</v>
      </c>
      <c r="BF379" s="71" t="s">
        <v>11144</v>
      </c>
      <c r="BL379" s="71" t="s">
        <v>13884</v>
      </c>
    </row>
    <row r="380" spans="1:64" ht="18.75" customHeight="1">
      <c r="A380" s="36" t="s">
        <v>13405</v>
      </c>
      <c r="B380" s="36" t="s">
        <v>13155</v>
      </c>
      <c r="C380" s="36" t="s">
        <v>13406</v>
      </c>
      <c r="D380" s="36" t="s">
        <v>13407</v>
      </c>
      <c r="E380">
        <v>100.75390021066301</v>
      </c>
      <c r="F380">
        <v>13.523191069639299</v>
      </c>
      <c r="G380" t="s">
        <v>1464</v>
      </c>
      <c r="AK380" s="36" t="s">
        <v>2191</v>
      </c>
      <c r="AP380" s="36" t="s">
        <v>3950</v>
      </c>
      <c r="AR380" s="36" t="s">
        <v>4810</v>
      </c>
      <c r="BB380" s="71" t="s">
        <v>8759</v>
      </c>
      <c r="BC380" s="71" t="s">
        <v>10373</v>
      </c>
      <c r="BF380" s="71" t="s">
        <v>11134</v>
      </c>
      <c r="BL380" s="71" t="s">
        <v>13878</v>
      </c>
    </row>
    <row r="381" spans="1:64" ht="18.75" customHeight="1">
      <c r="A381" s="36" t="s">
        <v>13971</v>
      </c>
      <c r="B381" s="36" t="s">
        <v>13155</v>
      </c>
      <c r="C381" s="36" t="s">
        <v>13972</v>
      </c>
      <c r="D381" s="36" t="s">
        <v>13260</v>
      </c>
      <c r="E381">
        <v>100.59</v>
      </c>
      <c r="F381">
        <v>13.12</v>
      </c>
      <c r="G381" t="s">
        <v>1464</v>
      </c>
      <c r="AK381" s="36" t="s">
        <v>2209</v>
      </c>
      <c r="AP381" s="36" t="s">
        <v>4100</v>
      </c>
      <c r="AR381" s="36" t="s">
        <v>4779</v>
      </c>
      <c r="BB381" s="71" t="s">
        <v>8309</v>
      </c>
      <c r="BC381" s="71" t="s">
        <v>10699</v>
      </c>
      <c r="BF381" s="71" t="s">
        <v>14364</v>
      </c>
      <c r="BL381" s="71" t="s">
        <v>13606</v>
      </c>
    </row>
    <row r="382" spans="1:64" ht="18.75" customHeight="1">
      <c r="A382" s="36" t="s">
        <v>13766</v>
      </c>
      <c r="B382" s="36" t="s">
        <v>13155</v>
      </c>
      <c r="C382" s="36" t="s">
        <v>13767</v>
      </c>
      <c r="D382" t="s">
        <v>1464</v>
      </c>
      <c r="E382">
        <v>0</v>
      </c>
      <c r="F382">
        <v>0</v>
      </c>
      <c r="G382" t="s">
        <v>1464</v>
      </c>
      <c r="AK382" s="36" t="s">
        <v>2193</v>
      </c>
      <c r="AP382" s="36" t="s">
        <v>4006</v>
      </c>
      <c r="AR382" s="36" t="s">
        <v>5082</v>
      </c>
      <c r="BB382" s="71" t="s">
        <v>8411</v>
      </c>
      <c r="BC382" s="71" t="s">
        <v>9636</v>
      </c>
      <c r="BF382" s="71" t="s">
        <v>11707</v>
      </c>
      <c r="BL382" s="71" t="s">
        <v>13255</v>
      </c>
    </row>
    <row r="383" spans="1:64" ht="18.75" customHeight="1">
      <c r="A383" s="36" t="s">
        <v>14012</v>
      </c>
      <c r="B383" s="36" t="s">
        <v>13155</v>
      </c>
      <c r="C383" s="36" t="s">
        <v>14013</v>
      </c>
      <c r="D383" s="36" t="s">
        <v>14014</v>
      </c>
      <c r="E383">
        <v>101.16829757903599</v>
      </c>
      <c r="F383">
        <v>6.8634567852182498</v>
      </c>
      <c r="G383" t="s">
        <v>13918</v>
      </c>
      <c r="AK383" s="36" t="s">
        <v>2622</v>
      </c>
      <c r="AP383" s="36" t="s">
        <v>3956</v>
      </c>
      <c r="AR383" s="36" t="s">
        <v>4850</v>
      </c>
      <c r="BB383" s="71" t="s">
        <v>7989</v>
      </c>
      <c r="BC383" s="71" t="s">
        <v>10709</v>
      </c>
      <c r="BF383" s="71" t="s">
        <v>11132</v>
      </c>
      <c r="BL383" s="71" t="s">
        <v>13760</v>
      </c>
    </row>
    <row r="384" spans="1:64" ht="18.75" customHeight="1">
      <c r="A384" t="s">
        <v>3481</v>
      </c>
      <c r="B384" t="s">
        <v>2833</v>
      </c>
      <c r="C384" t="s">
        <v>3482</v>
      </c>
      <c r="D384" t="s">
        <v>3058</v>
      </c>
      <c r="E384">
        <v>21.844028000000002</v>
      </c>
      <c r="F384">
        <v>89.797475000000006</v>
      </c>
      <c r="G384" t="s">
        <v>2986</v>
      </c>
      <c r="AK384" s="36" t="s">
        <v>2678</v>
      </c>
      <c r="AP384" s="36" t="s">
        <v>14334</v>
      </c>
      <c r="AR384" s="36" t="s">
        <v>5444</v>
      </c>
      <c r="BB384" s="71" t="s">
        <v>8757</v>
      </c>
      <c r="BC384" s="71" t="s">
        <v>9837</v>
      </c>
      <c r="BF384" s="71" t="s">
        <v>11537</v>
      </c>
      <c r="BL384" s="71" t="s">
        <v>13350</v>
      </c>
    </row>
    <row r="385" spans="1:64" ht="18.75" customHeight="1">
      <c r="A385" s="36" t="s">
        <v>11019</v>
      </c>
      <c r="B385" s="36" t="s">
        <v>10805</v>
      </c>
      <c r="C385" s="36" t="s">
        <v>11020</v>
      </c>
      <c r="D385" s="36" t="s">
        <v>1464</v>
      </c>
      <c r="E385">
        <v>0</v>
      </c>
      <c r="F385">
        <v>0</v>
      </c>
      <c r="G385" t="s">
        <v>1464</v>
      </c>
      <c r="AK385" s="36" t="s">
        <v>2203</v>
      </c>
      <c r="AP385" s="36" t="s">
        <v>3907</v>
      </c>
      <c r="AR385" s="36" t="s">
        <v>5483</v>
      </c>
      <c r="BB385" s="71" t="s">
        <v>8755</v>
      </c>
      <c r="BC385" s="71" t="s">
        <v>9933</v>
      </c>
      <c r="BF385" s="71" t="s">
        <v>11553</v>
      </c>
      <c r="BL385" s="71" t="s">
        <v>13768</v>
      </c>
    </row>
    <row r="386" spans="1:64" ht="18.75" customHeight="1">
      <c r="A386" s="36" t="s">
        <v>4933</v>
      </c>
      <c r="B386" s="36" t="s">
        <v>4582</v>
      </c>
      <c r="C386" s="36" t="s">
        <v>4934</v>
      </c>
      <c r="D386" s="36" t="s">
        <v>4679</v>
      </c>
      <c r="E386">
        <v>101.11666870000001</v>
      </c>
      <c r="F386">
        <v>-0.34999999399999998</v>
      </c>
      <c r="G386" t="s">
        <v>1464</v>
      </c>
      <c r="AK386" s="36" t="s">
        <v>2746</v>
      </c>
      <c r="AP386" s="36" t="s">
        <v>3914</v>
      </c>
      <c r="AR386" s="36" t="s">
        <v>4677</v>
      </c>
      <c r="BB386" s="71" t="s">
        <v>9370</v>
      </c>
      <c r="BC386" s="71" t="s">
        <v>10693</v>
      </c>
      <c r="BF386" s="71" t="s">
        <v>11578</v>
      </c>
      <c r="BL386" s="71" t="s">
        <v>13774</v>
      </c>
    </row>
    <row r="387" spans="1:64" ht="18.75" customHeight="1">
      <c r="A387" s="36" t="s">
        <v>15613</v>
      </c>
      <c r="B387" s="36" t="s">
        <v>10805</v>
      </c>
      <c r="C387" s="36" t="s">
        <v>15614</v>
      </c>
      <c r="D387" t="s">
        <v>15615</v>
      </c>
      <c r="E387">
        <v>120.615948921151</v>
      </c>
      <c r="F387">
        <v>14.7966193051244</v>
      </c>
      <c r="G387" t="s">
        <v>1464</v>
      </c>
      <c r="AK387" s="36" t="s">
        <v>2199</v>
      </c>
      <c r="AP387" s="36" t="s">
        <v>4206</v>
      </c>
      <c r="AR387" s="36" t="s">
        <v>15502</v>
      </c>
      <c r="BB387" s="71" t="s">
        <v>9376</v>
      </c>
      <c r="BC387" s="71" t="s">
        <v>10741</v>
      </c>
      <c r="BF387" s="71" t="s">
        <v>15684</v>
      </c>
      <c r="BL387" s="71" t="s">
        <v>13963</v>
      </c>
    </row>
    <row r="388" spans="1:64" ht="18.75" customHeight="1">
      <c r="A388" t="s">
        <v>3119</v>
      </c>
      <c r="B388" t="s">
        <v>2833</v>
      </c>
      <c r="C388" t="s">
        <v>3120</v>
      </c>
      <c r="D388" t="s">
        <v>2838</v>
      </c>
      <c r="E388">
        <v>0</v>
      </c>
      <c r="F388">
        <v>0</v>
      </c>
      <c r="G388" t="s">
        <v>17230</v>
      </c>
      <c r="AK388" s="36" t="s">
        <v>2185</v>
      </c>
      <c r="AP388" s="36" t="s">
        <v>3996</v>
      </c>
      <c r="AR388" s="36" t="s">
        <v>15504</v>
      </c>
      <c r="BB388" s="71" t="s">
        <v>9378</v>
      </c>
      <c r="BC388" s="71" t="s">
        <v>9783</v>
      </c>
      <c r="BF388" s="71" t="s">
        <v>11557</v>
      </c>
      <c r="BL388" s="71" t="s">
        <v>13248</v>
      </c>
    </row>
    <row r="389" spans="1:64" ht="18.75" customHeight="1">
      <c r="A389" s="36" t="s">
        <v>11476</v>
      </c>
      <c r="B389" s="36" t="s">
        <v>10805</v>
      </c>
      <c r="C389" s="36" t="s">
        <v>11477</v>
      </c>
      <c r="D389" s="36" t="s">
        <v>11140</v>
      </c>
      <c r="E389">
        <v>119.920834</v>
      </c>
      <c r="F389">
        <v>16.248639000000001</v>
      </c>
      <c r="G389" t="s">
        <v>1464</v>
      </c>
      <c r="AK389" s="36" t="s">
        <v>2762</v>
      </c>
      <c r="AP389" s="36" t="s">
        <v>4192</v>
      </c>
      <c r="AR389" s="36" t="s">
        <v>4862</v>
      </c>
      <c r="BB389" s="71" t="s">
        <v>9383</v>
      </c>
      <c r="BC389" s="71" t="s">
        <v>9980</v>
      </c>
      <c r="BF389" s="71" t="s">
        <v>10872</v>
      </c>
      <c r="BL389" s="71" t="s">
        <v>13438</v>
      </c>
    </row>
    <row r="390" spans="1:64" ht="18.75" customHeight="1">
      <c r="A390" s="36" t="s">
        <v>11474</v>
      </c>
      <c r="B390" s="36" t="s">
        <v>10805</v>
      </c>
      <c r="C390" s="36" t="s">
        <v>11475</v>
      </c>
      <c r="D390" s="36" t="s">
        <v>11140</v>
      </c>
      <c r="E390">
        <v>119.930177</v>
      </c>
      <c r="F390">
        <v>16.244909</v>
      </c>
      <c r="G390" t="s">
        <v>1464</v>
      </c>
      <c r="AK390" s="36" t="s">
        <v>2616</v>
      </c>
      <c r="AP390" s="36" t="s">
        <v>4168</v>
      </c>
      <c r="AR390" s="36" t="s">
        <v>4718</v>
      </c>
      <c r="BB390" s="71" t="s">
        <v>9380</v>
      </c>
      <c r="BC390" s="71" t="s">
        <v>10288</v>
      </c>
      <c r="BF390" s="71" t="s">
        <v>11533</v>
      </c>
      <c r="BL390" s="71" t="s">
        <v>13872</v>
      </c>
    </row>
    <row r="391" spans="1:64" ht="18.75" customHeight="1">
      <c r="A391" s="36" t="s">
        <v>13234</v>
      </c>
      <c r="B391" s="36" t="s">
        <v>13155</v>
      </c>
      <c r="C391" s="36" t="s">
        <v>13235</v>
      </c>
      <c r="D391" s="36" t="s">
        <v>13236</v>
      </c>
      <c r="E391">
        <v>99.766666999999998</v>
      </c>
      <c r="F391">
        <v>6.8333329999999997</v>
      </c>
      <c r="G391" t="s">
        <v>1464</v>
      </c>
      <c r="AK391" s="36" t="s">
        <v>2534</v>
      </c>
      <c r="AR391" s="36" t="s">
        <v>5048</v>
      </c>
      <c r="BB391" s="71" t="s">
        <v>9385</v>
      </c>
      <c r="BC391" s="71" t="s">
        <v>10194</v>
      </c>
      <c r="BF391" s="71" t="s">
        <v>11511</v>
      </c>
      <c r="BL391" s="71" t="s">
        <v>13854</v>
      </c>
    </row>
    <row r="392" spans="1:64" ht="18.75" customHeight="1">
      <c r="A392" s="36" t="s">
        <v>11651</v>
      </c>
      <c r="B392" t="s">
        <v>10805</v>
      </c>
      <c r="C392" s="36" t="s">
        <v>11652</v>
      </c>
      <c r="D392" t="s">
        <v>11484</v>
      </c>
      <c r="E392">
        <v>119.91666410000001</v>
      </c>
      <c r="F392">
        <v>16.25</v>
      </c>
      <c r="G392" t="s">
        <v>1464</v>
      </c>
      <c r="AK392" s="36" t="s">
        <v>2734</v>
      </c>
      <c r="AR392" s="36" t="s">
        <v>5491</v>
      </c>
      <c r="BB392" s="71" t="s">
        <v>9387</v>
      </c>
      <c r="BC392" s="71" t="s">
        <v>10338</v>
      </c>
      <c r="BF392" s="71" t="s">
        <v>15687</v>
      </c>
      <c r="BL392" s="71" t="s">
        <v>13896</v>
      </c>
    </row>
    <row r="393" spans="1:64" ht="18.75" customHeight="1">
      <c r="A393" s="36" t="s">
        <v>3810</v>
      </c>
      <c r="B393" s="36" t="s">
        <v>17247</v>
      </c>
      <c r="C393" s="36" t="s">
        <v>3811</v>
      </c>
      <c r="D393" s="36" t="s">
        <v>3805</v>
      </c>
      <c r="E393">
        <v>0</v>
      </c>
      <c r="F393">
        <v>0</v>
      </c>
      <c r="G393" t="s">
        <v>1464</v>
      </c>
      <c r="AK393" s="36" t="s">
        <v>2183</v>
      </c>
      <c r="AR393" s="36" t="s">
        <v>4590</v>
      </c>
      <c r="BB393" s="71" t="s">
        <v>9389</v>
      </c>
      <c r="BC393" s="71" t="s">
        <v>10407</v>
      </c>
      <c r="BF393" s="71" t="s">
        <v>11504</v>
      </c>
      <c r="BL393" s="71" t="s">
        <v>14101</v>
      </c>
    </row>
    <row r="394" spans="1:64" ht="18.75" customHeight="1">
      <c r="A394" s="36" t="s">
        <v>2634</v>
      </c>
      <c r="B394" s="36" t="s">
        <v>1884</v>
      </c>
      <c r="C394" s="36" t="s">
        <v>2635</v>
      </c>
      <c r="D394" s="36" t="s">
        <v>1464</v>
      </c>
      <c r="E394">
        <v>122.06104222834701</v>
      </c>
      <c r="F394">
        <v>-33.830580954115497</v>
      </c>
      <c r="G394" t="s">
        <v>1464</v>
      </c>
      <c r="AK394" s="36" t="s">
        <v>2181</v>
      </c>
      <c r="AR394" s="36" t="s">
        <v>15506</v>
      </c>
      <c r="BB394" s="71" t="s">
        <v>9391</v>
      </c>
      <c r="BC394" s="71" t="s">
        <v>10381</v>
      </c>
      <c r="BF394" s="71" t="s">
        <v>11623</v>
      </c>
      <c r="BL394" s="71" t="s">
        <v>13520</v>
      </c>
    </row>
    <row r="395" spans="1:64" ht="18.75" customHeight="1">
      <c r="A395" s="36" t="s">
        <v>11759</v>
      </c>
      <c r="B395" s="36" t="s">
        <v>10805</v>
      </c>
      <c r="C395" s="36" t="s">
        <v>11760</v>
      </c>
      <c r="D395" s="36" t="s">
        <v>1464</v>
      </c>
      <c r="E395">
        <v>0</v>
      </c>
      <c r="F395">
        <v>0</v>
      </c>
      <c r="G395" t="s">
        <v>1464</v>
      </c>
      <c r="AK395" s="36" t="s">
        <v>2496</v>
      </c>
      <c r="AR395" s="36" t="s">
        <v>5469</v>
      </c>
      <c r="BB395" s="71" t="s">
        <v>9393</v>
      </c>
      <c r="BC395" s="71" t="s">
        <v>10377</v>
      </c>
      <c r="BF395" s="71" t="s">
        <v>10868</v>
      </c>
      <c r="BL395" s="71" t="s">
        <v>13522</v>
      </c>
    </row>
    <row r="396" spans="1:64" ht="18.75" customHeight="1">
      <c r="A396" t="s">
        <v>3145</v>
      </c>
      <c r="B396" t="s">
        <v>2833</v>
      </c>
      <c r="C396" t="s">
        <v>3146</v>
      </c>
      <c r="D396" t="s">
        <v>2861</v>
      </c>
      <c r="E396">
        <v>22.666666029999998</v>
      </c>
      <c r="F396">
        <v>91</v>
      </c>
      <c r="G396" t="s">
        <v>17230</v>
      </c>
      <c r="AK396" s="36" t="s">
        <v>2177</v>
      </c>
      <c r="AR396" s="36" t="s">
        <v>5473</v>
      </c>
      <c r="BB396" s="71" t="s">
        <v>9403</v>
      </c>
      <c r="BC396" s="71" t="s">
        <v>10025</v>
      </c>
      <c r="BF396" s="71" t="s">
        <v>11130</v>
      </c>
      <c r="BL396" s="71" t="s">
        <v>13899</v>
      </c>
    </row>
    <row r="397" spans="1:64" ht="18.75" customHeight="1">
      <c r="A397" s="36" t="s">
        <v>10826</v>
      </c>
      <c r="B397" s="36" t="s">
        <v>10805</v>
      </c>
      <c r="C397" s="36" t="s">
        <v>10827</v>
      </c>
      <c r="D397" s="36" t="s">
        <v>10828</v>
      </c>
      <c r="E397">
        <v>123.7166672</v>
      </c>
      <c r="F397">
        <v>11.21666622</v>
      </c>
      <c r="G397" t="s">
        <v>1464</v>
      </c>
      <c r="AK397" s="36" t="s">
        <v>2175</v>
      </c>
      <c r="AR397" s="36" t="s">
        <v>4587</v>
      </c>
      <c r="BB397" s="71" t="s">
        <v>9395</v>
      </c>
      <c r="BC397" s="71" t="s">
        <v>10524</v>
      </c>
      <c r="BF397" s="71" t="s">
        <v>11806</v>
      </c>
      <c r="BL397" s="71" t="s">
        <v>13901</v>
      </c>
    </row>
    <row r="398" spans="1:64" ht="18.75" customHeight="1">
      <c r="A398" s="36" t="s">
        <v>10995</v>
      </c>
      <c r="B398" s="36" t="s">
        <v>10805</v>
      </c>
      <c r="C398" s="36" t="s">
        <v>10996</v>
      </c>
      <c r="D398" s="36" t="s">
        <v>1464</v>
      </c>
      <c r="E398">
        <v>0</v>
      </c>
      <c r="F398">
        <v>0</v>
      </c>
      <c r="G398" t="s">
        <v>1464</v>
      </c>
      <c r="AK398" s="36" t="s">
        <v>2810</v>
      </c>
      <c r="AR398" s="36" t="s">
        <v>4921</v>
      </c>
      <c r="BB398" s="71" t="s">
        <v>9397</v>
      </c>
      <c r="BC398" s="71" t="s">
        <v>9865</v>
      </c>
      <c r="BF398" s="71" t="s">
        <v>11697</v>
      </c>
      <c r="BL398" s="71" t="s">
        <v>13925</v>
      </c>
    </row>
    <row r="399" spans="1:64" ht="18.75" customHeight="1">
      <c r="A399" t="s">
        <v>3171</v>
      </c>
      <c r="B399" t="s">
        <v>2833</v>
      </c>
      <c r="C399" t="s">
        <v>3172</v>
      </c>
      <c r="D399" t="s">
        <v>2846</v>
      </c>
      <c r="E399">
        <v>25.13333321</v>
      </c>
      <c r="F399">
        <v>91.116668700000005</v>
      </c>
      <c r="G399" t="s">
        <v>17242</v>
      </c>
      <c r="AK399" s="36" t="s">
        <v>2173</v>
      </c>
      <c r="AR399" s="36" t="s">
        <v>15508</v>
      </c>
      <c r="BB399" s="71" t="s">
        <v>9399</v>
      </c>
      <c r="BC399" s="71" t="s">
        <v>10579</v>
      </c>
      <c r="BF399" s="71" t="s">
        <v>11802</v>
      </c>
      <c r="BL399" s="71" t="s">
        <v>13903</v>
      </c>
    </row>
    <row r="400" spans="1:64" ht="18.75" customHeight="1">
      <c r="A400" s="36" t="s">
        <v>4265</v>
      </c>
      <c r="B400" s="36" t="s">
        <v>17247</v>
      </c>
      <c r="C400" s="36" t="s">
        <v>4266</v>
      </c>
      <c r="D400" t="s">
        <v>3834</v>
      </c>
      <c r="E400">
        <v>106.16666410000001</v>
      </c>
      <c r="F400">
        <v>32.666667940000004</v>
      </c>
      <c r="G400" t="s">
        <v>1464</v>
      </c>
      <c r="AK400" s="36" t="s">
        <v>2171</v>
      </c>
      <c r="AR400" s="36" t="s">
        <v>15510</v>
      </c>
      <c r="BB400" s="71" t="s">
        <v>9401</v>
      </c>
      <c r="BC400" s="71" t="s">
        <v>10260</v>
      </c>
      <c r="BF400" s="71" t="s">
        <v>11423</v>
      </c>
      <c r="BL400" s="71" t="s">
        <v>13965</v>
      </c>
    </row>
    <row r="401" spans="1:64" ht="18.75" customHeight="1">
      <c r="A401" s="36" t="s">
        <v>5964</v>
      </c>
      <c r="B401" s="36" t="s">
        <v>5588</v>
      </c>
      <c r="C401" s="36" t="s">
        <v>5965</v>
      </c>
      <c r="D401" s="36" t="s">
        <v>5612</v>
      </c>
      <c r="E401">
        <v>139.89709999999999</v>
      </c>
      <c r="F401">
        <v>35.410200000000003</v>
      </c>
      <c r="G401" t="s">
        <v>1464</v>
      </c>
      <c r="AK401" s="36" t="s">
        <v>1898</v>
      </c>
      <c r="AR401" s="36" t="s">
        <v>5166</v>
      </c>
      <c r="BB401" s="71" t="s">
        <v>9405</v>
      </c>
      <c r="BC401" s="71" t="s">
        <v>10484</v>
      </c>
      <c r="BF401" s="71" t="s">
        <v>10934</v>
      </c>
      <c r="BL401" s="71" t="s">
        <v>13905</v>
      </c>
    </row>
    <row r="402" spans="1:64" ht="18.75" customHeight="1">
      <c r="A402" s="36" t="s">
        <v>4058</v>
      </c>
      <c r="B402" s="36" t="s">
        <v>17247</v>
      </c>
      <c r="C402" s="36" t="s">
        <v>4059</v>
      </c>
      <c r="D402" s="36" t="s">
        <v>4060</v>
      </c>
      <c r="E402">
        <v>110.022324</v>
      </c>
      <c r="F402">
        <v>40.543025</v>
      </c>
      <c r="G402" t="s">
        <v>1464</v>
      </c>
      <c r="AK402" s="36" t="s">
        <v>2007</v>
      </c>
      <c r="AR402" s="36" t="s">
        <v>5316</v>
      </c>
      <c r="BB402" s="71" t="s">
        <v>8874</v>
      </c>
      <c r="BC402" s="71" t="s">
        <v>9835</v>
      </c>
      <c r="BF402" s="71" t="s">
        <v>15689</v>
      </c>
      <c r="BL402" s="71" t="s">
        <v>14017</v>
      </c>
    </row>
    <row r="403" spans="1:64" ht="18.75" customHeight="1">
      <c r="A403" s="36" t="s">
        <v>3766</v>
      </c>
      <c r="B403" s="36" t="s">
        <v>17247</v>
      </c>
      <c r="C403" s="36" t="s">
        <v>3767</v>
      </c>
      <c r="D403" s="36" t="s">
        <v>3768</v>
      </c>
      <c r="E403">
        <v>114.726039</v>
      </c>
      <c r="F403">
        <v>30.234365</v>
      </c>
      <c r="G403" t="s">
        <v>1464</v>
      </c>
      <c r="AK403" s="36" t="s">
        <v>2480</v>
      </c>
      <c r="AR403" s="36" t="s">
        <v>4730</v>
      </c>
      <c r="BB403" s="71" t="s">
        <v>8872</v>
      </c>
      <c r="BC403" s="71" t="s">
        <v>9720</v>
      </c>
      <c r="BF403" s="71" t="s">
        <v>15691</v>
      </c>
      <c r="BL403" s="71" t="s">
        <v>13659</v>
      </c>
    </row>
    <row r="404" spans="1:64" ht="18.75" customHeight="1">
      <c r="A404" s="36" t="s">
        <v>4247</v>
      </c>
      <c r="B404" s="36" t="s">
        <v>17247</v>
      </c>
      <c r="C404" s="36" t="s">
        <v>4248</v>
      </c>
      <c r="D404" t="s">
        <v>3837</v>
      </c>
      <c r="E404">
        <v>115.5</v>
      </c>
      <c r="F404">
        <v>38.833332059999996</v>
      </c>
      <c r="G404" t="s">
        <v>1464</v>
      </c>
      <c r="AK404" s="36" t="s">
        <v>2429</v>
      </c>
      <c r="AR404" s="36" t="s">
        <v>4927</v>
      </c>
      <c r="BB404" s="71" t="s">
        <v>8870</v>
      </c>
      <c r="BC404" s="71" t="s">
        <v>10641</v>
      </c>
      <c r="BF404" s="71" t="s">
        <v>10964</v>
      </c>
      <c r="BL404" s="71" t="s">
        <v>13183</v>
      </c>
    </row>
    <row r="405" spans="1:64" ht="18.75" customHeight="1">
      <c r="A405" s="36" t="s">
        <v>4088</v>
      </c>
      <c r="B405" s="36" t="s">
        <v>17247</v>
      </c>
      <c r="C405" s="36" t="s">
        <v>4089</v>
      </c>
      <c r="D405" t="s">
        <v>3962</v>
      </c>
      <c r="E405">
        <v>121.38333129999999</v>
      </c>
      <c r="F405">
        <v>31.483333590000001</v>
      </c>
      <c r="G405" t="s">
        <v>1464</v>
      </c>
      <c r="AK405" s="36" t="s">
        <v>2167</v>
      </c>
      <c r="AR405" s="36" t="s">
        <v>15512</v>
      </c>
      <c r="BB405" s="71" t="s">
        <v>8868</v>
      </c>
      <c r="BC405" s="71" t="s">
        <v>9899</v>
      </c>
      <c r="BF405" s="71" t="s">
        <v>11128</v>
      </c>
      <c r="BL405" s="71" t="s">
        <v>13545</v>
      </c>
    </row>
    <row r="406" spans="1:64" ht="18.75" customHeight="1">
      <c r="A406" s="36" t="s">
        <v>4493</v>
      </c>
      <c r="B406" s="36" t="s">
        <v>17247</v>
      </c>
      <c r="C406" s="36" t="s">
        <v>4494</v>
      </c>
      <c r="D406" t="s">
        <v>3962</v>
      </c>
      <c r="E406">
        <v>121.43333440000001</v>
      </c>
      <c r="F406">
        <v>31.433332440000001</v>
      </c>
      <c r="G406" t="s">
        <v>1464</v>
      </c>
      <c r="AK406" s="36" t="s">
        <v>1943</v>
      </c>
      <c r="AR406" s="36" t="s">
        <v>15514</v>
      </c>
      <c r="BB406" s="71" t="s">
        <v>9408</v>
      </c>
      <c r="BC406" s="71" t="s">
        <v>10075</v>
      </c>
      <c r="BF406" s="71" t="s">
        <v>11580</v>
      </c>
      <c r="BL406" s="71" t="s">
        <v>13513</v>
      </c>
    </row>
    <row r="407" spans="1:64" ht="18.75" customHeight="1">
      <c r="A407" s="36" t="s">
        <v>4300</v>
      </c>
      <c r="B407" s="36" t="s">
        <v>17247</v>
      </c>
      <c r="C407" s="36" t="s">
        <v>4301</v>
      </c>
      <c r="D407" s="36" t="s">
        <v>3775</v>
      </c>
      <c r="E407">
        <v>119.3000031</v>
      </c>
      <c r="F407">
        <v>33.133335109999997</v>
      </c>
      <c r="G407" t="s">
        <v>1464</v>
      </c>
      <c r="AK407" s="36" t="s">
        <v>2161</v>
      </c>
      <c r="AR407" s="36" t="s">
        <v>4872</v>
      </c>
      <c r="BB407" s="71" t="s">
        <v>8415</v>
      </c>
      <c r="BC407" s="71" t="s">
        <v>9829</v>
      </c>
      <c r="BF407" s="71" t="s">
        <v>11647</v>
      </c>
      <c r="BL407" s="71" t="s">
        <v>14093</v>
      </c>
    </row>
    <row r="408" spans="1:64" ht="18.75" customHeight="1">
      <c r="A408" t="s">
        <v>3173</v>
      </c>
      <c r="B408" t="s">
        <v>2833</v>
      </c>
      <c r="C408" t="s">
        <v>3174</v>
      </c>
      <c r="D408" t="s">
        <v>2846</v>
      </c>
      <c r="E408">
        <v>24.88333321</v>
      </c>
      <c r="F408">
        <v>91.949996949999999</v>
      </c>
      <c r="G408" t="s">
        <v>17242</v>
      </c>
      <c r="AK408" s="36" t="s">
        <v>2676</v>
      </c>
      <c r="AR408" s="36" t="s">
        <v>5395</v>
      </c>
      <c r="BB408" s="71" t="s">
        <v>8751</v>
      </c>
      <c r="BC408" s="71" t="s">
        <v>10701</v>
      </c>
      <c r="BF408" s="71" t="s">
        <v>11739</v>
      </c>
      <c r="BL408" s="71" t="s">
        <v>13727</v>
      </c>
    </row>
    <row r="409" spans="1:64" ht="18.75" customHeight="1">
      <c r="A409" s="36" t="s">
        <v>10016</v>
      </c>
      <c r="B409" s="36" t="s">
        <v>9596</v>
      </c>
      <c r="C409" s="36" t="s">
        <v>10017</v>
      </c>
      <c r="D409" t="s">
        <v>9740</v>
      </c>
      <c r="E409">
        <v>70.583335880000007</v>
      </c>
      <c r="F409">
        <v>33</v>
      </c>
      <c r="G409" t="s">
        <v>1464</v>
      </c>
      <c r="AK409" s="36" t="s">
        <v>1982</v>
      </c>
      <c r="AR409" s="36" t="s">
        <v>4894</v>
      </c>
      <c r="BB409" s="71" t="s">
        <v>9410</v>
      </c>
      <c r="BC409" s="71" t="s">
        <v>10142</v>
      </c>
      <c r="BF409" s="71" t="s">
        <v>10857</v>
      </c>
      <c r="BL409" s="71" t="s">
        <v>13279</v>
      </c>
    </row>
    <row r="410" spans="1:64" ht="18.75" customHeight="1">
      <c r="A410" s="36" t="s">
        <v>11693</v>
      </c>
      <c r="B410" s="36" t="s">
        <v>10805</v>
      </c>
      <c r="C410" s="36" t="s">
        <v>11694</v>
      </c>
      <c r="D410" s="36" t="s">
        <v>10834</v>
      </c>
      <c r="E410">
        <v>122.7833328</v>
      </c>
      <c r="F410">
        <v>10.05000019</v>
      </c>
      <c r="G410" t="s">
        <v>1464</v>
      </c>
      <c r="AK410" s="36" t="s">
        <v>1945</v>
      </c>
      <c r="AR410" s="36" t="s">
        <v>5039</v>
      </c>
      <c r="BB410" s="71" t="s">
        <v>8753</v>
      </c>
      <c r="BC410" s="71" t="s">
        <v>10526</v>
      </c>
      <c r="BF410" s="71" t="s">
        <v>15693</v>
      </c>
      <c r="BL410" s="71" t="s">
        <v>14091</v>
      </c>
    </row>
    <row r="411" spans="1:64" ht="18.75" customHeight="1">
      <c r="A411" s="36" t="s">
        <v>11495</v>
      </c>
      <c r="B411" s="36" t="s">
        <v>10805</v>
      </c>
      <c r="C411" s="36" t="s">
        <v>11496</v>
      </c>
      <c r="D411" s="36" t="s">
        <v>10846</v>
      </c>
      <c r="E411">
        <v>120.61666870000001</v>
      </c>
      <c r="F411">
        <v>14.96666622</v>
      </c>
      <c r="G411" t="s">
        <v>1464</v>
      </c>
      <c r="AK411" s="36" t="s">
        <v>2700</v>
      </c>
      <c r="AR411" s="36" t="s">
        <v>4798</v>
      </c>
      <c r="BB411" s="71" t="s">
        <v>8749</v>
      </c>
      <c r="BC411" s="71" t="s">
        <v>10192</v>
      </c>
      <c r="BF411" s="71" t="s">
        <v>11126</v>
      </c>
      <c r="BL411" s="71" t="s">
        <v>13330</v>
      </c>
    </row>
    <row r="412" spans="1:64" ht="18.75" customHeight="1">
      <c r="A412" s="36" t="s">
        <v>11453</v>
      </c>
      <c r="B412" s="36" t="s">
        <v>10805</v>
      </c>
      <c r="C412" s="36" t="s">
        <v>11454</v>
      </c>
      <c r="D412" t="s">
        <v>1464</v>
      </c>
      <c r="E412">
        <v>124.63803900000001</v>
      </c>
      <c r="F412">
        <v>6.6279159999999999</v>
      </c>
      <c r="G412" t="s">
        <v>1464</v>
      </c>
      <c r="AK412" s="36" t="s">
        <v>2159</v>
      </c>
      <c r="AR412" s="36" t="s">
        <v>5011</v>
      </c>
      <c r="BB412" s="71" t="s">
        <v>8747</v>
      </c>
      <c r="BC412" s="71" t="s">
        <v>9642</v>
      </c>
      <c r="BF412" s="71" t="s">
        <v>10853</v>
      </c>
      <c r="BL412" s="71" t="s">
        <v>13470</v>
      </c>
    </row>
    <row r="413" spans="1:64" ht="18.75" customHeight="1">
      <c r="A413" s="36" t="s">
        <v>3707</v>
      </c>
      <c r="B413" s="36" t="s">
        <v>3658</v>
      </c>
      <c r="C413" s="36" t="s">
        <v>3708</v>
      </c>
      <c r="D413" s="36" t="s">
        <v>3709</v>
      </c>
      <c r="E413">
        <v>105.0333328</v>
      </c>
      <c r="F413">
        <v>12.766666409999999</v>
      </c>
      <c r="G413" t="s">
        <v>1464</v>
      </c>
      <c r="AK413" s="36" t="s">
        <v>2447</v>
      </c>
      <c r="AR413" s="36" t="s">
        <v>5019</v>
      </c>
      <c r="BB413" s="71" t="s">
        <v>8866</v>
      </c>
      <c r="BC413" s="71" t="s">
        <v>10023</v>
      </c>
      <c r="BF413" s="71" t="s">
        <v>11017</v>
      </c>
      <c r="BL413" s="71" t="s">
        <v>13417</v>
      </c>
    </row>
    <row r="414" spans="1:64" ht="18.75" customHeight="1">
      <c r="A414" s="36" t="s">
        <v>10480</v>
      </c>
      <c r="B414" s="36" t="s">
        <v>9596</v>
      </c>
      <c r="C414" s="36" t="s">
        <v>10481</v>
      </c>
      <c r="D414" t="s">
        <v>9600</v>
      </c>
      <c r="E414">
        <v>68.75</v>
      </c>
      <c r="F414">
        <v>24.799999239999998</v>
      </c>
      <c r="G414" t="s">
        <v>1464</v>
      </c>
      <c r="AK414" s="36" t="s">
        <v>2187</v>
      </c>
      <c r="AR414" s="36" t="s">
        <v>4822</v>
      </c>
      <c r="BB414" s="71" t="s">
        <v>9412</v>
      </c>
      <c r="BC414" s="71" t="s">
        <v>10071</v>
      </c>
      <c r="BF414" s="71" t="s">
        <v>11551</v>
      </c>
      <c r="BL414" s="71" t="s">
        <v>13616</v>
      </c>
    </row>
    <row r="415" spans="1:64" ht="18.75" customHeight="1">
      <c r="A415" t="s">
        <v>3069</v>
      </c>
      <c r="B415" t="s">
        <v>2833</v>
      </c>
      <c r="C415" t="s">
        <v>3070</v>
      </c>
      <c r="D415" t="s">
        <v>2861</v>
      </c>
      <c r="E415">
        <v>22.350000380000001</v>
      </c>
      <c r="F415">
        <v>91.349998470000003</v>
      </c>
      <c r="G415" t="s">
        <v>17230</v>
      </c>
      <c r="AK415" s="36" t="s">
        <v>2157</v>
      </c>
      <c r="AR415" s="36" t="s">
        <v>5104</v>
      </c>
      <c r="BB415" s="71" t="s">
        <v>9414</v>
      </c>
      <c r="BC415" s="71" t="s">
        <v>10585</v>
      </c>
      <c r="BF415" s="71" t="s">
        <v>10889</v>
      </c>
      <c r="BL415" s="71" t="s">
        <v>13862</v>
      </c>
    </row>
    <row r="416" spans="1:64" ht="18.75" customHeight="1">
      <c r="A416" s="36" t="s">
        <v>11757</v>
      </c>
      <c r="B416" s="36" t="s">
        <v>10805</v>
      </c>
      <c r="C416" s="36" t="s">
        <v>11758</v>
      </c>
      <c r="D416" s="36" t="s">
        <v>1464</v>
      </c>
      <c r="E416">
        <v>0</v>
      </c>
      <c r="F416">
        <v>0</v>
      </c>
      <c r="G416" t="s">
        <v>1464</v>
      </c>
      <c r="AK416" s="36" t="s">
        <v>2107</v>
      </c>
      <c r="AR416" s="36" t="s">
        <v>5496</v>
      </c>
      <c r="BB416" s="71" t="s">
        <v>9416</v>
      </c>
      <c r="BC416" s="71" t="s">
        <v>10238</v>
      </c>
      <c r="BF416" s="71" t="s">
        <v>11735</v>
      </c>
      <c r="BL416" s="71" t="s">
        <v>14074</v>
      </c>
    </row>
    <row r="417" spans="1:64" ht="18.75" customHeight="1">
      <c r="A417" s="36" t="s">
        <v>7698</v>
      </c>
      <c r="B417" s="36" t="s">
        <v>7429</v>
      </c>
      <c r="C417" s="36" t="s">
        <v>7699</v>
      </c>
      <c r="D417" t="s">
        <v>7700</v>
      </c>
      <c r="E417">
        <v>87.187843168357404</v>
      </c>
      <c r="F417">
        <v>26.465540518237201</v>
      </c>
      <c r="G417" t="s">
        <v>1464</v>
      </c>
      <c r="AK417" s="36" t="s">
        <v>2774</v>
      </c>
      <c r="AR417" s="36" t="s">
        <v>4581</v>
      </c>
      <c r="BB417" s="71" t="s">
        <v>9418</v>
      </c>
      <c r="BC417" s="71" t="s">
        <v>10528</v>
      </c>
      <c r="BF417" s="71" t="s">
        <v>11737</v>
      </c>
      <c r="BL417" s="71" t="s">
        <v>14103</v>
      </c>
    </row>
    <row r="418" spans="1:64" ht="18.75" customHeight="1">
      <c r="A418" s="36" t="s">
        <v>9802</v>
      </c>
      <c r="B418" s="36" t="s">
        <v>9596</v>
      </c>
      <c r="C418" s="36" t="s">
        <v>9803</v>
      </c>
      <c r="D418" t="s">
        <v>9600</v>
      </c>
      <c r="E418">
        <v>0</v>
      </c>
      <c r="F418">
        <v>0</v>
      </c>
      <c r="G418" t="s">
        <v>1464</v>
      </c>
      <c r="AK418" s="36" t="s">
        <v>2395</v>
      </c>
      <c r="AR418" s="36" t="s">
        <v>4753</v>
      </c>
      <c r="BB418" s="71" t="s">
        <v>9420</v>
      </c>
      <c r="BC418" s="71" t="s">
        <v>9988</v>
      </c>
      <c r="BF418" s="71" t="s">
        <v>11124</v>
      </c>
      <c r="BL418" s="71" t="s">
        <v>13831</v>
      </c>
    </row>
    <row r="419" spans="1:64" ht="18.75" customHeight="1">
      <c r="A419" s="36" t="s">
        <v>10593</v>
      </c>
      <c r="B419" s="36" t="s">
        <v>9596</v>
      </c>
      <c r="C419" s="36" t="s">
        <v>10594</v>
      </c>
      <c r="D419" t="s">
        <v>9793</v>
      </c>
      <c r="E419">
        <v>68</v>
      </c>
      <c r="F419">
        <v>28.100000380000001</v>
      </c>
      <c r="G419" t="s">
        <v>1464</v>
      </c>
      <c r="AK419" s="36" t="s">
        <v>2147</v>
      </c>
      <c r="AR419" s="36" t="s">
        <v>4983</v>
      </c>
      <c r="BB419" s="71" t="s">
        <v>8864</v>
      </c>
      <c r="BC419" s="71" t="s">
        <v>9935</v>
      </c>
      <c r="BF419" s="71" t="s">
        <v>11122</v>
      </c>
      <c r="BL419" s="71" t="s">
        <v>13274</v>
      </c>
    </row>
    <row r="420" spans="1:64" ht="18.75" customHeight="1">
      <c r="A420" s="36" t="s">
        <v>10505</v>
      </c>
      <c r="B420" s="36" t="s">
        <v>9596</v>
      </c>
      <c r="C420" s="36" t="s">
        <v>10506</v>
      </c>
      <c r="D420" t="s">
        <v>10507</v>
      </c>
      <c r="E420">
        <v>72.266838000000007</v>
      </c>
      <c r="F420">
        <v>33.793272000000002</v>
      </c>
      <c r="G420" t="s">
        <v>1464</v>
      </c>
      <c r="AK420" s="36" t="s">
        <v>2169</v>
      </c>
      <c r="AR420" s="36" t="s">
        <v>4693</v>
      </c>
      <c r="BB420" s="71" t="s">
        <v>9424</v>
      </c>
      <c r="BC420" s="71" t="s">
        <v>10262</v>
      </c>
      <c r="BF420" s="71" t="s">
        <v>11713</v>
      </c>
      <c r="BL420" s="71" t="s">
        <v>13907</v>
      </c>
    </row>
    <row r="421" spans="1:64" ht="18.75" customHeight="1">
      <c r="A421" s="36" t="s">
        <v>9714</v>
      </c>
      <c r="B421" s="36" t="s">
        <v>9596</v>
      </c>
      <c r="C421" s="36" t="s">
        <v>9715</v>
      </c>
      <c r="D421" t="s">
        <v>9600</v>
      </c>
      <c r="E421">
        <v>70.816665650000004</v>
      </c>
      <c r="F421">
        <v>24.350000380000001</v>
      </c>
      <c r="G421" t="s">
        <v>1464</v>
      </c>
      <c r="AK421" s="36" t="s">
        <v>2077</v>
      </c>
      <c r="AR421" s="36" t="s">
        <v>5216</v>
      </c>
      <c r="BB421" s="71" t="s">
        <v>9422</v>
      </c>
      <c r="BC421" s="71" t="s">
        <v>10308</v>
      </c>
      <c r="BF421" s="71" t="s">
        <v>11725</v>
      </c>
      <c r="BL421" s="71" t="s">
        <v>13913</v>
      </c>
    </row>
    <row r="422" spans="1:64" ht="18.75" customHeight="1">
      <c r="A422" s="36" t="s">
        <v>2828</v>
      </c>
      <c r="B422" s="36" t="s">
        <v>1884</v>
      </c>
      <c r="C422" s="36" t="s">
        <v>2829</v>
      </c>
      <c r="D422" s="36" t="s">
        <v>1464</v>
      </c>
      <c r="E422">
        <v>145.837596360638</v>
      </c>
      <c r="F422">
        <v>-34.154851494633498</v>
      </c>
      <c r="G422" t="s">
        <v>1464</v>
      </c>
      <c r="AK422" s="36" t="s">
        <v>2145</v>
      </c>
      <c r="AR422" s="36" t="s">
        <v>4800</v>
      </c>
      <c r="BB422" s="71" t="s">
        <v>9426</v>
      </c>
      <c r="BC422" s="71" t="s">
        <v>10379</v>
      </c>
      <c r="BF422" s="71" t="s">
        <v>11120</v>
      </c>
      <c r="BL422" s="71" t="s">
        <v>13927</v>
      </c>
    </row>
    <row r="423" spans="1:64" ht="18.75" customHeight="1">
      <c r="A423" s="36" t="s">
        <v>10599</v>
      </c>
      <c r="B423" s="36" t="s">
        <v>9596</v>
      </c>
      <c r="C423" s="36" t="s">
        <v>10600</v>
      </c>
      <c r="D423" t="s">
        <v>9600</v>
      </c>
      <c r="E423">
        <v>0</v>
      </c>
      <c r="F423">
        <v>0</v>
      </c>
      <c r="G423" t="s">
        <v>1464</v>
      </c>
      <c r="AK423" s="36" t="s">
        <v>2143</v>
      </c>
      <c r="AR423" s="36" t="s">
        <v>4969</v>
      </c>
      <c r="BB423" s="71" t="s">
        <v>9428</v>
      </c>
      <c r="BC423" s="71" t="s">
        <v>10727</v>
      </c>
      <c r="BF423" s="71" t="s">
        <v>11539</v>
      </c>
      <c r="BL423" s="71" t="s">
        <v>14054</v>
      </c>
    </row>
    <row r="424" spans="1:64" ht="18.75" customHeight="1">
      <c r="A424" s="36" t="s">
        <v>2792</v>
      </c>
      <c r="B424" s="36" t="s">
        <v>1884</v>
      </c>
      <c r="C424" s="36" t="s">
        <v>2793</v>
      </c>
      <c r="D424" s="36" t="s">
        <v>1464</v>
      </c>
      <c r="E424">
        <v>115.398648563219</v>
      </c>
      <c r="F424">
        <v>-20.789832773544099</v>
      </c>
      <c r="G424" t="s">
        <v>1464</v>
      </c>
      <c r="AK424" s="36" t="s">
        <v>2650</v>
      </c>
      <c r="AR424" s="36" t="s">
        <v>15516</v>
      </c>
      <c r="BB424" s="71" t="s">
        <v>9430</v>
      </c>
      <c r="BC424" s="71" t="s">
        <v>9658</v>
      </c>
      <c r="BF424" s="71" t="s">
        <v>11118</v>
      </c>
      <c r="BL424" s="71" t="s">
        <v>13231</v>
      </c>
    </row>
    <row r="425" spans="1:64" ht="18.75" customHeight="1">
      <c r="A425" s="36" t="s">
        <v>8517</v>
      </c>
      <c r="B425" s="36" t="s">
        <v>17249</v>
      </c>
      <c r="C425" s="36" t="s">
        <v>8518</v>
      </c>
      <c r="D425" s="36" t="s">
        <v>7739</v>
      </c>
      <c r="E425">
        <v>171.33332820000001</v>
      </c>
      <c r="F425">
        <v>-42.25</v>
      </c>
      <c r="G425" t="s">
        <v>1464</v>
      </c>
      <c r="AK425" s="36" t="s">
        <v>2011</v>
      </c>
      <c r="AR425" s="36" t="s">
        <v>15518</v>
      </c>
      <c r="BB425" s="71" t="s">
        <v>9432</v>
      </c>
      <c r="BC425" s="71" t="s">
        <v>10346</v>
      </c>
      <c r="BF425" s="71" t="s">
        <v>11116</v>
      </c>
      <c r="BL425" s="71" t="s">
        <v>14076</v>
      </c>
    </row>
    <row r="426" spans="1:64" ht="18.75" customHeight="1">
      <c r="A426" s="36" t="s">
        <v>11613</v>
      </c>
      <c r="B426" t="s">
        <v>10805</v>
      </c>
      <c r="C426" s="36" t="s">
        <v>11614</v>
      </c>
      <c r="D426" t="s">
        <v>11484</v>
      </c>
      <c r="E426">
        <v>120.6999969</v>
      </c>
      <c r="F426">
        <v>18.516666409999999</v>
      </c>
      <c r="G426" t="s">
        <v>1464</v>
      </c>
      <c r="AK426" s="36" t="s">
        <v>2141</v>
      </c>
      <c r="AR426" s="36" t="s">
        <v>4997</v>
      </c>
      <c r="BB426" s="71" t="s">
        <v>9434</v>
      </c>
      <c r="BC426" s="71" t="s">
        <v>9806</v>
      </c>
      <c r="BF426" s="71" t="s">
        <v>11671</v>
      </c>
      <c r="BL426" s="71" t="s">
        <v>13794</v>
      </c>
    </row>
    <row r="427" spans="1:64" ht="18.75" customHeight="1">
      <c r="A427" s="36" t="s">
        <v>10735</v>
      </c>
      <c r="B427" s="36" t="s">
        <v>9596</v>
      </c>
      <c r="C427" s="36" t="s">
        <v>10736</v>
      </c>
      <c r="D427" s="36" t="s">
        <v>9600</v>
      </c>
      <c r="E427">
        <v>0</v>
      </c>
      <c r="F427">
        <v>0</v>
      </c>
      <c r="G427" t="s">
        <v>1464</v>
      </c>
      <c r="AK427" s="36" t="s">
        <v>1902</v>
      </c>
      <c r="AR427" s="36" t="s">
        <v>5314</v>
      </c>
      <c r="BB427" s="71" t="s">
        <v>9436</v>
      </c>
      <c r="BC427" s="71" t="s">
        <v>9698</v>
      </c>
      <c r="BF427" s="71" t="s">
        <v>11603</v>
      </c>
      <c r="BL427" s="71" t="s">
        <v>14113</v>
      </c>
    </row>
    <row r="428" spans="1:64" ht="18.75" customHeight="1">
      <c r="A428" s="36" t="s">
        <v>7511</v>
      </c>
      <c r="B428" s="36" t="s">
        <v>7429</v>
      </c>
      <c r="C428" s="36" t="s">
        <v>7512</v>
      </c>
      <c r="D428" s="36" t="s">
        <v>7431</v>
      </c>
      <c r="E428">
        <v>0</v>
      </c>
      <c r="F428">
        <v>0</v>
      </c>
      <c r="G428" t="s">
        <v>1464</v>
      </c>
      <c r="AK428" s="36" t="s">
        <v>1993</v>
      </c>
      <c r="AR428" s="36" t="s">
        <v>4686</v>
      </c>
      <c r="BB428" s="71" t="s">
        <v>9438</v>
      </c>
      <c r="BC428" s="71" t="s">
        <v>9859</v>
      </c>
      <c r="BF428" s="71" t="s">
        <v>10847</v>
      </c>
      <c r="BL428" s="71" t="s">
        <v>13505</v>
      </c>
    </row>
    <row r="429" spans="1:64" ht="18.75" customHeight="1">
      <c r="A429" s="36" t="s">
        <v>15616</v>
      </c>
      <c r="B429" s="36" t="s">
        <v>10805</v>
      </c>
      <c r="C429" s="36" t="s">
        <v>11596</v>
      </c>
      <c r="D429" t="s">
        <v>10865</v>
      </c>
      <c r="E429">
        <v>121.51</v>
      </c>
      <c r="F429">
        <v>17.36</v>
      </c>
      <c r="G429" t="s">
        <v>1464</v>
      </c>
      <c r="AK429" s="36" t="s">
        <v>1997</v>
      </c>
      <c r="AR429" s="36" t="s">
        <v>15520</v>
      </c>
      <c r="BB429" s="71" t="s">
        <v>9440</v>
      </c>
      <c r="BC429" s="71" t="s">
        <v>10643</v>
      </c>
      <c r="BF429" s="71" t="s">
        <v>11243</v>
      </c>
      <c r="BL429" s="71" t="s">
        <v>13464</v>
      </c>
    </row>
    <row r="430" spans="1:64" ht="18.75" customHeight="1">
      <c r="A430" s="36" t="s">
        <v>11755</v>
      </c>
      <c r="B430" s="36" t="s">
        <v>10805</v>
      </c>
      <c r="C430" s="36" t="s">
        <v>11756</v>
      </c>
      <c r="D430" s="36" t="s">
        <v>1464</v>
      </c>
      <c r="E430">
        <v>0</v>
      </c>
      <c r="F430">
        <v>0</v>
      </c>
      <c r="G430" t="s">
        <v>1464</v>
      </c>
      <c r="AK430" s="36" t="s">
        <v>2165</v>
      </c>
      <c r="AR430" s="36" t="s">
        <v>5376</v>
      </c>
      <c r="BB430" s="71" t="s">
        <v>8862</v>
      </c>
      <c r="BC430" s="71" t="s">
        <v>10530</v>
      </c>
      <c r="BF430" s="71" t="s">
        <v>11555</v>
      </c>
      <c r="BL430" s="71" t="s">
        <v>13228</v>
      </c>
    </row>
    <row r="431" spans="1:64" ht="18.75" customHeight="1">
      <c r="A431" t="s">
        <v>3367</v>
      </c>
      <c r="B431" t="s">
        <v>2833</v>
      </c>
      <c r="C431" t="s">
        <v>3368</v>
      </c>
      <c r="D431" t="s">
        <v>3030</v>
      </c>
      <c r="E431">
        <v>22.393986855165799</v>
      </c>
      <c r="F431">
        <v>90.967514892234306</v>
      </c>
      <c r="G431" t="s">
        <v>17230</v>
      </c>
      <c r="AK431" s="36" t="s">
        <v>1896</v>
      </c>
      <c r="AR431" s="36" t="s">
        <v>5384</v>
      </c>
      <c r="BB431" s="71" t="s">
        <v>9442</v>
      </c>
      <c r="BC431" s="71" t="s">
        <v>10532</v>
      </c>
      <c r="BF431" s="71" t="s">
        <v>11241</v>
      </c>
      <c r="BL431" s="71" t="s">
        <v>13510</v>
      </c>
    </row>
    <row r="432" spans="1:64" ht="18.75" customHeight="1">
      <c r="A432" s="36" t="s">
        <v>2818</v>
      </c>
      <c r="B432" s="36" t="s">
        <v>1884</v>
      </c>
      <c r="C432" s="36" t="s">
        <v>2819</v>
      </c>
      <c r="D432" s="36" t="s">
        <v>1464</v>
      </c>
      <c r="E432">
        <v>145.548819109053</v>
      </c>
      <c r="F432">
        <v>-38.626801676855699</v>
      </c>
      <c r="G432" t="s">
        <v>1464</v>
      </c>
      <c r="AK432" s="36" t="s">
        <v>2712</v>
      </c>
      <c r="AR432" s="36" t="s">
        <v>5178</v>
      </c>
      <c r="BB432" s="71" t="s">
        <v>8820</v>
      </c>
      <c r="BC432" s="71" t="s">
        <v>9674</v>
      </c>
      <c r="BF432" s="71" t="s">
        <v>11449</v>
      </c>
      <c r="BL432" s="71" t="s">
        <v>13225</v>
      </c>
    </row>
    <row r="433" spans="1:64" ht="18.75" customHeight="1">
      <c r="A433" s="36" t="s">
        <v>3751</v>
      </c>
      <c r="B433" s="36" t="s">
        <v>3658</v>
      </c>
      <c r="C433" s="36" t="s">
        <v>3752</v>
      </c>
      <c r="D433" s="36" t="s">
        <v>3706</v>
      </c>
      <c r="E433">
        <v>105.16666410000001</v>
      </c>
      <c r="F433">
        <v>11</v>
      </c>
      <c r="G433" t="s">
        <v>1464</v>
      </c>
      <c r="AK433" s="36" t="s">
        <v>2319</v>
      </c>
      <c r="AR433" s="36" t="s">
        <v>15522</v>
      </c>
      <c r="BB433" s="71" t="s">
        <v>8818</v>
      </c>
      <c r="BC433" s="71" t="s">
        <v>10446</v>
      </c>
      <c r="BF433" s="71" t="s">
        <v>15695</v>
      </c>
      <c r="BL433" s="71" t="s">
        <v>13633</v>
      </c>
    </row>
    <row r="434" spans="1:64" ht="18.75" customHeight="1">
      <c r="A434" s="36" t="s">
        <v>3704</v>
      </c>
      <c r="B434" s="36" t="s">
        <v>3658</v>
      </c>
      <c r="C434" s="36" t="s">
        <v>3705</v>
      </c>
      <c r="D434" s="36" t="s">
        <v>3706</v>
      </c>
      <c r="E434">
        <v>104.83333589999999</v>
      </c>
      <c r="F434">
        <v>11.63333321</v>
      </c>
      <c r="G434" t="s">
        <v>1464</v>
      </c>
      <c r="AK434" s="36" t="s">
        <v>2163</v>
      </c>
      <c r="AR434" s="36" t="s">
        <v>15524</v>
      </c>
      <c r="BB434" s="71" t="s">
        <v>8417</v>
      </c>
      <c r="BC434" s="71" t="s">
        <v>10534</v>
      </c>
      <c r="BF434" s="71" t="s">
        <v>11699</v>
      </c>
      <c r="BL434" s="71" t="s">
        <v>13635</v>
      </c>
    </row>
    <row r="435" spans="1:64" ht="18.75" customHeight="1">
      <c r="A435" s="36" t="s">
        <v>10837</v>
      </c>
      <c r="B435" s="36" t="s">
        <v>10805</v>
      </c>
      <c r="C435" s="36" t="s">
        <v>10838</v>
      </c>
      <c r="D435" s="36" t="s">
        <v>10834</v>
      </c>
      <c r="E435">
        <v>123.07</v>
      </c>
      <c r="F435">
        <v>11.27</v>
      </c>
      <c r="G435" t="s">
        <v>1464</v>
      </c>
      <c r="AK435" s="36" t="s">
        <v>2736</v>
      </c>
      <c r="AR435" s="36" t="s">
        <v>5283</v>
      </c>
      <c r="BB435" s="71" t="s">
        <v>9444</v>
      </c>
      <c r="BC435" s="71" t="s">
        <v>10306</v>
      </c>
      <c r="BF435" s="71" t="s">
        <v>11003</v>
      </c>
      <c r="BL435" s="71" t="s">
        <v>13640</v>
      </c>
    </row>
    <row r="436" spans="1:64" ht="18.75" customHeight="1">
      <c r="A436" s="36" t="s">
        <v>10508</v>
      </c>
      <c r="B436" s="36" t="s">
        <v>9596</v>
      </c>
      <c r="C436" s="36" t="s">
        <v>10509</v>
      </c>
      <c r="D436" t="s">
        <v>10510</v>
      </c>
      <c r="E436">
        <v>72.599999999999994</v>
      </c>
      <c r="F436">
        <v>34.03</v>
      </c>
      <c r="G436" t="s">
        <v>1464</v>
      </c>
      <c r="AK436" s="36" t="s">
        <v>2139</v>
      </c>
      <c r="AR436" s="36" t="s">
        <v>5320</v>
      </c>
      <c r="BB436" s="71" t="s">
        <v>14349</v>
      </c>
      <c r="BC436" s="71" t="s">
        <v>10375</v>
      </c>
      <c r="BF436" s="71" t="s">
        <v>11239</v>
      </c>
      <c r="BL436" s="71" t="s">
        <v>13742</v>
      </c>
    </row>
    <row r="437" spans="1:64" ht="18.75" customHeight="1">
      <c r="A437" s="36" t="s">
        <v>11161</v>
      </c>
      <c r="B437" s="36" t="s">
        <v>10805</v>
      </c>
      <c r="C437" s="36" t="s">
        <v>11162</v>
      </c>
      <c r="D437" s="36" t="s">
        <v>11163</v>
      </c>
      <c r="E437">
        <v>0</v>
      </c>
      <c r="F437">
        <v>0</v>
      </c>
      <c r="G437" t="s">
        <v>1464</v>
      </c>
      <c r="AK437" s="36" t="s">
        <v>2149</v>
      </c>
      <c r="AR437" s="36" t="s">
        <v>5479</v>
      </c>
      <c r="BB437" s="71" t="s">
        <v>9449</v>
      </c>
      <c r="BC437" s="71" t="s">
        <v>10426</v>
      </c>
      <c r="BF437" s="71" t="s">
        <v>10870</v>
      </c>
      <c r="BL437" s="71" t="s">
        <v>13538</v>
      </c>
    </row>
    <row r="438" spans="1:64" ht="18.75" customHeight="1">
      <c r="A438" s="36" t="s">
        <v>11110</v>
      </c>
      <c r="B438" s="36" t="s">
        <v>10805</v>
      </c>
      <c r="C438" s="36" t="s">
        <v>11111</v>
      </c>
      <c r="D438" t="s">
        <v>1464</v>
      </c>
      <c r="E438">
        <v>119.92223300000001</v>
      </c>
      <c r="F438">
        <v>15.860168</v>
      </c>
      <c r="G438" t="s">
        <v>1464</v>
      </c>
      <c r="AK438" s="36" t="s">
        <v>2131</v>
      </c>
      <c r="AR438" s="36" t="s">
        <v>15526</v>
      </c>
      <c r="BB438" s="71" t="s">
        <v>9447</v>
      </c>
      <c r="BC438" s="71" t="s">
        <v>10721</v>
      </c>
      <c r="BF438" s="71" t="s">
        <v>11633</v>
      </c>
      <c r="BL438" s="71" t="s">
        <v>13501</v>
      </c>
    </row>
    <row r="439" spans="1:64" ht="18.75" customHeight="1">
      <c r="A439" s="36" t="s">
        <v>6722</v>
      </c>
      <c r="B439" s="36" t="s">
        <v>6330</v>
      </c>
      <c r="C439" t="s">
        <v>6723</v>
      </c>
      <c r="D439" t="s">
        <v>6413</v>
      </c>
      <c r="E439">
        <v>2.2240869516866701</v>
      </c>
      <c r="F439">
        <v>102.182332738578</v>
      </c>
      <c r="AK439" s="36" t="s">
        <v>1978</v>
      </c>
      <c r="AR439" s="36" t="s">
        <v>4770</v>
      </c>
      <c r="BB439" s="71" t="s">
        <v>9451</v>
      </c>
      <c r="BC439" s="71" t="s">
        <v>9847</v>
      </c>
      <c r="BF439" s="71" t="s">
        <v>11237</v>
      </c>
      <c r="BL439" s="71" t="s">
        <v>13220</v>
      </c>
    </row>
    <row r="440" spans="1:64" ht="18.75" customHeight="1">
      <c r="A440" s="36" t="s">
        <v>2706</v>
      </c>
      <c r="B440" s="36" t="s">
        <v>1884</v>
      </c>
      <c r="C440" s="36" t="s">
        <v>2707</v>
      </c>
      <c r="D440" s="36" t="s">
        <v>1464</v>
      </c>
      <c r="E440">
        <v>150.185018231529</v>
      </c>
      <c r="F440">
        <v>-35.707934361236497</v>
      </c>
      <c r="G440" t="s">
        <v>1464</v>
      </c>
      <c r="AK440" s="36" t="s">
        <v>2135</v>
      </c>
      <c r="AR440" s="36" t="s">
        <v>5239</v>
      </c>
      <c r="BB440" s="71" t="s">
        <v>8816</v>
      </c>
      <c r="BC440" s="71" t="s">
        <v>9622</v>
      </c>
      <c r="BF440" s="71" t="s">
        <v>11027</v>
      </c>
      <c r="BL440" s="71" t="s">
        <v>14117</v>
      </c>
    </row>
    <row r="441" spans="1:64" ht="18.75" customHeight="1">
      <c r="A441" s="36" t="s">
        <v>12424</v>
      </c>
      <c r="B441" s="36" t="s">
        <v>17253</v>
      </c>
      <c r="C441" s="36" t="s">
        <v>12425</v>
      </c>
      <c r="D441" s="36" t="s">
        <v>12421</v>
      </c>
      <c r="E441">
        <v>0</v>
      </c>
      <c r="F441">
        <v>0</v>
      </c>
      <c r="G441" t="s">
        <v>1464</v>
      </c>
      <c r="AK441" s="36" t="s">
        <v>2812</v>
      </c>
      <c r="AR441" s="36" t="s">
        <v>5054</v>
      </c>
      <c r="BB441" s="71" t="s">
        <v>8814</v>
      </c>
      <c r="BC441" s="71" t="s">
        <v>10679</v>
      </c>
      <c r="BF441" s="71" t="s">
        <v>10812</v>
      </c>
      <c r="BL441" s="71" t="s">
        <v>13945</v>
      </c>
    </row>
    <row r="442" spans="1:64" ht="18.75" customHeight="1">
      <c r="A442" s="36" t="s">
        <v>10108</v>
      </c>
      <c r="B442" s="36" t="s">
        <v>9596</v>
      </c>
      <c r="C442" s="36" t="s">
        <v>10109</v>
      </c>
      <c r="D442" t="s">
        <v>1350</v>
      </c>
      <c r="E442">
        <v>74.833335880000007</v>
      </c>
      <c r="F442">
        <v>32.099998470000003</v>
      </c>
      <c r="G442" t="s">
        <v>1464</v>
      </c>
      <c r="AK442" s="36" t="s">
        <v>2129</v>
      </c>
      <c r="AR442" s="36" t="s">
        <v>5505</v>
      </c>
      <c r="BB442" s="71" t="s">
        <v>8812</v>
      </c>
      <c r="BC442" s="71" t="s">
        <v>10099</v>
      </c>
      <c r="BF442" s="71" t="s">
        <v>11037</v>
      </c>
      <c r="BL442" s="71" t="s">
        <v>14152</v>
      </c>
    </row>
    <row r="443" spans="1:64" ht="18.75" customHeight="1">
      <c r="A443" s="36" t="s">
        <v>8954</v>
      </c>
      <c r="B443" s="36" t="s">
        <v>17249</v>
      </c>
      <c r="C443" s="36" t="s">
        <v>8955</v>
      </c>
      <c r="D443" s="36" t="s">
        <v>7716</v>
      </c>
      <c r="E443">
        <v>174.33333329999999</v>
      </c>
      <c r="F443">
        <v>-36.207222219999998</v>
      </c>
      <c r="G443" t="s">
        <v>8905</v>
      </c>
      <c r="AK443" s="36" t="s">
        <v>2239</v>
      </c>
      <c r="AR443" s="36" t="s">
        <v>4713</v>
      </c>
      <c r="BB443" s="71" t="s">
        <v>9453</v>
      </c>
      <c r="BC443" s="71" t="s">
        <v>10302</v>
      </c>
      <c r="BF443" s="71" t="s">
        <v>10807</v>
      </c>
      <c r="BL443" s="71" t="s">
        <v>13644</v>
      </c>
    </row>
    <row r="444" spans="1:64" ht="18.75" customHeight="1">
      <c r="A444" s="36" t="s">
        <v>10665</v>
      </c>
      <c r="B444" s="36" t="s">
        <v>9596</v>
      </c>
      <c r="C444" s="36" t="s">
        <v>10666</v>
      </c>
      <c r="D444" s="36" t="s">
        <v>9600</v>
      </c>
      <c r="E444">
        <v>0</v>
      </c>
      <c r="F444">
        <v>0</v>
      </c>
      <c r="G444" t="s">
        <v>1464</v>
      </c>
      <c r="AK444" s="36" t="s">
        <v>2127</v>
      </c>
      <c r="AR444" s="36" t="s">
        <v>4722</v>
      </c>
      <c r="BB444" s="71" t="s">
        <v>8810</v>
      </c>
      <c r="BC444" s="71" t="s">
        <v>10548</v>
      </c>
      <c r="BF444" s="71" t="s">
        <v>11276</v>
      </c>
      <c r="BL444" s="71" t="s">
        <v>13297</v>
      </c>
    </row>
    <row r="445" spans="1:64" ht="18.75" customHeight="1">
      <c r="A445" s="36" t="s">
        <v>12738</v>
      </c>
      <c r="B445" s="36" t="s">
        <v>17253</v>
      </c>
      <c r="C445" s="36" t="s">
        <v>12739</v>
      </c>
      <c r="D445" s="36" t="s">
        <v>12421</v>
      </c>
      <c r="E445">
        <v>79.800003050000001</v>
      </c>
      <c r="F445">
        <v>7.716666698</v>
      </c>
      <c r="G445" t="s">
        <v>1464</v>
      </c>
      <c r="AK445" s="36" t="s">
        <v>2125</v>
      </c>
      <c r="AR445" s="36" t="s">
        <v>5046</v>
      </c>
      <c r="BB445" s="71" t="s">
        <v>8808</v>
      </c>
      <c r="BC445" s="71" t="s">
        <v>10136</v>
      </c>
      <c r="BF445" s="71" t="s">
        <v>11278</v>
      </c>
      <c r="BL445" s="71" t="s">
        <v>13558</v>
      </c>
    </row>
    <row r="446" spans="1:64" ht="18.75" customHeight="1">
      <c r="A446" s="36" t="s">
        <v>17009</v>
      </c>
      <c r="B446" s="36" t="s">
        <v>6330</v>
      </c>
      <c r="C446" t="s">
        <v>17068</v>
      </c>
      <c r="D446" t="s">
        <v>6413</v>
      </c>
      <c r="E446">
        <v>2.2629319014390599</v>
      </c>
      <c r="F446">
        <v>102.25065551418299</v>
      </c>
      <c r="AK446" s="36" t="s">
        <v>2710</v>
      </c>
      <c r="AR446" s="36" t="s">
        <v>5184</v>
      </c>
      <c r="BB446" s="71" t="s">
        <v>8806</v>
      </c>
      <c r="BC446" s="71" t="s">
        <v>10132</v>
      </c>
      <c r="BF446" s="71" t="s">
        <v>11235</v>
      </c>
      <c r="BL446" s="71" t="s">
        <v>14119</v>
      </c>
    </row>
    <row r="447" spans="1:64" ht="18.75" customHeight="1">
      <c r="A447" s="36" t="s">
        <v>6639</v>
      </c>
      <c r="B447" s="36" t="s">
        <v>6330</v>
      </c>
      <c r="C447" t="s">
        <v>6640</v>
      </c>
      <c r="D447" t="s">
        <v>6340</v>
      </c>
      <c r="E447">
        <v>5.2666668889999997</v>
      </c>
      <c r="F447">
        <v>100.41666410000001</v>
      </c>
      <c r="AK447" s="36" t="s">
        <v>2488</v>
      </c>
      <c r="AR447" s="36" t="s">
        <v>15528</v>
      </c>
      <c r="BB447" s="71" t="s">
        <v>14350</v>
      </c>
      <c r="BC447" s="71" t="s">
        <v>9694</v>
      </c>
      <c r="BF447" s="71" t="s">
        <v>11451</v>
      </c>
      <c r="BL447" s="71" t="s">
        <v>13410</v>
      </c>
    </row>
    <row r="448" spans="1:64" ht="18.75" customHeight="1">
      <c r="A448" s="36" t="s">
        <v>6901</v>
      </c>
      <c r="B448" s="36" t="s">
        <v>6330</v>
      </c>
      <c r="C448" t="s">
        <v>6902</v>
      </c>
      <c r="D448" t="s">
        <v>6442</v>
      </c>
      <c r="E448">
        <v>2.6599530463873902</v>
      </c>
      <c r="F448">
        <v>101.54547774897399</v>
      </c>
      <c r="AK448" s="36" t="s">
        <v>2189</v>
      </c>
      <c r="AR448" s="36" t="s">
        <v>5343</v>
      </c>
      <c r="BB448" s="71" t="s">
        <v>9458</v>
      </c>
      <c r="BC448" s="71" t="s">
        <v>9998</v>
      </c>
      <c r="BF448" s="71" t="s">
        <v>11482</v>
      </c>
      <c r="BL448" s="71" t="s">
        <v>13299</v>
      </c>
    </row>
    <row r="449" spans="1:64" ht="18.75" customHeight="1">
      <c r="A449" s="36" t="s">
        <v>6643</v>
      </c>
      <c r="B449" s="36" t="s">
        <v>6330</v>
      </c>
      <c r="C449" t="s">
        <v>6644</v>
      </c>
      <c r="D449" t="s">
        <v>6332</v>
      </c>
      <c r="E449">
        <v>1.4500000479999999</v>
      </c>
      <c r="F449">
        <v>104.3000031</v>
      </c>
      <c r="AK449" s="36" t="s">
        <v>2093</v>
      </c>
      <c r="AR449" s="36" t="s">
        <v>5440</v>
      </c>
      <c r="BB449" s="71" t="s">
        <v>8802</v>
      </c>
      <c r="BC449" s="71" t="s">
        <v>10037</v>
      </c>
      <c r="BF449" s="71" t="s">
        <v>15697</v>
      </c>
      <c r="BL449" s="71" t="s">
        <v>14131</v>
      </c>
    </row>
    <row r="450" spans="1:64" ht="18.75" customHeight="1">
      <c r="A450" s="36" t="s">
        <v>6520</v>
      </c>
      <c r="B450" s="36" t="s">
        <v>6330</v>
      </c>
      <c r="C450" t="s">
        <v>6521</v>
      </c>
      <c r="D450" t="s">
        <v>6335</v>
      </c>
      <c r="E450">
        <v>6.4166665079999996</v>
      </c>
      <c r="F450">
        <v>100.33333589999999</v>
      </c>
      <c r="AK450" s="36" t="s">
        <v>2824</v>
      </c>
      <c r="AR450" s="36" t="s">
        <v>5337</v>
      </c>
      <c r="BB450" s="71" t="s">
        <v>9460</v>
      </c>
      <c r="BC450" s="71" t="s">
        <v>9668</v>
      </c>
      <c r="BF450" s="71" t="s">
        <v>11233</v>
      </c>
      <c r="BL450" s="71" t="s">
        <v>15868</v>
      </c>
    </row>
    <row r="451" spans="1:64" ht="18.75" customHeight="1">
      <c r="A451" s="36" t="s">
        <v>6843</v>
      </c>
      <c r="B451" s="36" t="s">
        <v>6330</v>
      </c>
      <c r="C451" t="s">
        <v>6844</v>
      </c>
      <c r="D451" t="s">
        <v>6340</v>
      </c>
      <c r="E451">
        <v>5.3333334920000004</v>
      </c>
      <c r="F451">
        <v>100.3000031</v>
      </c>
      <c r="AK451" s="36" t="s">
        <v>2692</v>
      </c>
      <c r="AR451" s="36" t="s">
        <v>5543</v>
      </c>
      <c r="BB451" s="71" t="s">
        <v>9462</v>
      </c>
      <c r="BC451" s="71" t="s">
        <v>10035</v>
      </c>
      <c r="BF451" s="71" t="s">
        <v>10881</v>
      </c>
      <c r="BL451" s="71" t="s">
        <v>13355</v>
      </c>
    </row>
    <row r="452" spans="1:64" ht="18.75" customHeight="1">
      <c r="A452" s="36" t="s">
        <v>17033</v>
      </c>
      <c r="B452" s="36" t="s">
        <v>6330</v>
      </c>
      <c r="C452" t="s">
        <v>17092</v>
      </c>
      <c r="D452" t="s">
        <v>6332</v>
      </c>
      <c r="E452">
        <v>1.88621167805636</v>
      </c>
      <c r="F452">
        <v>102.75595693693801</v>
      </c>
      <c r="AK452" s="36" t="s">
        <v>1908</v>
      </c>
      <c r="AR452" s="36" t="s">
        <v>5304</v>
      </c>
      <c r="BB452" s="71" t="s">
        <v>9456</v>
      </c>
      <c r="BC452" s="71" t="s">
        <v>9826</v>
      </c>
      <c r="BF452" s="71" t="s">
        <v>15699</v>
      </c>
      <c r="BL452" s="71" t="s">
        <v>13385</v>
      </c>
    </row>
    <row r="453" spans="1:64" ht="18.75" customHeight="1">
      <c r="A453" s="36" t="s">
        <v>14164</v>
      </c>
      <c r="B453" s="36" t="s">
        <v>14374</v>
      </c>
      <c r="C453" s="36" t="s">
        <v>14165</v>
      </c>
      <c r="D453" s="36" t="s">
        <v>14166</v>
      </c>
      <c r="E453">
        <v>126.48332980000001</v>
      </c>
      <c r="F453">
        <v>-8.4499998089999995</v>
      </c>
      <c r="G453" t="s">
        <v>1464</v>
      </c>
      <c r="AK453" s="36" t="s">
        <v>2179</v>
      </c>
      <c r="AR453" s="36" t="s">
        <v>4898</v>
      </c>
      <c r="BB453" s="71" t="s">
        <v>9464</v>
      </c>
      <c r="BC453" s="71" t="s">
        <v>9759</v>
      </c>
      <c r="BF453" s="71" t="s">
        <v>11486</v>
      </c>
      <c r="BL453" s="71" t="s">
        <v>13725</v>
      </c>
    </row>
    <row r="454" spans="1:64" ht="18.75" customHeight="1">
      <c r="A454" s="36" t="s">
        <v>14226</v>
      </c>
      <c r="B454" s="36" t="s">
        <v>14374</v>
      </c>
      <c r="C454" s="36" t="s">
        <v>14227</v>
      </c>
      <c r="D454" s="36" t="s">
        <v>14183</v>
      </c>
      <c r="E454">
        <v>127.08333589999999</v>
      </c>
      <c r="F454">
        <v>-8.4666662220000006</v>
      </c>
      <c r="G454" t="s">
        <v>1464</v>
      </c>
      <c r="AK454" s="36" t="s">
        <v>2461</v>
      </c>
      <c r="AR454" s="36" t="s">
        <v>4673</v>
      </c>
      <c r="BB454" s="71" t="s">
        <v>9466</v>
      </c>
      <c r="BC454" s="71" t="s">
        <v>9700</v>
      </c>
      <c r="BF454" s="71" t="s">
        <v>15701</v>
      </c>
      <c r="BL454" s="71" t="s">
        <v>13610</v>
      </c>
    </row>
    <row r="455" spans="1:64" ht="18.75" customHeight="1">
      <c r="A455" s="36" t="s">
        <v>7083</v>
      </c>
      <c r="B455" s="36" t="s">
        <v>6929</v>
      </c>
      <c r="C455" s="36" t="s">
        <v>7084</v>
      </c>
      <c r="D455" s="36" t="s">
        <v>7032</v>
      </c>
      <c r="E455">
        <v>96.483329769999997</v>
      </c>
      <c r="F455">
        <v>17.700000760000002</v>
      </c>
      <c r="G455" t="s">
        <v>1464</v>
      </c>
      <c r="AK455" s="36" t="s">
        <v>2091</v>
      </c>
      <c r="AR455" s="36" t="s">
        <v>4818</v>
      </c>
      <c r="BB455" s="71" t="s">
        <v>8419</v>
      </c>
      <c r="BC455" s="71" t="s">
        <v>10751</v>
      </c>
      <c r="BF455" s="71" t="s">
        <v>10855</v>
      </c>
      <c r="BL455" s="71" t="s">
        <v>14121</v>
      </c>
    </row>
    <row r="456" spans="1:64" ht="18.75" customHeight="1">
      <c r="A456" s="36" t="s">
        <v>9608</v>
      </c>
      <c r="B456" s="36" t="s">
        <v>9596</v>
      </c>
      <c r="C456" s="36" t="s">
        <v>9609</v>
      </c>
      <c r="D456" t="s">
        <v>9600</v>
      </c>
      <c r="E456">
        <v>67.599998470000003</v>
      </c>
      <c r="F456">
        <v>24.299999239999998</v>
      </c>
      <c r="G456" t="s">
        <v>1464</v>
      </c>
      <c r="AK456" s="36" t="s">
        <v>2459</v>
      </c>
      <c r="AR456" s="36" t="s">
        <v>4662</v>
      </c>
      <c r="BB456" s="71" t="s">
        <v>9468</v>
      </c>
      <c r="BC456" s="71" t="s">
        <v>10456</v>
      </c>
      <c r="BF456" s="71" t="s">
        <v>11231</v>
      </c>
      <c r="BL456" s="71" t="s">
        <v>13499</v>
      </c>
    </row>
    <row r="457" spans="1:64" ht="18.75" customHeight="1">
      <c r="A457" s="36" t="s">
        <v>5353</v>
      </c>
      <c r="B457" s="36" t="s">
        <v>4582</v>
      </c>
      <c r="C457" s="36" t="s">
        <v>5354</v>
      </c>
      <c r="D457" s="36" t="s">
        <v>5153</v>
      </c>
      <c r="E457">
        <v>116.0500031</v>
      </c>
      <c r="F457">
        <v>-8.7333335880000007</v>
      </c>
      <c r="G457" t="s">
        <v>1464</v>
      </c>
      <c r="AK457" s="36" t="s">
        <v>2788</v>
      </c>
      <c r="AR457" s="36" t="s">
        <v>5386</v>
      </c>
      <c r="BB457" s="71" t="s">
        <v>8804</v>
      </c>
      <c r="BC457" s="71" t="s">
        <v>10536</v>
      </c>
      <c r="BF457" s="71" t="s">
        <v>11786</v>
      </c>
      <c r="BL457" s="71" t="s">
        <v>13909</v>
      </c>
    </row>
    <row r="458" spans="1:64" ht="18.75" customHeight="1">
      <c r="A458" t="s">
        <v>17195</v>
      </c>
      <c r="B458" t="s">
        <v>2833</v>
      </c>
      <c r="C458" t="s">
        <v>17228</v>
      </c>
      <c r="D458" t="s">
        <v>2846</v>
      </c>
      <c r="E458">
        <v>24.5906320191527</v>
      </c>
      <c r="F458">
        <v>91.7786130766887</v>
      </c>
      <c r="G458" t="s">
        <v>17234</v>
      </c>
      <c r="AK458" s="36" t="s">
        <v>2121</v>
      </c>
      <c r="AR458" s="36" t="s">
        <v>15530</v>
      </c>
      <c r="BB458" s="71" t="s">
        <v>9470</v>
      </c>
      <c r="BC458" s="71" t="s">
        <v>10401</v>
      </c>
      <c r="BF458" s="71" t="s">
        <v>11783</v>
      </c>
      <c r="BL458" s="71" t="s">
        <v>13540</v>
      </c>
    </row>
    <row r="459" spans="1:64" ht="18.75" customHeight="1">
      <c r="A459" s="36" t="s">
        <v>15617</v>
      </c>
      <c r="B459" s="36" t="s">
        <v>10805</v>
      </c>
      <c r="C459" s="36" t="s">
        <v>15618</v>
      </c>
      <c r="D459" t="s">
        <v>10968</v>
      </c>
      <c r="E459">
        <v>120.102067618889</v>
      </c>
      <c r="F459">
        <v>16.126349635144901</v>
      </c>
      <c r="G459" t="s">
        <v>1464</v>
      </c>
      <c r="AK459" s="36" t="s">
        <v>2119</v>
      </c>
      <c r="AR459" s="36" t="s">
        <v>4812</v>
      </c>
      <c r="BB459" s="71" t="s">
        <v>9472</v>
      </c>
      <c r="BC459" s="71" t="s">
        <v>9861</v>
      </c>
      <c r="BF459" s="71" t="s">
        <v>10849</v>
      </c>
    </row>
    <row r="460" spans="1:64" ht="18.75" customHeight="1">
      <c r="A460" t="s">
        <v>2908</v>
      </c>
      <c r="B460" t="s">
        <v>2833</v>
      </c>
      <c r="C460" t="s">
        <v>2909</v>
      </c>
      <c r="D460" t="s">
        <v>2861</v>
      </c>
      <c r="E460">
        <v>22.533332819999998</v>
      </c>
      <c r="F460">
        <v>91.116668700000005</v>
      </c>
      <c r="G460" t="s">
        <v>17230</v>
      </c>
      <c r="AK460" s="36" t="s">
        <v>2117</v>
      </c>
      <c r="AR460" s="36" t="s">
        <v>5064</v>
      </c>
      <c r="BB460" s="71" t="s">
        <v>9476</v>
      </c>
      <c r="BC460" s="71" t="s">
        <v>9722</v>
      </c>
      <c r="BF460" s="71" t="s">
        <v>10821</v>
      </c>
    </row>
    <row r="461" spans="1:64" ht="18.75" customHeight="1">
      <c r="A461" s="36" t="s">
        <v>4397</v>
      </c>
      <c r="B461" s="36" t="s">
        <v>17247</v>
      </c>
      <c r="C461" s="36" t="s">
        <v>4398</v>
      </c>
      <c r="D461" s="36" t="s">
        <v>4069</v>
      </c>
      <c r="E461">
        <v>84</v>
      </c>
      <c r="F461">
        <v>42.833332059999996</v>
      </c>
      <c r="G461" t="s">
        <v>1464</v>
      </c>
      <c r="AK461" s="36" t="s">
        <v>2047</v>
      </c>
      <c r="AR461" s="36" t="s">
        <v>4726</v>
      </c>
      <c r="BB461" s="71" t="s">
        <v>8860</v>
      </c>
      <c r="BC461" s="71" t="s">
        <v>9640</v>
      </c>
      <c r="BF461" s="71" t="s">
        <v>11229</v>
      </c>
    </row>
    <row r="462" spans="1:64" ht="18.75" customHeight="1">
      <c r="A462" s="36" t="s">
        <v>8956</v>
      </c>
      <c r="B462" s="36" t="s">
        <v>17249</v>
      </c>
      <c r="C462" s="36" t="s">
        <v>8957</v>
      </c>
      <c r="D462" s="36" t="s">
        <v>7773</v>
      </c>
      <c r="E462">
        <v>174.33333329999999</v>
      </c>
      <c r="F462">
        <v>-36.207222219999998</v>
      </c>
      <c r="G462" t="s">
        <v>8107</v>
      </c>
      <c r="AK462" s="36" t="s">
        <v>2109</v>
      </c>
      <c r="AR462" s="36" t="s">
        <v>4659</v>
      </c>
      <c r="BB462" s="71" t="s">
        <v>9478</v>
      </c>
      <c r="BC462" s="71" t="s">
        <v>9947</v>
      </c>
      <c r="BF462" s="71" t="s">
        <v>11227</v>
      </c>
    </row>
    <row r="463" spans="1:64" ht="18.75" customHeight="1">
      <c r="A463" s="36" t="s">
        <v>8958</v>
      </c>
      <c r="B463" s="36" t="s">
        <v>17249</v>
      </c>
      <c r="C463" s="36" t="s">
        <v>8959</v>
      </c>
      <c r="D463" s="36" t="s">
        <v>7854</v>
      </c>
      <c r="E463">
        <v>176.83750000000001</v>
      </c>
      <c r="F463">
        <v>-39.518055560000001</v>
      </c>
      <c r="G463" t="s">
        <v>8496</v>
      </c>
      <c r="AK463" s="36" t="s">
        <v>2726</v>
      </c>
      <c r="AR463" s="36" t="s">
        <v>4888</v>
      </c>
      <c r="BB463" s="71" t="s">
        <v>9482</v>
      </c>
      <c r="BC463" s="71" t="s">
        <v>9897</v>
      </c>
      <c r="BF463" s="71" t="s">
        <v>11792</v>
      </c>
    </row>
    <row r="464" spans="1:64" ht="18.75" customHeight="1">
      <c r="A464" s="36" t="s">
        <v>11157</v>
      </c>
      <c r="B464" s="36" t="s">
        <v>10805</v>
      </c>
      <c r="C464" s="36" t="s">
        <v>11158</v>
      </c>
      <c r="D464" s="36" t="s">
        <v>10916</v>
      </c>
      <c r="E464">
        <v>0</v>
      </c>
      <c r="F464">
        <v>0</v>
      </c>
      <c r="G464" t="s">
        <v>1464</v>
      </c>
      <c r="AK464" s="36" t="s">
        <v>2115</v>
      </c>
      <c r="AR464" s="36" t="s">
        <v>15532</v>
      </c>
      <c r="BB464" s="71" t="s">
        <v>9484</v>
      </c>
      <c r="BC464" s="71" t="s">
        <v>10018</v>
      </c>
      <c r="BF464" s="71" t="s">
        <v>11225</v>
      </c>
    </row>
    <row r="465" spans="1:58" ht="18.75" customHeight="1">
      <c r="A465" s="36" t="s">
        <v>14218</v>
      </c>
      <c r="B465" s="36" t="s">
        <v>14374</v>
      </c>
      <c r="C465" s="36" t="s">
        <v>14219</v>
      </c>
      <c r="D465" s="36" t="s">
        <v>14217</v>
      </c>
      <c r="E465">
        <v>125.01667019999999</v>
      </c>
      <c r="F465">
        <v>-8.8833332059999996</v>
      </c>
      <c r="G465" t="s">
        <v>1464</v>
      </c>
      <c r="AK465" s="36" t="s">
        <v>2137</v>
      </c>
      <c r="AR465" s="36" t="s">
        <v>4585</v>
      </c>
      <c r="BB465" s="71" t="s">
        <v>9480</v>
      </c>
      <c r="BC465" s="71" t="s">
        <v>14360</v>
      </c>
      <c r="BF465" s="71" t="s">
        <v>11529</v>
      </c>
    </row>
    <row r="466" spans="1:58" ht="18.75" customHeight="1">
      <c r="A466" s="36" t="s">
        <v>2632</v>
      </c>
      <c r="B466" s="36" t="s">
        <v>1884</v>
      </c>
      <c r="C466" s="36" t="s">
        <v>2633</v>
      </c>
      <c r="D466" s="36" t="s">
        <v>1464</v>
      </c>
      <c r="E466">
        <v>139.924508764569</v>
      </c>
      <c r="F466">
        <v>-37.406357744370098</v>
      </c>
      <c r="G466" t="s">
        <v>1464</v>
      </c>
      <c r="AK466" s="36" t="s">
        <v>2133</v>
      </c>
      <c r="AR466" s="36" t="s">
        <v>5423</v>
      </c>
      <c r="BB466" s="71" t="s">
        <v>9474</v>
      </c>
      <c r="BC466" s="71" t="s">
        <v>10452</v>
      </c>
      <c r="BF466" s="71" t="s">
        <v>11223</v>
      </c>
    </row>
    <row r="467" spans="1:58" ht="18.75" customHeight="1">
      <c r="A467" s="36" t="s">
        <v>2628</v>
      </c>
      <c r="B467" s="36" t="s">
        <v>1884</v>
      </c>
      <c r="C467" s="36" t="s">
        <v>2629</v>
      </c>
      <c r="D467" s="36" t="s">
        <v>1464</v>
      </c>
      <c r="E467">
        <v>118.88214810957101</v>
      </c>
      <c r="F467">
        <v>-34.458685033588701</v>
      </c>
      <c r="G467" t="s">
        <v>1464</v>
      </c>
      <c r="AK467" s="36" t="s">
        <v>2123</v>
      </c>
      <c r="AR467" s="36" t="s">
        <v>4691</v>
      </c>
      <c r="BB467" s="71" t="s">
        <v>9492</v>
      </c>
      <c r="BC467" s="71" t="s">
        <v>10124</v>
      </c>
      <c r="BF467" s="71" t="s">
        <v>11779</v>
      </c>
    </row>
    <row r="468" spans="1:58" ht="18.75" customHeight="1">
      <c r="A468" s="36" t="s">
        <v>5416</v>
      </c>
      <c r="B468" s="36" t="s">
        <v>4582</v>
      </c>
      <c r="C468" s="36" t="s">
        <v>5417</v>
      </c>
      <c r="D468" s="36" t="s">
        <v>4621</v>
      </c>
      <c r="E468">
        <v>110.498524155011</v>
      </c>
      <c r="F468">
        <v>-6.9093432143470199</v>
      </c>
      <c r="G468" t="s">
        <v>1464</v>
      </c>
      <c r="AK468" s="36" t="s">
        <v>2055</v>
      </c>
      <c r="AR468" s="36" t="s">
        <v>4668</v>
      </c>
      <c r="BB468" s="71" t="s">
        <v>9494</v>
      </c>
      <c r="BC468" s="71" t="s">
        <v>10717</v>
      </c>
      <c r="BF468" s="71" t="s">
        <v>11438</v>
      </c>
    </row>
    <row r="469" spans="1:58" ht="18.75" customHeight="1">
      <c r="A469" s="36" t="s">
        <v>10204</v>
      </c>
      <c r="B469" s="36" t="s">
        <v>9596</v>
      </c>
      <c r="C469" s="36" t="s">
        <v>10205</v>
      </c>
      <c r="D469" s="36" t="s">
        <v>9600</v>
      </c>
      <c r="E469">
        <v>67.916664119999993</v>
      </c>
      <c r="F469">
        <v>27.516666409999999</v>
      </c>
      <c r="G469" t="s">
        <v>1464</v>
      </c>
      <c r="AK469" s="36" t="s">
        <v>2113</v>
      </c>
      <c r="AR469" s="36" t="s">
        <v>5241</v>
      </c>
      <c r="BB469" s="71" t="s">
        <v>9486</v>
      </c>
      <c r="BC469" s="71" t="s">
        <v>9638</v>
      </c>
      <c r="BF469" s="71" t="s">
        <v>11531</v>
      </c>
    </row>
    <row r="470" spans="1:58" ht="18.75" customHeight="1">
      <c r="A470" s="36" t="s">
        <v>7523</v>
      </c>
      <c r="B470" s="36" t="s">
        <v>7429</v>
      </c>
      <c r="C470" s="36" t="s">
        <v>7524</v>
      </c>
      <c r="D470" s="36" t="s">
        <v>7447</v>
      </c>
      <c r="E470">
        <v>84.433334349999996</v>
      </c>
      <c r="F470">
        <v>27.61666679</v>
      </c>
      <c r="G470" t="s">
        <v>1464</v>
      </c>
      <c r="AK470" s="36" t="s">
        <v>1995</v>
      </c>
      <c r="AR470" s="36" t="s">
        <v>5190</v>
      </c>
      <c r="BB470" s="71" t="s">
        <v>9488</v>
      </c>
      <c r="BC470" s="71" t="s">
        <v>10550</v>
      </c>
      <c r="BF470" s="71" t="s">
        <v>11282</v>
      </c>
    </row>
    <row r="471" spans="1:58" ht="18.75" customHeight="1">
      <c r="A471" s="36" t="s">
        <v>7589</v>
      </c>
      <c r="B471" s="36" t="s">
        <v>7429</v>
      </c>
      <c r="C471" s="36" t="s">
        <v>7590</v>
      </c>
      <c r="D471" s="36" t="s">
        <v>1464</v>
      </c>
      <c r="E471">
        <v>84.097129244694898</v>
      </c>
      <c r="F471">
        <v>28.175363336497899</v>
      </c>
      <c r="G471" t="s">
        <v>1464</v>
      </c>
      <c r="AK471" s="36" t="s">
        <v>2381</v>
      </c>
      <c r="AR471" s="36" t="s">
        <v>5243</v>
      </c>
      <c r="BB471" s="71" t="s">
        <v>9490</v>
      </c>
      <c r="BC471" s="71" t="s">
        <v>10106</v>
      </c>
      <c r="BF471" s="71" t="s">
        <v>11221</v>
      </c>
    </row>
    <row r="472" spans="1:58" ht="18.75" customHeight="1">
      <c r="A472" s="36" t="s">
        <v>2696</v>
      </c>
      <c r="B472" s="36" t="s">
        <v>1884</v>
      </c>
      <c r="C472" s="36" t="s">
        <v>2697</v>
      </c>
      <c r="D472" s="36" t="s">
        <v>1464</v>
      </c>
      <c r="E472">
        <v>144.53667968810601</v>
      </c>
      <c r="F472">
        <v>-38.268616007574401</v>
      </c>
      <c r="G472" t="s">
        <v>1464</v>
      </c>
      <c r="AK472" s="36" t="s">
        <v>2784</v>
      </c>
      <c r="AR472" s="36" t="s">
        <v>5372</v>
      </c>
      <c r="BB472" s="71" t="s">
        <v>9496</v>
      </c>
      <c r="BC472" s="71" t="s">
        <v>9939</v>
      </c>
      <c r="BF472" s="71" t="s">
        <v>15703</v>
      </c>
    </row>
    <row r="473" spans="1:58" ht="18.75" customHeight="1">
      <c r="A473" s="36" t="s">
        <v>4172</v>
      </c>
      <c r="B473" s="36" t="s">
        <v>17247</v>
      </c>
      <c r="C473" s="36" t="s">
        <v>4173</v>
      </c>
      <c r="D473" s="36" t="s">
        <v>3890</v>
      </c>
      <c r="E473">
        <v>117.5</v>
      </c>
      <c r="F473">
        <v>38.666667940000004</v>
      </c>
      <c r="G473" t="s">
        <v>1464</v>
      </c>
      <c r="AR473" s="36" t="s">
        <v>4929</v>
      </c>
      <c r="BB473" s="71" t="s">
        <v>8858</v>
      </c>
      <c r="BC473" s="71" t="s">
        <v>10639</v>
      </c>
      <c r="BF473" s="71" t="s">
        <v>11062</v>
      </c>
    </row>
    <row r="474" spans="1:58" ht="18.75" customHeight="1">
      <c r="A474" s="36" t="s">
        <v>4136</v>
      </c>
      <c r="B474" s="36" t="s">
        <v>17247</v>
      </c>
      <c r="C474" s="36" t="s">
        <v>4137</v>
      </c>
      <c r="D474" t="s">
        <v>3837</v>
      </c>
      <c r="E474">
        <v>119.06666559999999</v>
      </c>
      <c r="F474">
        <v>39.133335109999997</v>
      </c>
      <c r="G474" t="s">
        <v>1464</v>
      </c>
      <c r="AR474" s="36" t="s">
        <v>5529</v>
      </c>
      <c r="BB474" s="71" t="s">
        <v>9498</v>
      </c>
      <c r="BC474" s="71" t="s">
        <v>9666</v>
      </c>
      <c r="BF474" s="71" t="s">
        <v>15705</v>
      </c>
    </row>
    <row r="475" spans="1:58" ht="18.75" customHeight="1">
      <c r="A475" s="36" t="s">
        <v>7121</v>
      </c>
      <c r="B475" s="36" t="s">
        <v>6929</v>
      </c>
      <c r="C475" s="36" t="s">
        <v>7122</v>
      </c>
      <c r="D475" s="36" t="s">
        <v>7017</v>
      </c>
      <c r="E475">
        <v>95.716667180000002</v>
      </c>
      <c r="F475">
        <v>20.166666029999998</v>
      </c>
      <c r="G475" t="s">
        <v>1464</v>
      </c>
      <c r="AR475" s="36" t="s">
        <v>5090</v>
      </c>
      <c r="BB475" s="71" t="s">
        <v>7710</v>
      </c>
      <c r="BC475" s="71" t="s">
        <v>10174</v>
      </c>
      <c r="BF475" s="71" t="s">
        <v>11219</v>
      </c>
    </row>
    <row r="476" spans="1:58" ht="18.75" customHeight="1">
      <c r="A476" s="36" t="s">
        <v>4455</v>
      </c>
      <c r="B476" s="36" t="s">
        <v>17247</v>
      </c>
      <c r="C476" s="36" t="s">
        <v>4456</v>
      </c>
      <c r="D476" t="s">
        <v>3918</v>
      </c>
      <c r="E476">
        <v>111.88333129999999</v>
      </c>
      <c r="F476">
        <v>29.733333590000001</v>
      </c>
      <c r="G476" t="s">
        <v>1464</v>
      </c>
      <c r="AR476" s="36" t="s">
        <v>5245</v>
      </c>
      <c r="BB476" s="71" t="s">
        <v>8856</v>
      </c>
      <c r="BC476" s="71" t="s">
        <v>9678</v>
      </c>
      <c r="BF476" s="71" t="s">
        <v>11271</v>
      </c>
    </row>
    <row r="477" spans="1:58" ht="18.75" customHeight="1">
      <c r="A477" s="36" t="s">
        <v>4401</v>
      </c>
      <c r="B477" s="36" t="s">
        <v>17247</v>
      </c>
      <c r="C477" s="36" t="s">
        <v>4402</v>
      </c>
      <c r="D477" s="36" t="s">
        <v>3831</v>
      </c>
      <c r="E477">
        <v>120.66666410000001</v>
      </c>
      <c r="F477">
        <v>42</v>
      </c>
      <c r="G477" t="s">
        <v>1464</v>
      </c>
      <c r="AR477" s="36" t="s">
        <v>4963</v>
      </c>
      <c r="BB477" s="71" t="s">
        <v>9501</v>
      </c>
      <c r="BC477" s="71" t="s">
        <v>10334</v>
      </c>
      <c r="BF477" s="71" t="s">
        <v>11574</v>
      </c>
    </row>
    <row r="478" spans="1:58" ht="18.75" customHeight="1">
      <c r="A478" s="36" t="s">
        <v>3827</v>
      </c>
      <c r="B478" s="36" t="s">
        <v>17247</v>
      </c>
      <c r="C478" s="36" t="s">
        <v>3828</v>
      </c>
      <c r="D478" s="36" t="s">
        <v>3765</v>
      </c>
      <c r="E478">
        <v>0</v>
      </c>
      <c r="F478">
        <v>0</v>
      </c>
      <c r="G478" t="s">
        <v>1464</v>
      </c>
      <c r="AR478" s="71" t="s">
        <v>5297</v>
      </c>
      <c r="BB478" s="71" t="s">
        <v>8854</v>
      </c>
      <c r="BC478" s="71" t="s">
        <v>9905</v>
      </c>
      <c r="BF478" s="71" t="s">
        <v>11432</v>
      </c>
    </row>
    <row r="479" spans="1:58" ht="18.75" customHeight="1">
      <c r="A479" s="36" t="s">
        <v>3653</v>
      </c>
      <c r="B479" s="36" t="s">
        <v>3619</v>
      </c>
      <c r="C479" s="36" t="s">
        <v>3654</v>
      </c>
      <c r="D479" s="36" t="s">
        <v>3631</v>
      </c>
      <c r="E479">
        <v>114.17</v>
      </c>
      <c r="F479">
        <v>4.3</v>
      </c>
      <c r="G479" t="s">
        <v>1464</v>
      </c>
      <c r="AR479" s="71" t="s">
        <v>5537</v>
      </c>
      <c r="BB479" s="71" t="s">
        <v>8876</v>
      </c>
      <c r="BC479" s="71" t="s">
        <v>10290</v>
      </c>
      <c r="BF479" s="71" t="s">
        <v>11794</v>
      </c>
    </row>
    <row r="480" spans="1:58" ht="18.75" customHeight="1">
      <c r="A480" t="s">
        <v>3024</v>
      </c>
      <c r="B480" t="s">
        <v>2833</v>
      </c>
      <c r="C480" t="s">
        <v>3025</v>
      </c>
      <c r="D480" t="s">
        <v>2861</v>
      </c>
      <c r="E480">
        <v>21.519780999999998</v>
      </c>
      <c r="F480">
        <v>91.892155000000002</v>
      </c>
      <c r="G480" t="s">
        <v>17231</v>
      </c>
      <c r="AR480" s="71" t="s">
        <v>4870</v>
      </c>
      <c r="BB480" s="71" t="s">
        <v>8798</v>
      </c>
      <c r="BC480" s="71" t="s">
        <v>10538</v>
      </c>
      <c r="BF480" s="71" t="s">
        <v>10919</v>
      </c>
    </row>
    <row r="481" spans="1:58" ht="18.75" customHeight="1">
      <c r="A481" s="36" t="s">
        <v>10829</v>
      </c>
      <c r="B481" s="36" t="s">
        <v>10805</v>
      </c>
      <c r="C481" s="36" t="s">
        <v>10830</v>
      </c>
      <c r="D481" s="36" t="s">
        <v>10831</v>
      </c>
      <c r="E481">
        <v>123.23332980000001</v>
      </c>
      <c r="F481">
        <v>13.733333590000001</v>
      </c>
      <c r="G481" t="s">
        <v>1464</v>
      </c>
      <c r="AR481" s="71" t="s">
        <v>4830</v>
      </c>
      <c r="BB481" s="71" t="s">
        <v>9503</v>
      </c>
      <c r="BC481" s="71" t="s">
        <v>9955</v>
      </c>
      <c r="BF481" s="71" t="s">
        <v>15707</v>
      </c>
    </row>
    <row r="482" spans="1:58" ht="18.75" customHeight="1">
      <c r="A482" s="36" t="s">
        <v>5027</v>
      </c>
      <c r="B482" s="36" t="s">
        <v>4582</v>
      </c>
      <c r="C482" s="36" t="s">
        <v>5028</v>
      </c>
      <c r="D482" s="36" t="s">
        <v>4690</v>
      </c>
      <c r="E482">
        <v>99.109611000000001</v>
      </c>
      <c r="F482">
        <v>3.4702500000000001</v>
      </c>
      <c r="G482" t="s">
        <v>1464</v>
      </c>
      <c r="AR482" s="71" t="s">
        <v>5430</v>
      </c>
      <c r="BB482" s="71" t="s">
        <v>14351</v>
      </c>
      <c r="BC482" s="71" t="s">
        <v>10272</v>
      </c>
      <c r="BF482" s="71" t="s">
        <v>11265</v>
      </c>
    </row>
    <row r="483" spans="1:58" ht="18.75" customHeight="1">
      <c r="A483" s="36" t="s">
        <v>2626</v>
      </c>
      <c r="B483" s="36" t="s">
        <v>1884</v>
      </c>
      <c r="C483" s="36" t="s">
        <v>2627</v>
      </c>
      <c r="D483" s="36" t="s">
        <v>1464</v>
      </c>
      <c r="E483">
        <v>150.93018043278801</v>
      </c>
      <c r="F483">
        <v>-34.368827313306298</v>
      </c>
      <c r="G483" t="s">
        <v>1464</v>
      </c>
      <c r="AR483" s="71" t="s">
        <v>5133</v>
      </c>
      <c r="BB483" s="71" t="s">
        <v>9505</v>
      </c>
      <c r="BC483" s="71" t="s">
        <v>9680</v>
      </c>
      <c r="BF483" s="71" t="s">
        <v>15709</v>
      </c>
    </row>
    <row r="484" spans="1:58" ht="18.75" customHeight="1">
      <c r="A484" s="36" t="s">
        <v>12815</v>
      </c>
      <c r="B484" s="36" t="s">
        <v>17253</v>
      </c>
      <c r="C484" s="36" t="s">
        <v>12816</v>
      </c>
      <c r="D484" s="36" t="s">
        <v>12411</v>
      </c>
      <c r="E484">
        <v>0</v>
      </c>
      <c r="F484">
        <v>0</v>
      </c>
      <c r="G484" t="s">
        <v>1464</v>
      </c>
      <c r="AR484" s="71" t="s">
        <v>5382</v>
      </c>
      <c r="BB484" s="71" t="s">
        <v>9507</v>
      </c>
      <c r="BC484" s="71" t="s">
        <v>9775</v>
      </c>
      <c r="BF484" s="71" t="s">
        <v>11108</v>
      </c>
    </row>
    <row r="485" spans="1:58" ht="18.75" customHeight="1">
      <c r="A485" s="36" t="s">
        <v>2469</v>
      </c>
      <c r="B485" s="36" t="s">
        <v>1884</v>
      </c>
      <c r="C485" s="36" t="s">
        <v>2470</v>
      </c>
      <c r="D485" t="s">
        <v>1918</v>
      </c>
      <c r="E485">
        <v>144.36666869999999</v>
      </c>
      <c r="F485">
        <v>-38.166667940000004</v>
      </c>
      <c r="G485" t="s">
        <v>1464</v>
      </c>
      <c r="AR485" s="71" t="s">
        <v>4836</v>
      </c>
      <c r="BB485" s="71" t="s">
        <v>8796</v>
      </c>
      <c r="BC485" s="71" t="s">
        <v>10589</v>
      </c>
      <c r="BF485" s="71" t="s">
        <v>15711</v>
      </c>
    </row>
    <row r="486" spans="1:58" ht="18.75" customHeight="1">
      <c r="A486" s="36" t="s">
        <v>8962</v>
      </c>
      <c r="B486" s="36" t="s">
        <v>17249</v>
      </c>
      <c r="C486" s="36" t="s">
        <v>8963</v>
      </c>
      <c r="D486" s="36" t="s">
        <v>7713</v>
      </c>
      <c r="E486">
        <v>174.7</v>
      </c>
      <c r="F486">
        <v>-37</v>
      </c>
      <c r="G486" t="s">
        <v>8871</v>
      </c>
      <c r="AR486" s="71" t="s">
        <v>5295</v>
      </c>
      <c r="BB486" s="71" t="s">
        <v>9509</v>
      </c>
      <c r="BC486" s="71" t="s">
        <v>10492</v>
      </c>
      <c r="BF486" s="71" t="s">
        <v>15713</v>
      </c>
    </row>
    <row r="487" spans="1:58" ht="18.75" customHeight="1">
      <c r="A487" s="36" t="s">
        <v>14337</v>
      </c>
      <c r="B487" s="36" t="s">
        <v>17249</v>
      </c>
      <c r="C487" s="36" t="s">
        <v>8519</v>
      </c>
      <c r="D487" s="36" t="s">
        <v>7710</v>
      </c>
      <c r="E487">
        <v>173.18333440000001</v>
      </c>
      <c r="F487">
        <v>-41.283332819999998</v>
      </c>
      <c r="G487" t="s">
        <v>1464</v>
      </c>
      <c r="AR487" s="71" t="s">
        <v>4766</v>
      </c>
      <c r="BB487" s="71" t="s">
        <v>9511</v>
      </c>
      <c r="BC487" s="71" t="s">
        <v>9763</v>
      </c>
      <c r="BF487" s="71" t="s">
        <v>15715</v>
      </c>
    </row>
    <row r="488" spans="1:58" ht="18.75" customHeight="1">
      <c r="A488" s="36" t="s">
        <v>2820</v>
      </c>
      <c r="B488" s="36" t="s">
        <v>1884</v>
      </c>
      <c r="C488" s="36" t="s">
        <v>2821</v>
      </c>
      <c r="D488" s="36" t="s">
        <v>1464</v>
      </c>
      <c r="E488">
        <v>152.972797417523</v>
      </c>
      <c r="F488">
        <v>-31.0658467084336</v>
      </c>
      <c r="G488" t="s">
        <v>1464</v>
      </c>
      <c r="AR488" s="71" t="s">
        <v>4843</v>
      </c>
      <c r="BB488" s="71" t="s">
        <v>9513</v>
      </c>
      <c r="BC488" s="71" t="s">
        <v>10097</v>
      </c>
      <c r="BF488" s="71" t="s">
        <v>15717</v>
      </c>
    </row>
    <row r="489" spans="1:58" ht="18.75" customHeight="1">
      <c r="A489" t="s">
        <v>2973</v>
      </c>
      <c r="B489" t="s">
        <v>2833</v>
      </c>
      <c r="C489" t="s">
        <v>2974</v>
      </c>
      <c r="D489" t="s">
        <v>2838</v>
      </c>
      <c r="E489">
        <v>0</v>
      </c>
      <c r="F489">
        <v>0</v>
      </c>
      <c r="G489" t="s">
        <v>17230</v>
      </c>
      <c r="AR489" s="71" t="s">
        <v>5509</v>
      </c>
      <c r="BB489" s="71" t="s">
        <v>7991</v>
      </c>
      <c r="BC489" s="71" t="s">
        <v>10577</v>
      </c>
      <c r="BF489" s="71" t="s">
        <v>11114</v>
      </c>
    </row>
    <row r="490" spans="1:58" ht="18.75" customHeight="1">
      <c r="A490" s="36" t="s">
        <v>2624</v>
      </c>
      <c r="B490" s="36" t="s">
        <v>1884</v>
      </c>
      <c r="C490" s="36" t="s">
        <v>2625</v>
      </c>
      <c r="D490" s="36" t="s">
        <v>1464</v>
      </c>
      <c r="E490">
        <v>144.30386083954599</v>
      </c>
      <c r="F490">
        <v>-36.692105323609397</v>
      </c>
      <c r="G490" t="s">
        <v>1464</v>
      </c>
      <c r="AR490" s="71" t="s">
        <v>5261</v>
      </c>
      <c r="BB490" s="71" t="s">
        <v>9515</v>
      </c>
      <c r="BC490" s="71" t="s">
        <v>9712</v>
      </c>
      <c r="BF490" s="71" t="s">
        <v>10921</v>
      </c>
    </row>
    <row r="491" spans="1:58" ht="18.75" customHeight="1">
      <c r="A491" s="36" t="s">
        <v>12462</v>
      </c>
      <c r="B491" s="36" t="s">
        <v>17253</v>
      </c>
      <c r="C491" s="36" t="s">
        <v>12463</v>
      </c>
      <c r="D491" t="s">
        <v>1464</v>
      </c>
      <c r="E491">
        <v>0</v>
      </c>
      <c r="F491">
        <v>0</v>
      </c>
      <c r="G491" t="s">
        <v>1464</v>
      </c>
      <c r="AR491" s="71" t="s">
        <v>5247</v>
      </c>
      <c r="BB491" s="71" t="s">
        <v>8413</v>
      </c>
      <c r="BC491" s="71" t="s">
        <v>9686</v>
      </c>
      <c r="BF491" s="71" t="s">
        <v>10926</v>
      </c>
    </row>
    <row r="492" spans="1:58" ht="18.75" customHeight="1">
      <c r="A492" s="36" t="s">
        <v>5198</v>
      </c>
      <c r="B492" s="36" t="s">
        <v>4582</v>
      </c>
      <c r="C492" s="36" t="s">
        <v>5199</v>
      </c>
      <c r="D492" s="36" t="s">
        <v>4710</v>
      </c>
      <c r="E492">
        <v>108.56666559999999</v>
      </c>
      <c r="F492">
        <v>-6.7666664120000002</v>
      </c>
      <c r="G492" t="s">
        <v>1464</v>
      </c>
      <c r="AR492" s="71" t="s">
        <v>5481</v>
      </c>
      <c r="BB492" s="71" t="s">
        <v>9517</v>
      </c>
      <c r="BC492" s="71" t="s">
        <v>10689</v>
      </c>
      <c r="BF492" s="71" t="s">
        <v>11214</v>
      </c>
    </row>
    <row r="493" spans="1:58" ht="18.75" customHeight="1">
      <c r="A493" s="36" t="s">
        <v>2073</v>
      </c>
      <c r="B493" s="36" t="s">
        <v>1884</v>
      </c>
      <c r="C493" s="36" t="s">
        <v>2074</v>
      </c>
      <c r="D493" t="s">
        <v>1947</v>
      </c>
      <c r="E493">
        <v>121.902687</v>
      </c>
      <c r="F493">
        <v>-33.706753999999997</v>
      </c>
      <c r="G493" t="s">
        <v>1464</v>
      </c>
      <c r="AR493" s="71" t="s">
        <v>5302</v>
      </c>
      <c r="BB493" s="71" t="s">
        <v>8794</v>
      </c>
      <c r="BC493" s="71" t="s">
        <v>10540</v>
      </c>
      <c r="BF493" s="71" t="s">
        <v>15719</v>
      </c>
    </row>
    <row r="494" spans="1:58" ht="18.75" customHeight="1">
      <c r="A494" s="36" t="s">
        <v>10795</v>
      </c>
      <c r="B494" s="36" t="s">
        <v>17250</v>
      </c>
      <c r="C494" s="36" t="s">
        <v>10796</v>
      </c>
      <c r="D494" s="36" t="s">
        <v>10797</v>
      </c>
      <c r="E494">
        <v>141</v>
      </c>
      <c r="F494">
        <v>-9</v>
      </c>
      <c r="G494" t="s">
        <v>1464</v>
      </c>
      <c r="AR494" s="71" t="s">
        <v>4604</v>
      </c>
      <c r="BB494" s="71" t="s">
        <v>9527</v>
      </c>
      <c r="BC494" s="71" t="s">
        <v>9672</v>
      </c>
      <c r="BF494" s="71" t="s">
        <v>11436</v>
      </c>
    </row>
    <row r="495" spans="1:58" ht="18.75" customHeight="1">
      <c r="A495" s="36" t="s">
        <v>5662</v>
      </c>
      <c r="B495" s="36" t="s">
        <v>5588</v>
      </c>
      <c r="C495" s="36" t="s">
        <v>5663</v>
      </c>
      <c r="D495" s="36" t="s">
        <v>5590</v>
      </c>
      <c r="E495">
        <v>141.76432245525501</v>
      </c>
      <c r="F495">
        <v>42.645574505774498</v>
      </c>
      <c r="G495" t="s">
        <v>1464</v>
      </c>
      <c r="AR495" s="71" t="s">
        <v>4792</v>
      </c>
      <c r="BB495" s="71" t="s">
        <v>9519</v>
      </c>
      <c r="BC495" s="71" t="s">
        <v>10033</v>
      </c>
      <c r="BF495" s="71" t="s">
        <v>11717</v>
      </c>
    </row>
    <row r="496" spans="1:58" ht="18.75" customHeight="1">
      <c r="A496" s="36" t="s">
        <v>12718</v>
      </c>
      <c r="B496" s="36" t="s">
        <v>17253</v>
      </c>
      <c r="C496" s="36" t="s">
        <v>12719</v>
      </c>
      <c r="D496" s="36" t="s">
        <v>12399</v>
      </c>
      <c r="E496">
        <v>80</v>
      </c>
      <c r="F496">
        <v>6.3666667940000004</v>
      </c>
      <c r="G496" t="s">
        <v>1464</v>
      </c>
      <c r="AR496" s="71" t="s">
        <v>5009</v>
      </c>
      <c r="BB496" s="71" t="s">
        <v>9521</v>
      </c>
      <c r="BC496" s="71" t="s">
        <v>10047</v>
      </c>
      <c r="BF496" s="71" t="s">
        <v>11098</v>
      </c>
    </row>
    <row r="497" spans="1:58" ht="18.75" customHeight="1">
      <c r="A497" s="36" t="s">
        <v>12799</v>
      </c>
      <c r="B497" s="36" t="s">
        <v>17253</v>
      </c>
      <c r="C497" s="36" t="s">
        <v>12800</v>
      </c>
      <c r="D497" s="36" t="s">
        <v>12399</v>
      </c>
      <c r="E497">
        <v>80.033332819999998</v>
      </c>
      <c r="F497">
        <v>6.3666667940000004</v>
      </c>
      <c r="G497" t="s">
        <v>1464</v>
      </c>
      <c r="AR497" s="71" t="s">
        <v>5454</v>
      </c>
      <c r="BB497" s="71" t="s">
        <v>8792</v>
      </c>
      <c r="BC497" s="71" t="s">
        <v>9992</v>
      </c>
      <c r="BF497" s="71" t="s">
        <v>11777</v>
      </c>
    </row>
    <row r="498" spans="1:58" ht="18.75" customHeight="1">
      <c r="A498" s="36" t="s">
        <v>11911</v>
      </c>
      <c r="B498" s="36" t="s">
        <v>17251</v>
      </c>
      <c r="C498" s="36" t="s">
        <v>11912</v>
      </c>
      <c r="D498" s="36" t="s">
        <v>11812</v>
      </c>
      <c r="E498">
        <v>126.418833201816</v>
      </c>
      <c r="F498">
        <v>35.370638463238699</v>
      </c>
      <c r="G498" t="s">
        <v>1464</v>
      </c>
      <c r="AR498" s="71" t="s">
        <v>4644</v>
      </c>
      <c r="BB498" s="71" t="s">
        <v>9523</v>
      </c>
      <c r="BC498" s="71" t="s">
        <v>10049</v>
      </c>
      <c r="BF498" s="71" t="s">
        <v>15721</v>
      </c>
    </row>
    <row r="499" spans="1:58" ht="18.75" customHeight="1">
      <c r="A499" s="36" t="s">
        <v>17001</v>
      </c>
      <c r="B499" s="36" t="s">
        <v>6330</v>
      </c>
      <c r="C499" t="s">
        <v>17060</v>
      </c>
      <c r="D499" t="s">
        <v>6356</v>
      </c>
      <c r="E499">
        <v>4.1853971668487002</v>
      </c>
      <c r="F499">
        <v>113.87616884662</v>
      </c>
      <c r="AR499" s="71" t="s">
        <v>5076</v>
      </c>
      <c r="BB499" s="71" t="s">
        <v>9525</v>
      </c>
      <c r="BC499" s="71" t="s">
        <v>9646</v>
      </c>
      <c r="BF499" s="71" t="s">
        <v>11216</v>
      </c>
    </row>
    <row r="500" spans="1:58" ht="18.75" customHeight="1">
      <c r="A500" s="36" t="s">
        <v>5176</v>
      </c>
      <c r="B500" s="36" t="s">
        <v>4582</v>
      </c>
      <c r="C500" s="36" t="s">
        <v>5177</v>
      </c>
      <c r="D500" t="s">
        <v>4643</v>
      </c>
      <c r="E500">
        <v>104.33333589999999</v>
      </c>
      <c r="F500">
        <v>-1.3833333249999999</v>
      </c>
      <c r="G500" t="s">
        <v>1464</v>
      </c>
      <c r="AR500" s="71" t="s">
        <v>4749</v>
      </c>
      <c r="BB500" s="71" t="s">
        <v>9529</v>
      </c>
      <c r="BC500" s="71" t="s">
        <v>10104</v>
      </c>
      <c r="BF500" s="71" t="s">
        <v>10977</v>
      </c>
    </row>
    <row r="501" spans="1:58" ht="18.75" customHeight="1">
      <c r="A501" t="s">
        <v>17196</v>
      </c>
      <c r="B501" t="s">
        <v>2833</v>
      </c>
      <c r="C501" t="s">
        <v>3487</v>
      </c>
      <c r="D501" t="s">
        <v>2846</v>
      </c>
      <c r="E501">
        <v>25.146830000000001</v>
      </c>
      <c r="F501">
        <v>91.081670000000003</v>
      </c>
      <c r="G501" t="s">
        <v>3194</v>
      </c>
      <c r="AR501" s="71" t="s">
        <v>4991</v>
      </c>
      <c r="BB501" s="71" t="s">
        <v>9531</v>
      </c>
      <c r="BC501" s="71" t="s">
        <v>10220</v>
      </c>
      <c r="BF501" s="71" t="s">
        <v>11212</v>
      </c>
    </row>
    <row r="502" spans="1:58" ht="18.75" customHeight="1">
      <c r="A502" s="36" t="s">
        <v>6524</v>
      </c>
      <c r="B502" s="36" t="s">
        <v>6330</v>
      </c>
      <c r="C502" t="s">
        <v>6525</v>
      </c>
      <c r="D502" t="s">
        <v>6442</v>
      </c>
      <c r="E502">
        <v>3.4333333970000002</v>
      </c>
      <c r="F502">
        <v>101.4499969</v>
      </c>
      <c r="AR502" s="71" t="s">
        <v>5347</v>
      </c>
      <c r="BB502" s="71" t="s">
        <v>8790</v>
      </c>
      <c r="BC502" s="71" t="s">
        <v>9857</v>
      </c>
      <c r="BF502" s="71" t="s">
        <v>11210</v>
      </c>
    </row>
    <row r="503" spans="1:58" ht="18.75" customHeight="1">
      <c r="A503" s="36" t="s">
        <v>2704</v>
      </c>
      <c r="B503" s="36" t="s">
        <v>1884</v>
      </c>
      <c r="C503" s="36" t="s">
        <v>2705</v>
      </c>
      <c r="D503" s="36" t="s">
        <v>1464</v>
      </c>
      <c r="E503">
        <v>150.04967830943801</v>
      </c>
      <c r="F503">
        <v>-36.423817445590501</v>
      </c>
      <c r="G503" t="s">
        <v>1464</v>
      </c>
      <c r="AR503" s="71" t="s">
        <v>5573</v>
      </c>
      <c r="BB503" s="71" t="s">
        <v>8788</v>
      </c>
      <c r="BC503" s="71" t="s">
        <v>10364</v>
      </c>
      <c r="BF503" s="71" t="s">
        <v>11560</v>
      </c>
    </row>
    <row r="504" spans="1:58" ht="18.75" customHeight="1">
      <c r="A504" s="36" t="s">
        <v>12895</v>
      </c>
      <c r="B504" s="36" t="s">
        <v>17253</v>
      </c>
      <c r="C504" s="36" t="s">
        <v>12896</v>
      </c>
      <c r="D504" s="36" t="s">
        <v>12411</v>
      </c>
      <c r="E504">
        <v>79.983329769999997</v>
      </c>
      <c r="F504">
        <v>6.466666698</v>
      </c>
      <c r="G504" t="s">
        <v>1464</v>
      </c>
      <c r="AR504" s="71" t="s">
        <v>4896</v>
      </c>
      <c r="BB504" s="71" t="s">
        <v>9533</v>
      </c>
      <c r="BC504" s="71" t="s">
        <v>9771</v>
      </c>
      <c r="BF504" s="71" t="s">
        <v>15723</v>
      </c>
    </row>
    <row r="505" spans="1:58" ht="18.75" customHeight="1">
      <c r="A505" s="36" t="s">
        <v>10395</v>
      </c>
      <c r="B505" s="36" t="s">
        <v>9596</v>
      </c>
      <c r="C505" s="36" t="s">
        <v>10396</v>
      </c>
      <c r="D505" t="s">
        <v>9600</v>
      </c>
      <c r="E505">
        <v>68.583335880000007</v>
      </c>
      <c r="F505">
        <v>26.433332440000001</v>
      </c>
      <c r="G505" t="s">
        <v>1464</v>
      </c>
      <c r="AR505" s="71" t="s">
        <v>5577</v>
      </c>
      <c r="BB505" s="71" t="s">
        <v>15597</v>
      </c>
      <c r="BC505" s="71" t="s">
        <v>10625</v>
      </c>
      <c r="BF505" s="71" t="s">
        <v>15724</v>
      </c>
    </row>
    <row r="506" spans="1:58" ht="18.75" customHeight="1">
      <c r="A506" s="36" t="s">
        <v>8964</v>
      </c>
      <c r="B506" s="36" t="s">
        <v>17249</v>
      </c>
      <c r="C506" s="36" t="s">
        <v>8965</v>
      </c>
      <c r="D506" s="36" t="s">
        <v>7710</v>
      </c>
      <c r="E506">
        <v>173.1</v>
      </c>
      <c r="F506">
        <v>-41.333333330000002</v>
      </c>
      <c r="G506" t="s">
        <v>8466</v>
      </c>
      <c r="AR506" s="71" t="s">
        <v>5088</v>
      </c>
      <c r="BB506" s="71" t="s">
        <v>8786</v>
      </c>
      <c r="BC506" s="71" t="s">
        <v>9682</v>
      </c>
      <c r="BF506" s="71" t="s">
        <v>11619</v>
      </c>
    </row>
    <row r="507" spans="1:58" ht="18.75" customHeight="1">
      <c r="A507" s="36" t="s">
        <v>7530</v>
      </c>
      <c r="B507" s="36" t="s">
        <v>7429</v>
      </c>
      <c r="C507" s="36" t="s">
        <v>7531</v>
      </c>
      <c r="D507" s="36" t="s">
        <v>7532</v>
      </c>
      <c r="E507">
        <v>87.416664119999993</v>
      </c>
      <c r="F507">
        <v>26.649999619999999</v>
      </c>
      <c r="G507" t="s">
        <v>1464</v>
      </c>
      <c r="AR507" s="71" t="s">
        <v>5380</v>
      </c>
      <c r="BB507" s="71" t="s">
        <v>9535</v>
      </c>
      <c r="BC507" s="71" t="s">
        <v>9743</v>
      </c>
      <c r="BF507" s="71" t="s">
        <v>11637</v>
      </c>
    </row>
    <row r="508" spans="1:58" ht="18.75" customHeight="1">
      <c r="A508" s="36" t="s">
        <v>8966</v>
      </c>
      <c r="B508" s="36" t="s">
        <v>17249</v>
      </c>
      <c r="C508" s="36" t="s">
        <v>8967</v>
      </c>
      <c r="D508" t="s">
        <v>7854</v>
      </c>
      <c r="E508">
        <v>176.83750000000001</v>
      </c>
      <c r="F508">
        <v>-39.518055560000001</v>
      </c>
      <c r="G508" t="s">
        <v>8496</v>
      </c>
      <c r="AR508" s="71" t="s">
        <v>5494</v>
      </c>
      <c r="BB508" s="71" t="s">
        <v>8104</v>
      </c>
      <c r="BC508" s="71" t="s">
        <v>9741</v>
      </c>
      <c r="BF508" s="71" t="s">
        <v>11206</v>
      </c>
    </row>
    <row r="509" spans="1:58" ht="18.75" customHeight="1">
      <c r="A509" s="36" t="s">
        <v>7593</v>
      </c>
      <c r="B509" s="36" t="s">
        <v>7429</v>
      </c>
      <c r="C509" s="36" t="s">
        <v>7594</v>
      </c>
      <c r="D509" s="36" t="s">
        <v>1464</v>
      </c>
      <c r="E509">
        <v>87.030000460390198</v>
      </c>
      <c r="F509">
        <v>26.748369873118602</v>
      </c>
      <c r="G509" t="s">
        <v>1464</v>
      </c>
      <c r="AR509" s="71" t="s">
        <v>15534</v>
      </c>
      <c r="BB509" s="71" t="s">
        <v>9537</v>
      </c>
      <c r="BC509" s="71" t="s">
        <v>10438</v>
      </c>
      <c r="BF509" s="71" t="s">
        <v>11204</v>
      </c>
    </row>
    <row r="510" spans="1:58" ht="18.75" customHeight="1">
      <c r="A510" s="36" t="s">
        <v>10130</v>
      </c>
      <c r="B510" s="36" t="s">
        <v>9596</v>
      </c>
      <c r="C510" s="36" t="s">
        <v>10131</v>
      </c>
      <c r="D510" s="36" t="s">
        <v>1350</v>
      </c>
      <c r="E510">
        <v>71.116668700000005</v>
      </c>
      <c r="F510">
        <v>31.783332819999998</v>
      </c>
      <c r="G510" t="s">
        <v>1464</v>
      </c>
      <c r="AR510" s="71" t="s">
        <v>5471</v>
      </c>
      <c r="BB510" s="71" t="s">
        <v>8421</v>
      </c>
      <c r="BC510" s="71" t="s">
        <v>10314</v>
      </c>
      <c r="BF510" s="71" t="s">
        <v>11655</v>
      </c>
    </row>
    <row r="511" spans="1:58" ht="18.75" customHeight="1">
      <c r="A511" s="36" t="s">
        <v>9706</v>
      </c>
      <c r="B511" s="36" t="s">
        <v>9596</v>
      </c>
      <c r="C511" s="36" t="s">
        <v>9707</v>
      </c>
      <c r="D511" t="s">
        <v>9600</v>
      </c>
      <c r="E511">
        <v>70.816665650000004</v>
      </c>
      <c r="F511">
        <v>24.350000380000001</v>
      </c>
      <c r="G511" t="s">
        <v>1464</v>
      </c>
      <c r="AR511" s="71" t="s">
        <v>4815</v>
      </c>
      <c r="BB511" s="71" t="s">
        <v>8315</v>
      </c>
      <c r="BC511" s="71" t="s">
        <v>10697</v>
      </c>
      <c r="BF511" s="71" t="s">
        <v>11641</v>
      </c>
    </row>
    <row r="512" spans="1:58" ht="18.75" customHeight="1">
      <c r="A512" s="36" t="s">
        <v>7513</v>
      </c>
      <c r="B512" s="36" t="s">
        <v>7429</v>
      </c>
      <c r="C512" s="36" t="s">
        <v>7514</v>
      </c>
      <c r="D512" s="36" t="s">
        <v>1464</v>
      </c>
      <c r="E512">
        <v>0</v>
      </c>
      <c r="F512">
        <v>0</v>
      </c>
      <c r="G512" t="s">
        <v>1464</v>
      </c>
      <c r="AR512" s="71" t="s">
        <v>5535</v>
      </c>
      <c r="BB512" s="71" t="s">
        <v>9539</v>
      </c>
      <c r="BC512" s="71" t="s">
        <v>10627</v>
      </c>
      <c r="BF512" s="71" t="s">
        <v>11176</v>
      </c>
    </row>
    <row r="513" spans="1:58" ht="18.75" customHeight="1">
      <c r="A513" t="s">
        <v>2862</v>
      </c>
      <c r="B513" t="s">
        <v>2833</v>
      </c>
      <c r="C513" t="s">
        <v>2863</v>
      </c>
      <c r="D513" t="s">
        <v>2861</v>
      </c>
      <c r="E513">
        <v>22.833333970000002</v>
      </c>
      <c r="F513">
        <v>91.25</v>
      </c>
      <c r="G513" t="s">
        <v>17230</v>
      </c>
      <c r="AR513" s="71" t="s">
        <v>5285</v>
      </c>
      <c r="BB513" s="71" t="s">
        <v>9541</v>
      </c>
      <c r="BC513" s="71" t="s">
        <v>10476</v>
      </c>
      <c r="BF513" s="71" t="s">
        <v>10941</v>
      </c>
    </row>
    <row r="514" spans="1:58" ht="18.75" customHeight="1">
      <c r="A514" s="36" t="s">
        <v>10352</v>
      </c>
      <c r="B514" s="36" t="s">
        <v>9596</v>
      </c>
      <c r="C514" s="36" t="s">
        <v>10353</v>
      </c>
      <c r="D514" t="s">
        <v>9600</v>
      </c>
      <c r="E514">
        <v>69.5</v>
      </c>
      <c r="F514">
        <v>25.833333970000002</v>
      </c>
      <c r="G514" t="s">
        <v>1464</v>
      </c>
      <c r="AR514" s="71" t="s">
        <v>5086</v>
      </c>
      <c r="BB514" s="71" t="s">
        <v>8317</v>
      </c>
      <c r="BC514" s="71" t="s">
        <v>15608</v>
      </c>
      <c r="BF514" s="71" t="s">
        <v>10969</v>
      </c>
    </row>
    <row r="515" spans="1:58" ht="18.75" customHeight="1">
      <c r="A515" t="s">
        <v>2886</v>
      </c>
      <c r="B515" t="s">
        <v>2833</v>
      </c>
      <c r="C515" t="s">
        <v>2887</v>
      </c>
      <c r="D515" t="s">
        <v>2838</v>
      </c>
      <c r="E515">
        <v>22.700000760000002</v>
      </c>
      <c r="F515">
        <v>90.566665650000004</v>
      </c>
      <c r="G515" t="s">
        <v>17230</v>
      </c>
      <c r="AR515" s="71" t="s">
        <v>5194</v>
      </c>
      <c r="BB515" s="71" t="s">
        <v>9543</v>
      </c>
      <c r="BC515" s="71" t="s">
        <v>10296</v>
      </c>
      <c r="BF515" s="71" t="s">
        <v>10891</v>
      </c>
    </row>
    <row r="516" spans="1:58" ht="18.75" customHeight="1">
      <c r="A516" t="s">
        <v>3225</v>
      </c>
      <c r="B516" t="s">
        <v>2833</v>
      </c>
      <c r="C516" t="s">
        <v>3226</v>
      </c>
      <c r="D516" t="s">
        <v>3030</v>
      </c>
      <c r="E516">
        <v>22.555375808052101</v>
      </c>
      <c r="F516">
        <v>90.628599099629795</v>
      </c>
      <c r="G516" t="s">
        <v>17230</v>
      </c>
      <c r="AR516" s="71" t="s">
        <v>4965</v>
      </c>
      <c r="BB516" s="71" t="s">
        <v>9545</v>
      </c>
      <c r="BC516" s="71" t="s">
        <v>10270</v>
      </c>
      <c r="BF516" s="71" t="s">
        <v>11174</v>
      </c>
    </row>
    <row r="517" spans="1:58" ht="18.75" customHeight="1">
      <c r="A517" s="36" t="s">
        <v>10140</v>
      </c>
      <c r="B517" s="36" t="s">
        <v>9596</v>
      </c>
      <c r="C517" s="36" t="s">
        <v>10141</v>
      </c>
      <c r="D517" t="s">
        <v>9600</v>
      </c>
      <c r="E517">
        <v>68.933334349999996</v>
      </c>
      <c r="F517">
        <v>25.533332819999998</v>
      </c>
      <c r="G517" t="s">
        <v>1464</v>
      </c>
      <c r="AR517" s="71" t="s">
        <v>4705</v>
      </c>
      <c r="BB517" s="71" t="s">
        <v>9547</v>
      </c>
      <c r="BC517" s="71" t="s">
        <v>9664</v>
      </c>
      <c r="BF517" s="71" t="s">
        <v>15726</v>
      </c>
    </row>
    <row r="518" spans="1:58" ht="18.75" customHeight="1">
      <c r="A518" s="36" t="s">
        <v>9716</v>
      </c>
      <c r="B518" s="36" t="s">
        <v>9596</v>
      </c>
      <c r="C518" s="36" t="s">
        <v>9717</v>
      </c>
      <c r="D518" t="s">
        <v>9600</v>
      </c>
      <c r="E518">
        <v>70.816665650000004</v>
      </c>
      <c r="F518">
        <v>24.36666679</v>
      </c>
      <c r="G518" t="s">
        <v>1464</v>
      </c>
      <c r="AR518" s="71" t="s">
        <v>4989</v>
      </c>
      <c r="BB518" s="71" t="s">
        <v>8784</v>
      </c>
      <c r="BC518" s="71" t="s">
        <v>10240</v>
      </c>
      <c r="BF518" s="71" t="s">
        <v>10832</v>
      </c>
    </row>
    <row r="519" spans="1:58" ht="18.75" customHeight="1">
      <c r="A519" s="36" t="s">
        <v>9708</v>
      </c>
      <c r="B519" s="36" t="s">
        <v>9596</v>
      </c>
      <c r="C519" s="36" t="s">
        <v>9709</v>
      </c>
      <c r="D519" t="s">
        <v>9600</v>
      </c>
      <c r="E519">
        <v>70.833335880000007</v>
      </c>
      <c r="F519">
        <v>24.350000380000001</v>
      </c>
      <c r="G519" t="s">
        <v>1464</v>
      </c>
      <c r="AR519" s="71" t="s">
        <v>4768</v>
      </c>
      <c r="BB519" s="71" t="s">
        <v>9549</v>
      </c>
      <c r="BC519" s="71" t="s">
        <v>9959</v>
      </c>
      <c r="BF519" s="71" t="s">
        <v>11570</v>
      </c>
    </row>
    <row r="520" spans="1:58" ht="18.75" customHeight="1">
      <c r="A520" s="36" t="s">
        <v>2041</v>
      </c>
      <c r="B520" s="36" t="s">
        <v>1884</v>
      </c>
      <c r="C520" s="36" t="s">
        <v>2042</v>
      </c>
      <c r="D520" t="s">
        <v>1921</v>
      </c>
      <c r="E520">
        <v>137.64136956291901</v>
      </c>
      <c r="F520">
        <v>-32.960677394944298</v>
      </c>
      <c r="G520" t="s">
        <v>1464</v>
      </c>
      <c r="AR520" s="71" t="s">
        <v>5326</v>
      </c>
      <c r="BB520" s="71" t="s">
        <v>8852</v>
      </c>
      <c r="BC520" s="71" t="s">
        <v>10284</v>
      </c>
      <c r="BF520" s="71" t="s">
        <v>11273</v>
      </c>
    </row>
    <row r="521" spans="1:58" ht="18.75" customHeight="1">
      <c r="A521" s="36" t="s">
        <v>10503</v>
      </c>
      <c r="B521" s="36" t="s">
        <v>9596</v>
      </c>
      <c r="C521" s="36" t="s">
        <v>10504</v>
      </c>
      <c r="D521" t="s">
        <v>9600</v>
      </c>
      <c r="E521">
        <v>70.816665650000004</v>
      </c>
      <c r="F521">
        <v>24.36666679</v>
      </c>
      <c r="G521" t="s">
        <v>10504</v>
      </c>
      <c r="AR521" s="71" t="s">
        <v>4864</v>
      </c>
      <c r="BB521" s="71" t="s">
        <v>9557</v>
      </c>
      <c r="BC521" s="71" t="s">
        <v>10059</v>
      </c>
      <c r="BF521" s="71" t="s">
        <v>11096</v>
      </c>
    </row>
    <row r="522" spans="1:58" ht="18.75" customHeight="1">
      <c r="A522" s="36" t="s">
        <v>9841</v>
      </c>
      <c r="B522" s="36" t="s">
        <v>9596</v>
      </c>
      <c r="C522" s="36" t="s">
        <v>9842</v>
      </c>
      <c r="D522" t="s">
        <v>9600</v>
      </c>
      <c r="E522">
        <v>68</v>
      </c>
      <c r="F522">
        <v>24</v>
      </c>
      <c r="G522" t="s">
        <v>1464</v>
      </c>
      <c r="AR522" s="71" t="s">
        <v>4860</v>
      </c>
      <c r="BB522" s="71" t="s">
        <v>9561</v>
      </c>
      <c r="BC522" s="71" t="s">
        <v>9895</v>
      </c>
      <c r="BF522" s="71" t="s">
        <v>11094</v>
      </c>
    </row>
    <row r="523" spans="1:58" ht="18.75" customHeight="1">
      <c r="A523" s="36" t="s">
        <v>10276</v>
      </c>
      <c r="B523" s="36" t="s">
        <v>9596</v>
      </c>
      <c r="C523" s="36" t="s">
        <v>10277</v>
      </c>
      <c r="D523" t="s">
        <v>9600</v>
      </c>
      <c r="E523">
        <v>69.033332819999998</v>
      </c>
      <c r="F523">
        <v>24.61666679</v>
      </c>
      <c r="G523" t="s">
        <v>1464</v>
      </c>
      <c r="AR523" s="71" t="s">
        <v>15536</v>
      </c>
      <c r="BB523" s="71" t="s">
        <v>9559</v>
      </c>
      <c r="BC523" s="71" t="s">
        <v>10254</v>
      </c>
      <c r="BF523" s="71" t="s">
        <v>15727</v>
      </c>
    </row>
    <row r="524" spans="1:58" ht="18.75" customHeight="1">
      <c r="A524" s="36" t="s">
        <v>10371</v>
      </c>
      <c r="B524" s="36" t="s">
        <v>9596</v>
      </c>
      <c r="C524" s="36" t="s">
        <v>10372</v>
      </c>
      <c r="D524" t="s">
        <v>9600</v>
      </c>
      <c r="E524">
        <v>69.5</v>
      </c>
      <c r="F524">
        <v>25.833333970000002</v>
      </c>
      <c r="G524" t="s">
        <v>1464</v>
      </c>
      <c r="AR524" s="71" t="s">
        <v>5374</v>
      </c>
      <c r="BB524" s="71" t="s">
        <v>9563</v>
      </c>
      <c r="BC524" s="71" t="s">
        <v>9996</v>
      </c>
      <c r="BF524" s="71" t="s">
        <v>11609</v>
      </c>
    </row>
    <row r="525" spans="1:58" ht="18.75" customHeight="1">
      <c r="A525" t="s">
        <v>3284</v>
      </c>
      <c r="B525" t="s">
        <v>2833</v>
      </c>
      <c r="C525" t="s">
        <v>3285</v>
      </c>
      <c r="D525" t="s">
        <v>3030</v>
      </c>
      <c r="E525">
        <v>22.295854699491201</v>
      </c>
      <c r="F525">
        <v>90.658335533431298</v>
      </c>
      <c r="G525" t="s">
        <v>17230</v>
      </c>
      <c r="AR525" s="71" t="s">
        <v>4985</v>
      </c>
      <c r="BB525" s="71" t="s">
        <v>9565</v>
      </c>
      <c r="BC525" s="71" t="s">
        <v>10562</v>
      </c>
      <c r="BF525" s="71" t="s">
        <v>15729</v>
      </c>
    </row>
    <row r="526" spans="1:58" ht="18.75" customHeight="1">
      <c r="A526" t="s">
        <v>3341</v>
      </c>
      <c r="B526" t="s">
        <v>2833</v>
      </c>
      <c r="C526" t="s">
        <v>3342</v>
      </c>
      <c r="D526" t="s">
        <v>2835</v>
      </c>
      <c r="E526">
        <v>25.140857735266199</v>
      </c>
      <c r="F526">
        <v>91.184724542028903</v>
      </c>
      <c r="G526" t="s">
        <v>3194</v>
      </c>
      <c r="AR526" s="71" t="s">
        <v>4945</v>
      </c>
      <c r="BB526" s="71" t="s">
        <v>9551</v>
      </c>
      <c r="BC526" s="71" t="s">
        <v>10496</v>
      </c>
      <c r="BF526" s="71" t="s">
        <v>11092</v>
      </c>
    </row>
    <row r="527" spans="1:58" ht="18.75" customHeight="1">
      <c r="A527" s="36" t="s">
        <v>8968</v>
      </c>
      <c r="B527" s="36" t="s">
        <v>17249</v>
      </c>
      <c r="C527" s="36" t="s">
        <v>8969</v>
      </c>
      <c r="D527" s="36" t="s">
        <v>7773</v>
      </c>
      <c r="E527">
        <v>174.21666669999999</v>
      </c>
      <c r="F527">
        <v>-36.383333329999999</v>
      </c>
      <c r="G527" t="s">
        <v>8905</v>
      </c>
      <c r="AR527" s="71" t="s">
        <v>5255</v>
      </c>
      <c r="BB527" s="71" t="s">
        <v>9553</v>
      </c>
      <c r="BC527" s="71" t="s">
        <v>9798</v>
      </c>
      <c r="BF527" s="71" t="s">
        <v>11661</v>
      </c>
    </row>
    <row r="528" spans="1:58" ht="18.75" customHeight="1">
      <c r="A528" s="36" t="s">
        <v>8970</v>
      </c>
      <c r="B528" s="36" t="s">
        <v>17249</v>
      </c>
      <c r="C528" s="36" t="s">
        <v>8971</v>
      </c>
      <c r="D528" s="36" t="s">
        <v>7773</v>
      </c>
      <c r="E528">
        <v>174.21666669999999</v>
      </c>
      <c r="F528">
        <v>-36.383333329999999</v>
      </c>
      <c r="G528" t="s">
        <v>8905</v>
      </c>
      <c r="AR528" s="71" t="s">
        <v>5212</v>
      </c>
      <c r="BB528" s="71" t="s">
        <v>9555</v>
      </c>
      <c r="BC528" s="71" t="s">
        <v>9879</v>
      </c>
      <c r="BF528" s="71" t="s">
        <v>11775</v>
      </c>
    </row>
    <row r="529" spans="1:58" ht="18.75" customHeight="1">
      <c r="A529" s="36" t="s">
        <v>8972</v>
      </c>
      <c r="B529" s="36" t="s">
        <v>17249</v>
      </c>
      <c r="C529" s="36" t="s">
        <v>8973</v>
      </c>
      <c r="D529" t="s">
        <v>7773</v>
      </c>
      <c r="E529">
        <v>174.25444440000001</v>
      </c>
      <c r="F529">
        <v>-36.371666670000003</v>
      </c>
      <c r="G529" t="s">
        <v>8905</v>
      </c>
      <c r="AR529" s="71" t="s">
        <v>4737</v>
      </c>
      <c r="BB529" s="71" t="s">
        <v>8850</v>
      </c>
      <c r="BC529" s="71" t="s">
        <v>10168</v>
      </c>
      <c r="BF529" s="71" t="s">
        <v>11472</v>
      </c>
    </row>
    <row r="530" spans="1:58" ht="18.75" customHeight="1">
      <c r="A530" s="36" t="s">
        <v>11011</v>
      </c>
      <c r="B530" s="36" t="s">
        <v>10805</v>
      </c>
      <c r="C530" s="36" t="s">
        <v>11012</v>
      </c>
      <c r="D530" s="36" t="s">
        <v>1464</v>
      </c>
      <c r="E530">
        <v>121.747224</v>
      </c>
      <c r="F530">
        <v>13.897964</v>
      </c>
      <c r="G530" t="s">
        <v>1464</v>
      </c>
      <c r="BB530" s="71" t="s">
        <v>9567</v>
      </c>
      <c r="BC530" s="71" t="s">
        <v>9951</v>
      </c>
      <c r="BF530" s="71" t="s">
        <v>11090</v>
      </c>
    </row>
    <row r="531" spans="1:58" ht="18.75" customHeight="1">
      <c r="A531" s="36" t="s">
        <v>7515</v>
      </c>
      <c r="B531" s="36" t="s">
        <v>7429</v>
      </c>
      <c r="C531" s="36" t="s">
        <v>7516</v>
      </c>
      <c r="D531" s="36" t="s">
        <v>1464</v>
      </c>
      <c r="E531">
        <v>84.054590868160702</v>
      </c>
      <c r="F531">
        <v>28.2237372052255</v>
      </c>
      <c r="G531" t="s">
        <v>1464</v>
      </c>
      <c r="BB531" s="71" t="s">
        <v>9569</v>
      </c>
      <c r="BC531" s="71" t="s">
        <v>10478</v>
      </c>
      <c r="BF531" s="71" t="s">
        <v>11088</v>
      </c>
    </row>
    <row r="532" spans="1:58" ht="18.75" customHeight="1">
      <c r="A532" s="36" t="s">
        <v>10055</v>
      </c>
      <c r="B532" s="36" t="s">
        <v>9596</v>
      </c>
      <c r="C532" s="36" t="s">
        <v>10056</v>
      </c>
      <c r="D532" t="s">
        <v>9600</v>
      </c>
      <c r="E532">
        <v>68.833335880000007</v>
      </c>
      <c r="F532">
        <v>24.649999619999999</v>
      </c>
      <c r="G532" t="s">
        <v>1464</v>
      </c>
      <c r="BB532" s="71" t="s">
        <v>9571</v>
      </c>
      <c r="BC532" s="71" t="s">
        <v>10087</v>
      </c>
      <c r="BF532" s="71" t="s">
        <v>11284</v>
      </c>
    </row>
    <row r="533" spans="1:58" ht="18.75" customHeight="1">
      <c r="A533" s="36" t="s">
        <v>11021</v>
      </c>
      <c r="B533" s="36" t="s">
        <v>10805</v>
      </c>
      <c r="C533" s="36" t="s">
        <v>11022</v>
      </c>
      <c r="D533" t="s">
        <v>1464</v>
      </c>
      <c r="E533">
        <v>0</v>
      </c>
      <c r="F533">
        <v>0</v>
      </c>
      <c r="G533" t="s">
        <v>1464</v>
      </c>
      <c r="BB533" s="71" t="s">
        <v>8848</v>
      </c>
      <c r="BC533" s="71" t="s">
        <v>10176</v>
      </c>
      <c r="BF533" s="71" t="s">
        <v>15731</v>
      </c>
    </row>
    <row r="534" spans="1:58" ht="18.75" customHeight="1">
      <c r="A534" s="36" t="s">
        <v>11112</v>
      </c>
      <c r="B534" s="36" t="s">
        <v>10805</v>
      </c>
      <c r="C534" s="36" t="s">
        <v>11113</v>
      </c>
      <c r="D534" s="36" t="s">
        <v>1464</v>
      </c>
      <c r="E534">
        <v>0</v>
      </c>
      <c r="F534">
        <v>0</v>
      </c>
      <c r="G534" t="s">
        <v>1464</v>
      </c>
      <c r="BB534" s="71" t="s">
        <v>8674</v>
      </c>
      <c r="BC534" s="71" t="s">
        <v>9909</v>
      </c>
      <c r="BF534" s="71" t="s">
        <v>10959</v>
      </c>
    </row>
    <row r="535" spans="1:58" ht="18.75" customHeight="1">
      <c r="A535" s="36" t="s">
        <v>2620</v>
      </c>
      <c r="B535" s="36" t="s">
        <v>1884</v>
      </c>
      <c r="C535" s="36" t="s">
        <v>2621</v>
      </c>
      <c r="D535" s="36" t="s">
        <v>1464</v>
      </c>
      <c r="E535">
        <v>148.28499484281599</v>
      </c>
      <c r="F535">
        <v>-41.218706570178902</v>
      </c>
      <c r="G535" t="s">
        <v>1464</v>
      </c>
      <c r="BB535" s="71" t="s">
        <v>8671</v>
      </c>
      <c r="BC535" s="71" t="s">
        <v>10252</v>
      </c>
      <c r="BF535" s="71" t="s">
        <v>11086</v>
      </c>
    </row>
    <row r="536" spans="1:58" ht="18.75" customHeight="1">
      <c r="A536" s="36" t="s">
        <v>14285</v>
      </c>
      <c r="B536" s="36" t="s">
        <v>14231</v>
      </c>
      <c r="C536" s="36" t="s">
        <v>14286</v>
      </c>
      <c r="D536" s="36" t="s">
        <v>14276</v>
      </c>
      <c r="E536">
        <v>106.752165695554</v>
      </c>
      <c r="F536">
        <v>10.1168703833515</v>
      </c>
      <c r="G536" t="s">
        <v>1464</v>
      </c>
      <c r="BB536" s="71" t="s">
        <v>9573</v>
      </c>
      <c r="BC536" s="71" t="s">
        <v>10077</v>
      </c>
      <c r="BF536" s="71" t="s">
        <v>11584</v>
      </c>
    </row>
    <row r="537" spans="1:58" ht="18.75" customHeight="1">
      <c r="A537" s="36" t="s">
        <v>3800</v>
      </c>
      <c r="B537" s="36" t="s">
        <v>17247</v>
      </c>
      <c r="C537" s="36" t="s">
        <v>3801</v>
      </c>
      <c r="D537" t="s">
        <v>3802</v>
      </c>
      <c r="E537">
        <v>120.28268533094</v>
      </c>
      <c r="F537">
        <v>34.196274878350202</v>
      </c>
      <c r="G537" t="s">
        <v>1464</v>
      </c>
      <c r="BB537" s="71" t="s">
        <v>8423</v>
      </c>
      <c r="BC537" s="71" t="s">
        <v>10170</v>
      </c>
      <c r="BF537" s="71" t="s">
        <v>11781</v>
      </c>
    </row>
    <row r="538" spans="1:58" ht="18.75" customHeight="1">
      <c r="A538" s="36" t="s">
        <v>3884</v>
      </c>
      <c r="B538" s="36" t="s">
        <v>17247</v>
      </c>
      <c r="C538" s="36" t="s">
        <v>3885</v>
      </c>
      <c r="D538" t="s">
        <v>3867</v>
      </c>
      <c r="E538">
        <v>117.887283</v>
      </c>
      <c r="F538">
        <v>38.250923</v>
      </c>
      <c r="G538" t="s">
        <v>1464</v>
      </c>
      <c r="BB538" s="71" t="s">
        <v>9579</v>
      </c>
      <c r="BC538" s="71" t="s">
        <v>9704</v>
      </c>
      <c r="BF538" s="71" t="s">
        <v>11470</v>
      </c>
    </row>
    <row r="539" spans="1:58" ht="18.75" customHeight="1">
      <c r="A539" s="36" t="s">
        <v>11721</v>
      </c>
      <c r="B539" s="36" t="s">
        <v>10805</v>
      </c>
      <c r="C539" s="36" t="s">
        <v>11722</v>
      </c>
      <c r="D539" t="s">
        <v>10831</v>
      </c>
      <c r="E539">
        <v>123.0500031</v>
      </c>
      <c r="F539">
        <v>13.766666409999999</v>
      </c>
      <c r="G539" t="s">
        <v>1464</v>
      </c>
      <c r="BB539" s="71" t="s">
        <v>9575</v>
      </c>
      <c r="BC539" s="71" t="s">
        <v>9630</v>
      </c>
      <c r="BF539" s="71" t="s">
        <v>11084</v>
      </c>
    </row>
    <row r="540" spans="1:58" ht="18.75" customHeight="1">
      <c r="A540" s="36" t="s">
        <v>5149</v>
      </c>
      <c r="B540" s="36" t="s">
        <v>4582</v>
      </c>
      <c r="C540" s="36" t="s">
        <v>5150</v>
      </c>
      <c r="D540" t="s">
        <v>4949</v>
      </c>
      <c r="E540">
        <v>123.8000031</v>
      </c>
      <c r="F540">
        <v>-10.03333378</v>
      </c>
      <c r="G540" t="s">
        <v>1464</v>
      </c>
      <c r="BB540" s="71" t="s">
        <v>8669</v>
      </c>
      <c r="BC540" s="71" t="s">
        <v>10737</v>
      </c>
      <c r="BF540" s="71" t="s">
        <v>11625</v>
      </c>
    </row>
    <row r="541" spans="1:58" ht="18.75" customHeight="1">
      <c r="A541" s="36" t="s">
        <v>5168</v>
      </c>
      <c r="B541" s="36" t="s">
        <v>4582</v>
      </c>
      <c r="C541" s="36" t="s">
        <v>5169</v>
      </c>
      <c r="D541" s="36" t="s">
        <v>4949</v>
      </c>
      <c r="E541">
        <v>123.6999969</v>
      </c>
      <c r="F541">
        <v>-10</v>
      </c>
      <c r="G541" t="s">
        <v>1464</v>
      </c>
      <c r="BB541" s="71" t="s">
        <v>9577</v>
      </c>
      <c r="BC541" s="71" t="s">
        <v>10041</v>
      </c>
    </row>
    <row r="542" spans="1:58" ht="18.75" customHeight="1">
      <c r="A542" s="36" t="s">
        <v>8395</v>
      </c>
      <c r="B542" t="s">
        <v>17249</v>
      </c>
      <c r="C542" t="s">
        <v>8396</v>
      </c>
      <c r="D542" t="s">
        <v>7721</v>
      </c>
      <c r="E542">
        <v>174.88</v>
      </c>
      <c r="F542">
        <v>-37.79</v>
      </c>
      <c r="G542" t="s">
        <v>8823</v>
      </c>
      <c r="BB542" s="71" t="s">
        <v>9581</v>
      </c>
      <c r="BC542" s="71" t="s">
        <v>10336</v>
      </c>
    </row>
    <row r="543" spans="1:58" ht="18.75" customHeight="1">
      <c r="A543" s="36" t="s">
        <v>13301</v>
      </c>
      <c r="B543" s="36" t="s">
        <v>13155</v>
      </c>
      <c r="C543" s="36" t="s">
        <v>13302</v>
      </c>
      <c r="D543" t="s">
        <v>13254</v>
      </c>
      <c r="E543">
        <v>100.35</v>
      </c>
      <c r="F543">
        <v>13.5</v>
      </c>
      <c r="G543" t="s">
        <v>1464</v>
      </c>
      <c r="BB543" s="71" t="s">
        <v>9583</v>
      </c>
      <c r="BC543" s="71" t="s">
        <v>10707</v>
      </c>
    </row>
    <row r="544" spans="1:58" ht="18.75" customHeight="1">
      <c r="A544" s="36" t="s">
        <v>15619</v>
      </c>
      <c r="B544" s="36" t="s">
        <v>10805</v>
      </c>
      <c r="C544" s="36" t="s">
        <v>15620</v>
      </c>
      <c r="D544" t="s">
        <v>15621</v>
      </c>
      <c r="E544">
        <v>125.125262440111</v>
      </c>
      <c r="F544">
        <v>10.2857997273794</v>
      </c>
      <c r="G544" t="s">
        <v>1464</v>
      </c>
      <c r="BB544" s="71" t="s">
        <v>9585</v>
      </c>
      <c r="BC544" s="71" t="s">
        <v>9973</v>
      </c>
    </row>
    <row r="545" spans="1:55" ht="18.75" customHeight="1">
      <c r="A545" s="36" t="s">
        <v>8974</v>
      </c>
      <c r="B545" s="36" t="s">
        <v>17249</v>
      </c>
      <c r="C545" s="36" t="s">
        <v>8975</v>
      </c>
      <c r="D545" s="36" t="s">
        <v>7726</v>
      </c>
      <c r="E545">
        <v>172.41666670000001</v>
      </c>
      <c r="F545">
        <v>-43.833333330000002</v>
      </c>
      <c r="G545" t="s">
        <v>8598</v>
      </c>
      <c r="BB545" s="71" t="s">
        <v>9587</v>
      </c>
      <c r="BC545" s="71" t="s">
        <v>9978</v>
      </c>
    </row>
    <row r="546" spans="1:55" ht="18.75" customHeight="1">
      <c r="A546" s="36" t="s">
        <v>8976</v>
      </c>
      <c r="B546" s="36" t="s">
        <v>17249</v>
      </c>
      <c r="C546" s="36" t="s">
        <v>8977</v>
      </c>
      <c r="D546" s="36" t="s">
        <v>7726</v>
      </c>
      <c r="E546">
        <v>172.41666670000001</v>
      </c>
      <c r="F546">
        <v>-43.833333330000002</v>
      </c>
      <c r="G546" t="s">
        <v>8598</v>
      </c>
      <c r="BB546" s="71" t="s">
        <v>9589</v>
      </c>
      <c r="BC546" s="71" t="s">
        <v>10552</v>
      </c>
    </row>
    <row r="547" spans="1:55" ht="18.75" customHeight="1">
      <c r="A547" s="36" t="s">
        <v>8978</v>
      </c>
      <c r="B547" s="36" t="s">
        <v>17249</v>
      </c>
      <c r="C547" s="36" t="s">
        <v>8979</v>
      </c>
      <c r="D547" s="36" t="s">
        <v>7726</v>
      </c>
      <c r="E547">
        <v>172.41666670000001</v>
      </c>
      <c r="F547">
        <v>-43.833333330000002</v>
      </c>
      <c r="G547" t="s">
        <v>8598</v>
      </c>
      <c r="BB547" s="71" t="s">
        <v>7704</v>
      </c>
      <c r="BC547" s="71" t="s">
        <v>9881</v>
      </c>
    </row>
    <row r="548" spans="1:55" ht="18.75" customHeight="1">
      <c r="A548" s="36" t="s">
        <v>7442</v>
      </c>
      <c r="B548" s="36" t="s">
        <v>7429</v>
      </c>
      <c r="C548" s="36" t="s">
        <v>7443</v>
      </c>
      <c r="D548" s="36" t="s">
        <v>7444</v>
      </c>
      <c r="E548">
        <v>0</v>
      </c>
      <c r="F548">
        <v>0</v>
      </c>
      <c r="G548" t="s">
        <v>1464</v>
      </c>
      <c r="BB548" s="71" t="s">
        <v>9591</v>
      </c>
      <c r="BC548" s="71" t="s">
        <v>10415</v>
      </c>
    </row>
    <row r="549" spans="1:55" ht="18.75" customHeight="1">
      <c r="A549" s="36" t="s">
        <v>11421</v>
      </c>
      <c r="B549" s="36" t="s">
        <v>10805</v>
      </c>
      <c r="C549" s="36" t="s">
        <v>11422</v>
      </c>
      <c r="D549" s="36" t="s">
        <v>1464</v>
      </c>
      <c r="E549">
        <v>0</v>
      </c>
      <c r="F549">
        <v>0</v>
      </c>
      <c r="G549" t="s">
        <v>1464</v>
      </c>
      <c r="BB549" s="71" t="s">
        <v>9593</v>
      </c>
      <c r="BC549" s="71" t="s">
        <v>9724</v>
      </c>
    </row>
    <row r="550" spans="1:55" ht="18.75" customHeight="1">
      <c r="A550" s="36" t="s">
        <v>4334</v>
      </c>
      <c r="B550" s="36" t="s">
        <v>17247</v>
      </c>
      <c r="C550" s="36" t="s">
        <v>4335</v>
      </c>
      <c r="D550" t="s">
        <v>3765</v>
      </c>
      <c r="E550">
        <v>99.983329769999997</v>
      </c>
      <c r="F550">
        <v>27.816667559999999</v>
      </c>
      <c r="G550" t="s">
        <v>1464</v>
      </c>
      <c r="BB550" s="71" t="s">
        <v>7706</v>
      </c>
      <c r="BC550" s="71" t="s">
        <v>10571</v>
      </c>
    </row>
    <row r="551" spans="1:55" ht="18.75" customHeight="1">
      <c r="A551" s="36" t="s">
        <v>6194</v>
      </c>
      <c r="B551" s="36" t="s">
        <v>5588</v>
      </c>
      <c r="C551" s="36" t="s">
        <v>6195</v>
      </c>
      <c r="D551" t="s">
        <v>5911</v>
      </c>
      <c r="E551">
        <v>136.095541875035</v>
      </c>
      <c r="F551">
        <v>35.2828711015325</v>
      </c>
      <c r="G551" t="s">
        <v>6195</v>
      </c>
      <c r="BB551" s="71" t="s">
        <v>7701</v>
      </c>
      <c r="BC551" s="71" t="s">
        <v>9822</v>
      </c>
    </row>
    <row r="552" spans="1:55" ht="18.75" customHeight="1">
      <c r="A552" s="36" t="s">
        <v>5810</v>
      </c>
      <c r="B552" s="36" t="s">
        <v>5588</v>
      </c>
      <c r="C552" s="36" t="s">
        <v>5811</v>
      </c>
      <c r="D552" s="36" t="s">
        <v>5590</v>
      </c>
      <c r="E552">
        <v>145.10590521841601</v>
      </c>
      <c r="F552">
        <v>43.064722235037998</v>
      </c>
      <c r="G552" t="s">
        <v>1464</v>
      </c>
      <c r="BB552" s="71" t="s">
        <v>8667</v>
      </c>
      <c r="BC552" s="71" t="s">
        <v>9618</v>
      </c>
    </row>
    <row r="553" spans="1:55" ht="18.75" customHeight="1">
      <c r="A553" s="36" t="s">
        <v>15622</v>
      </c>
      <c r="B553" s="36" t="s">
        <v>10805</v>
      </c>
      <c r="C553" s="36" t="s">
        <v>15623</v>
      </c>
      <c r="D553" s="36" t="s">
        <v>15612</v>
      </c>
      <c r="E553">
        <v>122.30283329033</v>
      </c>
      <c r="F553">
        <v>13.959537913628701</v>
      </c>
      <c r="G553" t="s">
        <v>1464</v>
      </c>
      <c r="BB553" s="71" t="s">
        <v>7708</v>
      </c>
      <c r="BC553" s="71" t="s">
        <v>10286</v>
      </c>
    </row>
    <row r="554" spans="1:55" ht="18.75" customHeight="1">
      <c r="A554" s="36" t="s">
        <v>2682</v>
      </c>
      <c r="B554" s="36" t="s">
        <v>1884</v>
      </c>
      <c r="C554" s="36" t="s">
        <v>2683</v>
      </c>
      <c r="D554" s="36" t="s">
        <v>1464</v>
      </c>
      <c r="E554">
        <v>137.90909761089901</v>
      </c>
      <c r="F554">
        <v>-34.619887864668897</v>
      </c>
      <c r="G554" t="s">
        <v>2020</v>
      </c>
      <c r="BB554" s="71" t="s">
        <v>7711</v>
      </c>
      <c r="BC554" s="71" t="s">
        <v>10501</v>
      </c>
    </row>
    <row r="555" spans="1:55" ht="18.75" customHeight="1">
      <c r="A555" s="36" t="s">
        <v>1930</v>
      </c>
      <c r="B555" s="36" t="s">
        <v>1884</v>
      </c>
      <c r="C555" s="36" t="s">
        <v>1931</v>
      </c>
      <c r="D555" t="s">
        <v>1918</v>
      </c>
      <c r="E555">
        <v>144.37436384175501</v>
      </c>
      <c r="F555">
        <v>-38.3017365554091</v>
      </c>
      <c r="G555" t="s">
        <v>1464</v>
      </c>
      <c r="BB555" s="71" t="s">
        <v>8665</v>
      </c>
      <c r="BC555" s="71" t="s">
        <v>10413</v>
      </c>
    </row>
    <row r="556" spans="1:55" ht="18.75" customHeight="1">
      <c r="A556" s="36" t="s">
        <v>8980</v>
      </c>
      <c r="B556" s="36" t="s">
        <v>17249</v>
      </c>
      <c r="C556" s="36" t="s">
        <v>8981</v>
      </c>
      <c r="D556" s="36" t="s">
        <v>8982</v>
      </c>
      <c r="E556">
        <v>176.8</v>
      </c>
      <c r="F556">
        <v>-40.166666669999998</v>
      </c>
      <c r="G556" t="s">
        <v>8981</v>
      </c>
      <c r="BB556" s="71" t="s">
        <v>7714</v>
      </c>
      <c r="BC556" s="71" t="s">
        <v>10405</v>
      </c>
    </row>
    <row r="557" spans="1:55" ht="18.75" customHeight="1">
      <c r="A557" s="36" t="s">
        <v>8983</v>
      </c>
      <c r="B557" s="36" t="s">
        <v>17249</v>
      </c>
      <c r="C557" s="36" t="s">
        <v>8984</v>
      </c>
      <c r="D557" s="36" t="s">
        <v>7773</v>
      </c>
      <c r="E557">
        <v>175.01111109999999</v>
      </c>
      <c r="F557">
        <v>-36.791111110000003</v>
      </c>
      <c r="G557" t="s">
        <v>8436</v>
      </c>
      <c r="BB557" s="71" t="s">
        <v>7717</v>
      </c>
      <c r="BC557" s="71" t="s">
        <v>9945</v>
      </c>
    </row>
    <row r="558" spans="1:55" ht="18.75" customHeight="1">
      <c r="A558" s="36" t="s">
        <v>2618</v>
      </c>
      <c r="B558" s="36" t="s">
        <v>1884</v>
      </c>
      <c r="C558" s="36" t="s">
        <v>2619</v>
      </c>
      <c r="D558" s="36" t="s">
        <v>1464</v>
      </c>
      <c r="E558">
        <v>149.18428808194301</v>
      </c>
      <c r="F558">
        <v>-21.056189630479899</v>
      </c>
      <c r="G558" t="s">
        <v>1464</v>
      </c>
      <c r="BB558" s="71" t="s">
        <v>8663</v>
      </c>
      <c r="BC558" s="71" t="s">
        <v>10057</v>
      </c>
    </row>
    <row r="559" spans="1:55" ht="18.75" customHeight="1">
      <c r="A559" s="36" t="s">
        <v>2614</v>
      </c>
      <c r="B559" s="36" t="s">
        <v>1884</v>
      </c>
      <c r="C559" s="36" t="s">
        <v>2615</v>
      </c>
      <c r="D559" s="36" t="s">
        <v>1464</v>
      </c>
      <c r="E559">
        <v>115.18805785878</v>
      </c>
      <c r="F559">
        <v>-34.298722422812197</v>
      </c>
      <c r="G559" t="s">
        <v>1464</v>
      </c>
      <c r="BB559" s="71" t="s">
        <v>7719</v>
      </c>
      <c r="BC559" s="71" t="s">
        <v>9690</v>
      </c>
    </row>
    <row r="560" spans="1:55" ht="18.75" customHeight="1">
      <c r="A560" s="36" t="s">
        <v>8520</v>
      </c>
      <c r="B560" s="36" t="s">
        <v>17249</v>
      </c>
      <c r="C560" s="36" t="s">
        <v>8521</v>
      </c>
      <c r="D560" s="36" t="s">
        <v>7739</v>
      </c>
      <c r="E560">
        <v>171.3500061</v>
      </c>
      <c r="F560">
        <v>-42.466667180000002</v>
      </c>
      <c r="G560" t="s">
        <v>1464</v>
      </c>
      <c r="BB560" s="71" t="s">
        <v>7722</v>
      </c>
      <c r="BC560" s="71" t="s">
        <v>10366</v>
      </c>
    </row>
    <row r="561" spans="1:55" ht="18.75" customHeight="1">
      <c r="A561" s="36" t="s">
        <v>2612</v>
      </c>
      <c r="B561" s="36" t="s">
        <v>1884</v>
      </c>
      <c r="C561" s="36" t="s">
        <v>2613</v>
      </c>
      <c r="D561" s="36" t="s">
        <v>1464</v>
      </c>
      <c r="E561">
        <v>146.753551993169</v>
      </c>
      <c r="F561">
        <v>-19.2585340037976</v>
      </c>
      <c r="G561" t="s">
        <v>1464</v>
      </c>
      <c r="BB561" s="71" t="s">
        <v>8661</v>
      </c>
      <c r="BC561" s="71" t="s">
        <v>10029</v>
      </c>
    </row>
    <row r="562" spans="1:55" ht="18.75" customHeight="1">
      <c r="A562" s="36" t="s">
        <v>4699</v>
      </c>
      <c r="B562" s="36" t="s">
        <v>4582</v>
      </c>
      <c r="C562" s="36" t="s">
        <v>4700</v>
      </c>
      <c r="D562" s="36" t="s">
        <v>4627</v>
      </c>
      <c r="E562">
        <v>112.1500015</v>
      </c>
      <c r="F562">
        <v>-8.0666666029999998</v>
      </c>
      <c r="G562" t="s">
        <v>1464</v>
      </c>
      <c r="BB562" s="71" t="s">
        <v>8303</v>
      </c>
      <c r="BC562" s="71" t="s">
        <v>9603</v>
      </c>
    </row>
    <row r="563" spans="1:55" ht="18.75" customHeight="1">
      <c r="A563" s="36" t="s">
        <v>1890</v>
      </c>
      <c r="B563" s="36" t="s">
        <v>1884</v>
      </c>
      <c r="C563" s="36" t="s">
        <v>1891</v>
      </c>
      <c r="D563" s="36" t="s">
        <v>1464</v>
      </c>
      <c r="E563">
        <v>136.01512847334499</v>
      </c>
      <c r="F563">
        <v>-13.133068361224099</v>
      </c>
      <c r="G563" t="s">
        <v>1464</v>
      </c>
      <c r="BB563" s="71" t="s">
        <v>7724</v>
      </c>
      <c r="BC563" s="71" t="s">
        <v>10649</v>
      </c>
    </row>
    <row r="564" spans="1:55" ht="18.75" customHeight="1">
      <c r="A564" s="36" t="s">
        <v>15575</v>
      </c>
      <c r="B564" s="36" t="s">
        <v>17249</v>
      </c>
      <c r="C564" s="36" t="s">
        <v>15576</v>
      </c>
      <c r="D564" s="36" t="s">
        <v>7762</v>
      </c>
      <c r="E564">
        <v>170.59</v>
      </c>
      <c r="F564">
        <v>-45.73</v>
      </c>
      <c r="G564" t="s">
        <v>1464</v>
      </c>
      <c r="BB564" s="71" t="s">
        <v>7727</v>
      </c>
      <c r="BC564" s="71" t="s">
        <v>10695</v>
      </c>
    </row>
    <row r="565" spans="1:55" ht="18.75" customHeight="1">
      <c r="A565" s="36" t="s">
        <v>8522</v>
      </c>
      <c r="B565" s="36" t="s">
        <v>17249</v>
      </c>
      <c r="C565" s="36" t="s">
        <v>8523</v>
      </c>
      <c r="D565" s="36" t="s">
        <v>7762</v>
      </c>
      <c r="E565">
        <v>170.59444439999999</v>
      </c>
      <c r="F565">
        <v>-45.745833330000004</v>
      </c>
      <c r="G565" t="s">
        <v>1464</v>
      </c>
      <c r="BB565" s="71" t="s">
        <v>7730</v>
      </c>
      <c r="BC565" s="71" t="s">
        <v>10713</v>
      </c>
    </row>
    <row r="566" spans="1:55" ht="18.75" customHeight="1">
      <c r="A566" s="36" t="s">
        <v>8524</v>
      </c>
      <c r="B566" s="36" t="s">
        <v>17249</v>
      </c>
      <c r="C566" s="36" t="s">
        <v>8525</v>
      </c>
      <c r="D566" s="36" t="s">
        <v>7795</v>
      </c>
      <c r="E566">
        <v>168.3500061</v>
      </c>
      <c r="F566">
        <v>-46.583332059999996</v>
      </c>
      <c r="G566" t="s">
        <v>1464</v>
      </c>
      <c r="BB566" s="71" t="s">
        <v>7733</v>
      </c>
      <c r="BC566" s="71" t="s">
        <v>9845</v>
      </c>
    </row>
    <row r="567" spans="1:55" ht="18.75" customHeight="1">
      <c r="A567" s="36" t="s">
        <v>11419</v>
      </c>
      <c r="B567" s="36" t="s">
        <v>10805</v>
      </c>
      <c r="C567" s="36" t="s">
        <v>11420</v>
      </c>
      <c r="D567" s="36" t="s">
        <v>1464</v>
      </c>
      <c r="E567">
        <v>0</v>
      </c>
      <c r="F567">
        <v>0</v>
      </c>
      <c r="G567" t="s">
        <v>1464</v>
      </c>
      <c r="BB567" s="71" t="s">
        <v>8659</v>
      </c>
      <c r="BC567" s="71" t="s">
        <v>9745</v>
      </c>
    </row>
    <row r="568" spans="1:55" ht="18.75" customHeight="1">
      <c r="A568" s="36" t="s">
        <v>13938</v>
      </c>
      <c r="B568" s="36" t="s">
        <v>13155</v>
      </c>
      <c r="C568" s="36" t="s">
        <v>13939</v>
      </c>
      <c r="D568" t="s">
        <v>13239</v>
      </c>
      <c r="E568">
        <v>100.029671932239</v>
      </c>
      <c r="F568">
        <v>8.0753059872956001</v>
      </c>
      <c r="G568" t="s">
        <v>1464</v>
      </c>
      <c r="BB568" s="71" t="s">
        <v>8657</v>
      </c>
      <c r="BC568" s="71" t="s">
        <v>9967</v>
      </c>
    </row>
    <row r="569" spans="1:55" ht="18.75" customHeight="1">
      <c r="A569" s="36" t="s">
        <v>13776</v>
      </c>
      <c r="B569" s="36" t="s">
        <v>13155</v>
      </c>
      <c r="C569" s="36" t="s">
        <v>13777</v>
      </c>
      <c r="D569" s="36" t="s">
        <v>13566</v>
      </c>
      <c r="E569">
        <v>99.166664119999993</v>
      </c>
      <c r="F569">
        <v>7.6666665079999996</v>
      </c>
      <c r="G569" t="s">
        <v>1464</v>
      </c>
      <c r="BB569" s="71" t="s">
        <v>8655</v>
      </c>
      <c r="BC569" s="71" t="s">
        <v>10360</v>
      </c>
    </row>
    <row r="570" spans="1:55" ht="18.75" customHeight="1">
      <c r="A570" s="36" t="s">
        <v>7231</v>
      </c>
      <c r="B570" s="36" t="s">
        <v>6929</v>
      </c>
      <c r="C570" s="36" t="s">
        <v>7232</v>
      </c>
      <c r="D570" s="36" t="s">
        <v>1464</v>
      </c>
      <c r="E570">
        <v>98.759249999999994</v>
      </c>
      <c r="F570">
        <v>11.2639</v>
      </c>
      <c r="G570" t="s">
        <v>1464</v>
      </c>
      <c r="BB570" s="71" t="s">
        <v>7735</v>
      </c>
      <c r="BC570" s="71" t="s">
        <v>10558</v>
      </c>
    </row>
    <row r="571" spans="1:55" ht="18.75" customHeight="1">
      <c r="A571" s="36" t="s">
        <v>7347</v>
      </c>
      <c r="B571" s="36" t="s">
        <v>6929</v>
      </c>
      <c r="C571" s="36" t="s">
        <v>7348</v>
      </c>
      <c r="D571" s="36" t="s">
        <v>6952</v>
      </c>
      <c r="E571">
        <v>95.5</v>
      </c>
      <c r="F571">
        <v>15.83333302</v>
      </c>
      <c r="G571" t="s">
        <v>1464</v>
      </c>
      <c r="BB571" s="71" t="s">
        <v>7737</v>
      </c>
      <c r="BC571" s="71" t="s">
        <v>10368</v>
      </c>
    </row>
    <row r="572" spans="1:55" ht="18.75" customHeight="1">
      <c r="A572" t="s">
        <v>3385</v>
      </c>
      <c r="B572" t="s">
        <v>2833</v>
      </c>
      <c r="C572" t="s">
        <v>3386</v>
      </c>
      <c r="D572" t="s">
        <v>14330</v>
      </c>
      <c r="E572">
        <v>20.752974416974901</v>
      </c>
      <c r="F572">
        <v>92.340547088367302</v>
      </c>
      <c r="G572" t="s">
        <v>17231</v>
      </c>
      <c r="BB572" s="71" t="s">
        <v>8653</v>
      </c>
      <c r="BC572" s="71" t="s">
        <v>10328</v>
      </c>
    </row>
    <row r="573" spans="1:55" ht="18.75" customHeight="1">
      <c r="A573" s="36" t="s">
        <v>3664</v>
      </c>
      <c r="B573" s="36" t="s">
        <v>3658</v>
      </c>
      <c r="C573" s="36" t="s">
        <v>3665</v>
      </c>
      <c r="D573" s="36" t="s">
        <v>3666</v>
      </c>
      <c r="E573">
        <v>104.3000031</v>
      </c>
      <c r="F573">
        <v>12.80000019</v>
      </c>
      <c r="G573" t="s">
        <v>1464</v>
      </c>
      <c r="BB573" s="71" t="s">
        <v>7740</v>
      </c>
      <c r="BC573" s="71" t="s">
        <v>9779</v>
      </c>
    </row>
    <row r="574" spans="1:55" ht="18.75" customHeight="1">
      <c r="A574" s="36" t="s">
        <v>3698</v>
      </c>
      <c r="B574" s="36" t="s">
        <v>3658</v>
      </c>
      <c r="C574" s="36" t="s">
        <v>3699</v>
      </c>
      <c r="D574" s="36" t="s">
        <v>3700</v>
      </c>
      <c r="E574">
        <v>104.8984</v>
      </c>
      <c r="F574">
        <v>11.5434</v>
      </c>
      <c r="G574" t="s">
        <v>1464</v>
      </c>
      <c r="BB574" s="71" t="s">
        <v>7750</v>
      </c>
      <c r="BC574" s="71" t="s">
        <v>10595</v>
      </c>
    </row>
    <row r="575" spans="1:55" ht="18.75" customHeight="1">
      <c r="A575" s="36" t="s">
        <v>3734</v>
      </c>
      <c r="B575" s="36" t="s">
        <v>3658</v>
      </c>
      <c r="C575" s="36" t="s">
        <v>3735</v>
      </c>
      <c r="D575" t="s">
        <v>3706</v>
      </c>
      <c r="E575">
        <v>105.08333589999999</v>
      </c>
      <c r="F575">
        <v>11.58333302</v>
      </c>
      <c r="G575" t="s">
        <v>1464</v>
      </c>
      <c r="BB575" s="71" t="s">
        <v>7742</v>
      </c>
      <c r="BC575" s="71" t="s">
        <v>10393</v>
      </c>
    </row>
    <row r="576" spans="1:55" ht="18.75" customHeight="1">
      <c r="A576" s="36" t="s">
        <v>3685</v>
      </c>
      <c r="B576" s="36" t="s">
        <v>3658</v>
      </c>
      <c r="C576" s="36" t="s">
        <v>3686</v>
      </c>
      <c r="D576" s="36" t="s">
        <v>3687</v>
      </c>
      <c r="E576">
        <v>103.427744</v>
      </c>
      <c r="F576">
        <v>13.293125</v>
      </c>
      <c r="G576" t="s">
        <v>1464</v>
      </c>
      <c r="BB576" s="71" t="s">
        <v>7744</v>
      </c>
    </row>
    <row r="577" spans="1:54" ht="18.75" customHeight="1">
      <c r="A577" s="36" t="s">
        <v>11417</v>
      </c>
      <c r="B577" s="36" t="s">
        <v>10805</v>
      </c>
      <c r="C577" s="36" t="s">
        <v>11418</v>
      </c>
      <c r="D577" s="36" t="s">
        <v>1464</v>
      </c>
      <c r="E577">
        <v>0</v>
      </c>
      <c r="F577">
        <v>0</v>
      </c>
      <c r="G577" t="s">
        <v>1464</v>
      </c>
      <c r="BB577" s="71" t="s">
        <v>7746</v>
      </c>
    </row>
    <row r="578" spans="1:54" ht="18.75" customHeight="1">
      <c r="A578" s="36" t="s">
        <v>7341</v>
      </c>
      <c r="B578" s="36" t="s">
        <v>6929</v>
      </c>
      <c r="C578" s="36" t="s">
        <v>7342</v>
      </c>
      <c r="D578" s="36" t="s">
        <v>6952</v>
      </c>
      <c r="E578">
        <v>95.400001529999997</v>
      </c>
      <c r="F578">
        <v>16.266666409999999</v>
      </c>
      <c r="G578" t="s">
        <v>1464</v>
      </c>
      <c r="BB578" s="71" t="s">
        <v>7748</v>
      </c>
    </row>
    <row r="579" spans="1:54" ht="18.75" customHeight="1">
      <c r="A579" s="36" t="s">
        <v>8985</v>
      </c>
      <c r="B579" s="36" t="s">
        <v>17249</v>
      </c>
      <c r="C579" s="36" t="s">
        <v>8986</v>
      </c>
      <c r="D579" t="s">
        <v>7726</v>
      </c>
      <c r="E579">
        <v>172.41666670000001</v>
      </c>
      <c r="F579">
        <v>-43.833333330000002</v>
      </c>
      <c r="G579" t="s">
        <v>8598</v>
      </c>
      <c r="BB579" s="71" t="s">
        <v>7752</v>
      </c>
    </row>
    <row r="580" spans="1:54" ht="18.75" customHeight="1">
      <c r="A580" t="s">
        <v>3175</v>
      </c>
      <c r="B580" t="s">
        <v>2833</v>
      </c>
      <c r="C580" t="s">
        <v>3176</v>
      </c>
      <c r="D580" t="s">
        <v>2846</v>
      </c>
      <c r="E580">
        <v>25.11666679</v>
      </c>
      <c r="F580">
        <v>91.116668700000005</v>
      </c>
      <c r="G580" t="s">
        <v>17242</v>
      </c>
      <c r="BB580" s="71" t="s">
        <v>7754</v>
      </c>
    </row>
    <row r="581" spans="1:54" ht="18.75" customHeight="1">
      <c r="A581" s="36" t="s">
        <v>5585</v>
      </c>
      <c r="B581" s="36" t="s">
        <v>4582</v>
      </c>
      <c r="C581" s="36" t="s">
        <v>5586</v>
      </c>
      <c r="D581" t="s">
        <v>4584</v>
      </c>
      <c r="E581">
        <v>106.06</v>
      </c>
      <c r="F581">
        <v>-5.58</v>
      </c>
      <c r="G581" t="s">
        <v>1464</v>
      </c>
      <c r="BB581" s="71" t="s">
        <v>7756</v>
      </c>
    </row>
    <row r="582" spans="1:54" ht="18.75" customHeight="1">
      <c r="A582" s="36" t="s">
        <v>5507</v>
      </c>
      <c r="B582" s="36" t="s">
        <v>4582</v>
      </c>
      <c r="C582" s="36" t="s">
        <v>5508</v>
      </c>
      <c r="D582" t="s">
        <v>4603</v>
      </c>
      <c r="E582">
        <v>140.46090000000001</v>
      </c>
      <c r="F582">
        <v>-8.5593309999999896</v>
      </c>
      <c r="G582" t="s">
        <v>1464</v>
      </c>
      <c r="BB582" s="71" t="s">
        <v>7758</v>
      </c>
    </row>
    <row r="583" spans="1:54" ht="18.75" customHeight="1">
      <c r="A583" s="36" t="s">
        <v>10162</v>
      </c>
      <c r="B583" s="36" t="s">
        <v>9596</v>
      </c>
      <c r="C583" s="36" t="s">
        <v>10163</v>
      </c>
      <c r="D583" t="s">
        <v>9600</v>
      </c>
      <c r="E583">
        <v>68.75</v>
      </c>
      <c r="F583">
        <v>26.36666679</v>
      </c>
      <c r="G583" t="s">
        <v>1464</v>
      </c>
      <c r="BB583" s="71" t="s">
        <v>8846</v>
      </c>
    </row>
    <row r="584" spans="1:54" ht="18.75" customHeight="1">
      <c r="A584" s="36" t="s">
        <v>10448</v>
      </c>
      <c r="B584" s="36" t="s">
        <v>9596</v>
      </c>
      <c r="C584" s="36" t="s">
        <v>10449</v>
      </c>
      <c r="D584" t="s">
        <v>9600</v>
      </c>
      <c r="E584">
        <v>67.900001529999997</v>
      </c>
      <c r="F584">
        <v>24.666666029999998</v>
      </c>
      <c r="G584" t="s">
        <v>1464</v>
      </c>
      <c r="BB584" s="71" t="s">
        <v>7760</v>
      </c>
    </row>
    <row r="585" spans="1:54" ht="18.75" customHeight="1">
      <c r="A585" s="36" t="s">
        <v>12871</v>
      </c>
      <c r="B585" s="36" t="s">
        <v>17253</v>
      </c>
      <c r="C585" s="36" t="s">
        <v>12872</v>
      </c>
      <c r="D585" s="36" t="s">
        <v>12411</v>
      </c>
      <c r="E585">
        <v>79.949996949999999</v>
      </c>
      <c r="F585">
        <v>6.6999998090000004</v>
      </c>
      <c r="G585" t="s">
        <v>1464</v>
      </c>
      <c r="BB585" s="71" t="s">
        <v>7763</v>
      </c>
    </row>
    <row r="586" spans="1:54" ht="18.75" customHeight="1">
      <c r="A586" t="s">
        <v>2995</v>
      </c>
      <c r="B586" t="s">
        <v>2833</v>
      </c>
      <c r="C586" t="s">
        <v>2996</v>
      </c>
      <c r="D586" t="s">
        <v>2846</v>
      </c>
      <c r="E586">
        <v>25.13333321</v>
      </c>
      <c r="F586">
        <v>91.099998470000003</v>
      </c>
      <c r="G586" t="s">
        <v>3194</v>
      </c>
      <c r="BB586" s="71" t="s">
        <v>8844</v>
      </c>
    </row>
    <row r="587" spans="1:54" ht="18.75" customHeight="1">
      <c r="A587" s="36" t="s">
        <v>6960</v>
      </c>
      <c r="B587" s="36" t="s">
        <v>6929</v>
      </c>
      <c r="C587" s="36" t="s">
        <v>6961</v>
      </c>
      <c r="D587" t="s">
        <v>1464</v>
      </c>
      <c r="E587">
        <v>0</v>
      </c>
      <c r="F587">
        <v>0</v>
      </c>
      <c r="G587" t="s">
        <v>1464</v>
      </c>
      <c r="BB587" s="71" t="s">
        <v>8842</v>
      </c>
    </row>
    <row r="588" spans="1:54" ht="18.75" customHeight="1">
      <c r="A588" s="36" t="s">
        <v>11998</v>
      </c>
      <c r="B588" s="36" t="s">
        <v>17251</v>
      </c>
      <c r="C588" s="36" t="s">
        <v>11999</v>
      </c>
      <c r="D588" s="36" t="s">
        <v>11821</v>
      </c>
      <c r="E588">
        <v>129.27549746030201</v>
      </c>
      <c r="F588">
        <v>35.843883703973901</v>
      </c>
      <c r="G588" t="s">
        <v>1464</v>
      </c>
      <c r="BB588" s="71" t="s">
        <v>8840</v>
      </c>
    </row>
    <row r="589" spans="1:54" ht="18.75" customHeight="1">
      <c r="A589" s="36" t="s">
        <v>12131</v>
      </c>
      <c r="B589" s="36" t="s">
        <v>17251</v>
      </c>
      <c r="C589" s="36" t="s">
        <v>12132</v>
      </c>
      <c r="D589" s="36" t="s">
        <v>11888</v>
      </c>
      <c r="E589">
        <v>128.56666559999999</v>
      </c>
      <c r="F589">
        <v>38.233333590000001</v>
      </c>
      <c r="G589" t="s">
        <v>1464</v>
      </c>
      <c r="BB589" s="71" t="s">
        <v>7765</v>
      </c>
    </row>
    <row r="590" spans="1:54" ht="18.75" customHeight="1">
      <c r="A590" s="36" t="s">
        <v>11586</v>
      </c>
      <c r="B590" t="s">
        <v>10805</v>
      </c>
      <c r="C590" s="36" t="s">
        <v>11587</v>
      </c>
      <c r="D590" t="s">
        <v>10828</v>
      </c>
      <c r="E590">
        <v>122.35</v>
      </c>
      <c r="F590">
        <v>9.26</v>
      </c>
      <c r="G590" t="s">
        <v>1464</v>
      </c>
      <c r="BB590" s="71" t="s">
        <v>7767</v>
      </c>
    </row>
    <row r="591" spans="1:54" ht="18.75" customHeight="1">
      <c r="A591" s="36" t="s">
        <v>12042</v>
      </c>
      <c r="B591" s="36" t="s">
        <v>17251</v>
      </c>
      <c r="C591" s="36" t="s">
        <v>12043</v>
      </c>
      <c r="D591" s="36" t="s">
        <v>11856</v>
      </c>
      <c r="E591">
        <v>128.624385809975</v>
      </c>
      <c r="F591">
        <v>35.215432002284103</v>
      </c>
      <c r="G591" t="s">
        <v>1464</v>
      </c>
      <c r="BB591" s="71" t="s">
        <v>8305</v>
      </c>
    </row>
    <row r="592" spans="1:54" ht="18.75" customHeight="1">
      <c r="A592" t="s">
        <v>2866</v>
      </c>
      <c r="B592" t="s">
        <v>2833</v>
      </c>
      <c r="C592" t="s">
        <v>2867</v>
      </c>
      <c r="D592" t="s">
        <v>2838</v>
      </c>
      <c r="E592">
        <v>22.63333321</v>
      </c>
      <c r="F592">
        <v>90.75</v>
      </c>
      <c r="G592" t="s">
        <v>17230</v>
      </c>
      <c r="BB592" s="71" t="s">
        <v>7769</v>
      </c>
    </row>
    <row r="593" spans="1:54" ht="18.75" customHeight="1">
      <c r="A593" s="36" t="s">
        <v>12079</v>
      </c>
      <c r="B593" s="36" t="s">
        <v>17251</v>
      </c>
      <c r="C593" s="36" t="s">
        <v>12080</v>
      </c>
      <c r="D593" s="36" t="s">
        <v>1464</v>
      </c>
      <c r="E593">
        <v>127.101635621973</v>
      </c>
      <c r="F593">
        <v>36.758528665378897</v>
      </c>
      <c r="G593" t="s">
        <v>1464</v>
      </c>
      <c r="BB593" s="71" t="s">
        <v>7771</v>
      </c>
    </row>
    <row r="594" spans="1:54" ht="18.75" customHeight="1">
      <c r="A594" s="36" t="s">
        <v>11982</v>
      </c>
      <c r="B594" s="36" t="s">
        <v>17251</v>
      </c>
      <c r="C594" s="36" t="s">
        <v>11983</v>
      </c>
      <c r="D594" s="36" t="s">
        <v>11839</v>
      </c>
      <c r="E594">
        <v>126.79678097121101</v>
      </c>
      <c r="F594">
        <v>36.124872982559999</v>
      </c>
      <c r="G594" t="s">
        <v>1464</v>
      </c>
      <c r="BB594" s="71" t="s">
        <v>14352</v>
      </c>
    </row>
    <row r="595" spans="1:54" ht="18.75" customHeight="1">
      <c r="A595" s="36" t="s">
        <v>10860</v>
      </c>
      <c r="B595" s="36" t="s">
        <v>10805</v>
      </c>
      <c r="C595" s="36" t="s">
        <v>10861</v>
      </c>
      <c r="D595" s="36" t="s">
        <v>10862</v>
      </c>
      <c r="E595">
        <v>123.61666870000001</v>
      </c>
      <c r="F595">
        <v>8.0500001910000005</v>
      </c>
      <c r="G595" t="s">
        <v>1464</v>
      </c>
      <c r="BB595" s="71" t="s">
        <v>7775</v>
      </c>
    </row>
    <row r="596" spans="1:54" ht="18.75" customHeight="1">
      <c r="A596" s="36" t="s">
        <v>5291</v>
      </c>
      <c r="B596" s="36" t="s">
        <v>4582</v>
      </c>
      <c r="C596" s="36" t="s">
        <v>5292</v>
      </c>
      <c r="D596" s="36" t="s">
        <v>4592</v>
      </c>
      <c r="E596">
        <v>117.5081</v>
      </c>
      <c r="F596">
        <v>0.136330599999996</v>
      </c>
      <c r="G596" t="s">
        <v>1464</v>
      </c>
      <c r="BB596" s="71" t="s">
        <v>7777</v>
      </c>
    </row>
    <row r="597" spans="1:54" ht="18.75" customHeight="1">
      <c r="A597" s="36" t="s">
        <v>1966</v>
      </c>
      <c r="B597" s="36" t="s">
        <v>1884</v>
      </c>
      <c r="C597" s="36" t="s">
        <v>1967</v>
      </c>
      <c r="D597" t="s">
        <v>1921</v>
      </c>
      <c r="E597">
        <v>140.687454528995</v>
      </c>
      <c r="F597">
        <v>-37.118315371387602</v>
      </c>
      <c r="G597" t="s">
        <v>1464</v>
      </c>
      <c r="BB597" s="71" t="s">
        <v>7779</v>
      </c>
    </row>
    <row r="598" spans="1:54" ht="18.75" customHeight="1">
      <c r="A598" s="36" t="s">
        <v>4833</v>
      </c>
      <c r="B598" s="36" t="s">
        <v>4582</v>
      </c>
      <c r="C598" s="36" t="s">
        <v>4834</v>
      </c>
      <c r="D598" s="36" t="s">
        <v>4835</v>
      </c>
      <c r="E598">
        <v>122.045833223</v>
      </c>
      <c r="F598">
        <v>-4.5660898096811904</v>
      </c>
      <c r="G598" t="s">
        <v>1464</v>
      </c>
      <c r="BB598" s="71" t="s">
        <v>8651</v>
      </c>
    </row>
    <row r="599" spans="1:54" ht="18.75" customHeight="1">
      <c r="A599" s="36" t="s">
        <v>10158</v>
      </c>
      <c r="B599" s="36" t="s">
        <v>9596</v>
      </c>
      <c r="C599" s="36" t="s">
        <v>10159</v>
      </c>
      <c r="D599" t="s">
        <v>9600</v>
      </c>
      <c r="E599">
        <v>68.833335880000007</v>
      </c>
      <c r="F599">
        <v>24.649999619999999</v>
      </c>
      <c r="G599" t="s">
        <v>1464</v>
      </c>
      <c r="BB599" s="71" t="s">
        <v>8313</v>
      </c>
    </row>
    <row r="600" spans="1:54" ht="18.75" customHeight="1">
      <c r="A600" t="s">
        <v>3301</v>
      </c>
      <c r="B600" t="s">
        <v>2833</v>
      </c>
      <c r="C600" t="s">
        <v>3302</v>
      </c>
      <c r="D600" t="s">
        <v>2841</v>
      </c>
      <c r="E600">
        <v>24.55</v>
      </c>
      <c r="F600">
        <v>90.12</v>
      </c>
      <c r="G600" t="s">
        <v>17240</v>
      </c>
      <c r="BB600" s="71" t="s">
        <v>7781</v>
      </c>
    </row>
    <row r="601" spans="1:54" ht="18.75" customHeight="1">
      <c r="A601" s="36" t="s">
        <v>12452</v>
      </c>
      <c r="B601" s="36" t="s">
        <v>17253</v>
      </c>
      <c r="C601" s="36" t="s">
        <v>12453</v>
      </c>
      <c r="D601" s="36" t="s">
        <v>12411</v>
      </c>
      <c r="E601">
        <v>79.916666669999998</v>
      </c>
      <c r="F601">
        <v>6.8500000000000103</v>
      </c>
      <c r="G601" t="s">
        <v>1464</v>
      </c>
      <c r="BB601" s="71" t="s">
        <v>7783</v>
      </c>
    </row>
    <row r="602" spans="1:54" ht="18.75" customHeight="1">
      <c r="A602" s="36" t="s">
        <v>8987</v>
      </c>
      <c r="B602" s="36" t="s">
        <v>17249</v>
      </c>
      <c r="C602" s="36" t="s">
        <v>8988</v>
      </c>
      <c r="D602" t="s">
        <v>7716</v>
      </c>
      <c r="E602">
        <v>174.3833333</v>
      </c>
      <c r="F602">
        <v>-36.15</v>
      </c>
      <c r="G602" t="s">
        <v>8905</v>
      </c>
      <c r="BB602" s="71" t="s">
        <v>7785</v>
      </c>
    </row>
    <row r="603" spans="1:54" ht="18.75" customHeight="1">
      <c r="A603" t="s">
        <v>3153</v>
      </c>
      <c r="B603" t="s">
        <v>2833</v>
      </c>
      <c r="C603" t="s">
        <v>3154</v>
      </c>
      <c r="D603" t="s">
        <v>2861</v>
      </c>
      <c r="E603">
        <v>22.466667180000002</v>
      </c>
      <c r="F603">
        <v>91.050003050000001</v>
      </c>
      <c r="G603" t="s">
        <v>17230</v>
      </c>
      <c r="BB603" s="71" t="s">
        <v>7787</v>
      </c>
    </row>
    <row r="604" spans="1:54" ht="18.75" customHeight="1">
      <c r="A604" s="36" t="s">
        <v>12278</v>
      </c>
      <c r="B604" s="36" t="s">
        <v>17251</v>
      </c>
      <c r="C604" s="36" t="s">
        <v>12279</v>
      </c>
      <c r="D604" s="36" t="s">
        <v>11812</v>
      </c>
      <c r="E604">
        <v>127.230736226017</v>
      </c>
      <c r="F604">
        <v>34.7031706690926</v>
      </c>
      <c r="G604" t="s">
        <v>1464</v>
      </c>
      <c r="BB604" s="71" t="s">
        <v>7789</v>
      </c>
    </row>
    <row r="605" spans="1:54" ht="18.75" customHeight="1">
      <c r="A605" s="36" t="s">
        <v>12075</v>
      </c>
      <c r="B605" s="36" t="s">
        <v>17251</v>
      </c>
      <c r="C605" s="36" t="s">
        <v>12076</v>
      </c>
      <c r="D605" s="36" t="s">
        <v>11812</v>
      </c>
      <c r="E605">
        <v>127.112794559457</v>
      </c>
      <c r="F605">
        <v>34.804154069961299</v>
      </c>
      <c r="G605" t="s">
        <v>1464</v>
      </c>
      <c r="BB605" s="71" t="s">
        <v>7791</v>
      </c>
    </row>
    <row r="606" spans="1:54" ht="18.75" customHeight="1">
      <c r="A606" s="36" t="s">
        <v>4357</v>
      </c>
      <c r="B606" s="36" t="s">
        <v>17247</v>
      </c>
      <c r="C606" s="36" t="s">
        <v>4358</v>
      </c>
      <c r="D606" s="36" t="s">
        <v>4069</v>
      </c>
      <c r="E606">
        <v>87</v>
      </c>
      <c r="F606">
        <v>42</v>
      </c>
      <c r="G606" t="s">
        <v>1464</v>
      </c>
      <c r="BB606" s="71" t="s">
        <v>8649</v>
      </c>
    </row>
    <row r="607" spans="1:54" ht="18.75" customHeight="1">
      <c r="A607" s="36" t="s">
        <v>2526</v>
      </c>
      <c r="B607" s="36" t="s">
        <v>1884</v>
      </c>
      <c r="C607" s="36" t="s">
        <v>2527</v>
      </c>
      <c r="D607" s="36" t="s">
        <v>1988</v>
      </c>
      <c r="E607">
        <v>151.16886588792499</v>
      </c>
      <c r="F607">
        <v>-34.002514589465797</v>
      </c>
      <c r="G607" t="s">
        <v>1464</v>
      </c>
      <c r="BB607" s="71" t="s">
        <v>7793</v>
      </c>
    </row>
    <row r="608" spans="1:54" ht="18.75" customHeight="1">
      <c r="A608" s="36" t="s">
        <v>1888</v>
      </c>
      <c r="B608" s="36" t="s">
        <v>1884</v>
      </c>
      <c r="C608" s="36" t="s">
        <v>1889</v>
      </c>
      <c r="D608" s="36" t="s">
        <v>1464</v>
      </c>
      <c r="E608">
        <v>134.56027979373201</v>
      </c>
      <c r="F608">
        <v>-12.107617234427799</v>
      </c>
      <c r="G608" t="s">
        <v>1464</v>
      </c>
      <c r="BB608" s="71" t="s">
        <v>15600</v>
      </c>
    </row>
    <row r="609" spans="1:54" ht="18.75" customHeight="1">
      <c r="A609" s="36" t="s">
        <v>2538</v>
      </c>
      <c r="B609" s="36" t="s">
        <v>1884</v>
      </c>
      <c r="C609" s="36" t="s">
        <v>2539</v>
      </c>
      <c r="D609" s="36" t="s">
        <v>1958</v>
      </c>
      <c r="E609">
        <v>148.24906415464099</v>
      </c>
      <c r="F609">
        <v>-20.020687618795399</v>
      </c>
      <c r="G609" t="s">
        <v>1464</v>
      </c>
      <c r="BB609" s="71" t="s">
        <v>8307</v>
      </c>
    </row>
    <row r="610" spans="1:54" ht="18.75" customHeight="1">
      <c r="A610" s="36" t="s">
        <v>8526</v>
      </c>
      <c r="B610" s="36" t="s">
        <v>17249</v>
      </c>
      <c r="C610" s="36" t="s">
        <v>8527</v>
      </c>
      <c r="D610" s="36" t="s">
        <v>7703</v>
      </c>
      <c r="E610">
        <v>177.26666259999999</v>
      </c>
      <c r="F610">
        <v>-37.983333590000001</v>
      </c>
      <c r="G610" t="s">
        <v>1464</v>
      </c>
      <c r="BB610" s="71" t="s">
        <v>7796</v>
      </c>
    </row>
    <row r="611" spans="1:54" ht="18.75" customHeight="1">
      <c r="A611" s="36" t="s">
        <v>2610</v>
      </c>
      <c r="B611" s="36" t="s">
        <v>1884</v>
      </c>
      <c r="C611" s="36" t="s">
        <v>2611</v>
      </c>
      <c r="D611" s="36" t="s">
        <v>1464</v>
      </c>
      <c r="E611">
        <v>147.218671254246</v>
      </c>
      <c r="F611">
        <v>-19.408738163480798</v>
      </c>
      <c r="G611" t="s">
        <v>1464</v>
      </c>
      <c r="BB611" s="71" t="s">
        <v>8647</v>
      </c>
    </row>
    <row r="612" spans="1:54" ht="18.75" customHeight="1">
      <c r="A612" s="36" t="s">
        <v>10715</v>
      </c>
      <c r="B612" s="36" t="s">
        <v>9596</v>
      </c>
      <c r="C612" s="36" t="s">
        <v>10716</v>
      </c>
      <c r="D612" s="36" t="s">
        <v>9600</v>
      </c>
      <c r="E612">
        <v>0</v>
      </c>
      <c r="F612">
        <v>0</v>
      </c>
      <c r="G612" t="s">
        <v>1464</v>
      </c>
      <c r="BB612" s="71" t="s">
        <v>7798</v>
      </c>
    </row>
    <row r="613" spans="1:54" ht="18.75" customHeight="1">
      <c r="A613" s="36" t="s">
        <v>8528</v>
      </c>
      <c r="B613" s="36" t="s">
        <v>17249</v>
      </c>
      <c r="C613" s="36" t="s">
        <v>8529</v>
      </c>
      <c r="D613" s="36" t="s">
        <v>7739</v>
      </c>
      <c r="E613">
        <v>172.1000061</v>
      </c>
      <c r="F613">
        <v>-41.166667940000004</v>
      </c>
      <c r="G613" t="s">
        <v>1464</v>
      </c>
      <c r="BB613" s="71" t="s">
        <v>7800</v>
      </c>
    </row>
    <row r="614" spans="1:54" ht="18.75" customHeight="1">
      <c r="A614" s="36" t="s">
        <v>10899</v>
      </c>
      <c r="B614" s="36" t="s">
        <v>10805</v>
      </c>
      <c r="C614" s="36" t="s">
        <v>10900</v>
      </c>
      <c r="D614" s="36" t="s">
        <v>10834</v>
      </c>
      <c r="E614">
        <v>0</v>
      </c>
      <c r="F614">
        <v>0</v>
      </c>
      <c r="G614" t="s">
        <v>1464</v>
      </c>
      <c r="BB614" s="71" t="s">
        <v>8645</v>
      </c>
    </row>
    <row r="615" spans="1:54" ht="18.75" customHeight="1">
      <c r="A615" s="36" t="s">
        <v>10906</v>
      </c>
      <c r="B615" s="36" t="s">
        <v>10805</v>
      </c>
      <c r="C615" s="36" t="s">
        <v>10907</v>
      </c>
      <c r="D615" t="s">
        <v>14361</v>
      </c>
      <c r="E615">
        <v>0</v>
      </c>
      <c r="F615">
        <v>0</v>
      </c>
      <c r="G615" t="s">
        <v>1464</v>
      </c>
      <c r="BB615" s="71" t="s">
        <v>7802</v>
      </c>
    </row>
    <row r="616" spans="1:54" ht="18.75" customHeight="1">
      <c r="A616" s="36" t="s">
        <v>11052</v>
      </c>
      <c r="B616" s="36" t="s">
        <v>10805</v>
      </c>
      <c r="C616" s="36" t="s">
        <v>11053</v>
      </c>
      <c r="D616" s="36" t="s">
        <v>14361</v>
      </c>
      <c r="E616">
        <v>0</v>
      </c>
      <c r="F616">
        <v>0</v>
      </c>
      <c r="G616" t="s">
        <v>1464</v>
      </c>
      <c r="BB616" s="71" t="s">
        <v>7805</v>
      </c>
    </row>
    <row r="617" spans="1:54" ht="18.75" customHeight="1">
      <c r="A617" s="36" t="s">
        <v>11594</v>
      </c>
      <c r="B617" s="36" t="s">
        <v>10805</v>
      </c>
      <c r="C617" s="36" t="s">
        <v>11595</v>
      </c>
      <c r="D617" t="s">
        <v>10834</v>
      </c>
      <c r="E617">
        <v>122.39</v>
      </c>
      <c r="F617">
        <v>11.32</v>
      </c>
      <c r="G617" t="s">
        <v>1464</v>
      </c>
      <c r="BB617" s="71" t="s">
        <v>8329</v>
      </c>
    </row>
    <row r="618" spans="1:54" ht="18.75" customHeight="1">
      <c r="A618" s="36" t="s">
        <v>11605</v>
      </c>
      <c r="B618" s="36" t="s">
        <v>10805</v>
      </c>
      <c r="C618" s="36" t="s">
        <v>11606</v>
      </c>
      <c r="D618" s="36" t="s">
        <v>10834</v>
      </c>
      <c r="E618">
        <v>122.58333589999999</v>
      </c>
      <c r="F618">
        <v>10.733333590000001</v>
      </c>
      <c r="G618" t="s">
        <v>1464</v>
      </c>
      <c r="BB618" s="71" t="s">
        <v>7807</v>
      </c>
    </row>
    <row r="619" spans="1:54" ht="18.75" customHeight="1">
      <c r="A619" s="36" t="s">
        <v>11667</v>
      </c>
      <c r="B619" s="36" t="s">
        <v>10805</v>
      </c>
      <c r="C619" s="36" t="s">
        <v>11668</v>
      </c>
      <c r="D619" s="36" t="s">
        <v>10834</v>
      </c>
      <c r="E619">
        <v>122.63333129999999</v>
      </c>
      <c r="F619">
        <v>10.44999981</v>
      </c>
      <c r="G619" t="s">
        <v>1464</v>
      </c>
      <c r="BB619" s="71" t="s">
        <v>7811</v>
      </c>
    </row>
    <row r="620" spans="1:54" ht="18.75" customHeight="1">
      <c r="A620" s="36" t="s">
        <v>11039</v>
      </c>
      <c r="B620" s="36" t="s">
        <v>10805</v>
      </c>
      <c r="C620" s="36" t="s">
        <v>11040</v>
      </c>
      <c r="D620" s="36" t="s">
        <v>1464</v>
      </c>
      <c r="E620">
        <v>0</v>
      </c>
      <c r="F620">
        <v>0</v>
      </c>
      <c r="G620" t="s">
        <v>1464</v>
      </c>
      <c r="BB620" s="71" t="s">
        <v>8319</v>
      </c>
    </row>
    <row r="621" spans="1:54" ht="18.75" customHeight="1">
      <c r="A621" s="36" t="s">
        <v>11415</v>
      </c>
      <c r="B621" s="36" t="s">
        <v>10805</v>
      </c>
      <c r="C621" s="36" t="s">
        <v>11416</v>
      </c>
      <c r="D621" s="36" t="s">
        <v>1464</v>
      </c>
      <c r="E621">
        <v>0</v>
      </c>
      <c r="F621">
        <v>0</v>
      </c>
      <c r="G621" t="s">
        <v>1464</v>
      </c>
      <c r="BB621" s="71" t="s">
        <v>8321</v>
      </c>
    </row>
    <row r="622" spans="1:54" ht="18.75" customHeight="1">
      <c r="A622" s="36" t="s">
        <v>10851</v>
      </c>
      <c r="B622" s="36" t="s">
        <v>10805</v>
      </c>
      <c r="C622" s="36" t="s">
        <v>10852</v>
      </c>
      <c r="D622" s="36" t="s">
        <v>10834</v>
      </c>
      <c r="E622">
        <v>122.8000031</v>
      </c>
      <c r="F622">
        <v>10.0666666</v>
      </c>
      <c r="G622" t="s">
        <v>1464</v>
      </c>
      <c r="BB622" s="71" t="s">
        <v>7809</v>
      </c>
    </row>
    <row r="623" spans="1:54" ht="18.75" customHeight="1">
      <c r="A623" s="36" t="s">
        <v>11645</v>
      </c>
      <c r="B623" s="36" t="s">
        <v>10805</v>
      </c>
      <c r="C623" s="36" t="s">
        <v>11646</v>
      </c>
      <c r="D623" s="36" t="s">
        <v>10834</v>
      </c>
      <c r="E623">
        <v>122.7833328</v>
      </c>
      <c r="F623">
        <v>10.05000019</v>
      </c>
      <c r="G623" t="s">
        <v>10900</v>
      </c>
      <c r="BB623" s="71" t="s">
        <v>8643</v>
      </c>
    </row>
    <row r="624" spans="1:54" ht="18.75" customHeight="1">
      <c r="A624" s="36" t="s">
        <v>11689</v>
      </c>
      <c r="B624" s="36" t="s">
        <v>10805</v>
      </c>
      <c r="C624" s="36" t="s">
        <v>11690</v>
      </c>
      <c r="D624" s="36" t="s">
        <v>10834</v>
      </c>
      <c r="E624">
        <v>122.75</v>
      </c>
      <c r="F624">
        <v>11.55000019</v>
      </c>
      <c r="G624" t="s">
        <v>1464</v>
      </c>
      <c r="BB624" s="71" t="s">
        <v>7813</v>
      </c>
    </row>
    <row r="625" spans="1:54" ht="18.75" customHeight="1">
      <c r="A625" s="36" t="s">
        <v>11413</v>
      </c>
      <c r="B625" s="36" t="s">
        <v>10805</v>
      </c>
      <c r="C625" s="36" t="s">
        <v>11414</v>
      </c>
      <c r="D625" s="36" t="s">
        <v>1464</v>
      </c>
      <c r="E625">
        <v>0</v>
      </c>
      <c r="F625">
        <v>0</v>
      </c>
      <c r="G625" t="s">
        <v>1464</v>
      </c>
      <c r="BB625" s="71" t="s">
        <v>7815</v>
      </c>
    </row>
    <row r="626" spans="1:54" ht="18.75" customHeight="1">
      <c r="A626" s="36" t="s">
        <v>10901</v>
      </c>
      <c r="B626" s="36" t="s">
        <v>10805</v>
      </c>
      <c r="C626" s="36" t="s">
        <v>10902</v>
      </c>
      <c r="D626" t="s">
        <v>1353</v>
      </c>
      <c r="E626">
        <v>125.230009</v>
      </c>
      <c r="F626">
        <v>5.7439900000000002</v>
      </c>
      <c r="G626" t="s">
        <v>1464</v>
      </c>
      <c r="BB626" s="71" t="s">
        <v>7817</v>
      </c>
    </row>
    <row r="627" spans="1:54" ht="18.75" customHeight="1">
      <c r="A627" s="36" t="s">
        <v>11549</v>
      </c>
      <c r="B627" s="36" t="s">
        <v>10805</v>
      </c>
      <c r="C627" s="36" t="s">
        <v>11550</v>
      </c>
      <c r="D627" s="36" t="s">
        <v>10846</v>
      </c>
      <c r="E627">
        <v>120.93333440000001</v>
      </c>
      <c r="F627">
        <v>14.6833334</v>
      </c>
      <c r="G627" t="s">
        <v>1464</v>
      </c>
      <c r="BB627" s="71" t="s">
        <v>7821</v>
      </c>
    </row>
    <row r="628" spans="1:54" ht="18.75" customHeight="1">
      <c r="A628" s="36" t="s">
        <v>11411</v>
      </c>
      <c r="B628" s="36" t="s">
        <v>10805</v>
      </c>
      <c r="C628" s="36" t="s">
        <v>11412</v>
      </c>
      <c r="D628" t="s">
        <v>1464</v>
      </c>
      <c r="E628">
        <v>0</v>
      </c>
      <c r="F628">
        <v>0</v>
      </c>
      <c r="G628" t="s">
        <v>1464</v>
      </c>
      <c r="BB628" s="71" t="s">
        <v>7823</v>
      </c>
    </row>
    <row r="629" spans="1:54" ht="18.75" customHeight="1">
      <c r="A629" s="36" t="s">
        <v>11599</v>
      </c>
      <c r="B629" s="36" t="s">
        <v>10805</v>
      </c>
      <c r="C629" s="36" t="s">
        <v>11600</v>
      </c>
      <c r="D629" t="s">
        <v>10859</v>
      </c>
      <c r="E629">
        <v>125.76667019999999</v>
      </c>
      <c r="F629">
        <v>10.58333302</v>
      </c>
      <c r="G629" t="s">
        <v>1464</v>
      </c>
      <c r="BB629" s="71" t="s">
        <v>7819</v>
      </c>
    </row>
    <row r="630" spans="1:54" ht="18.75" customHeight="1">
      <c r="A630" s="36" t="s">
        <v>11468</v>
      </c>
      <c r="B630" s="36" t="s">
        <v>10805</v>
      </c>
      <c r="C630" s="36" t="s">
        <v>11469</v>
      </c>
      <c r="D630" s="36" t="s">
        <v>11076</v>
      </c>
      <c r="E630">
        <v>120.616514</v>
      </c>
      <c r="F630">
        <v>14.814673000000001</v>
      </c>
      <c r="G630" t="s">
        <v>1464</v>
      </c>
      <c r="BB630" s="71" t="s">
        <v>8641</v>
      </c>
    </row>
    <row r="631" spans="1:54" ht="18.75" customHeight="1">
      <c r="A631" s="36" t="s">
        <v>11731</v>
      </c>
      <c r="B631" s="36" t="s">
        <v>10805</v>
      </c>
      <c r="C631" s="36" t="s">
        <v>11732</v>
      </c>
      <c r="D631" s="36" t="s">
        <v>10968</v>
      </c>
      <c r="E631">
        <v>120.26667019999999</v>
      </c>
      <c r="F631">
        <v>16.016666409999999</v>
      </c>
      <c r="G631" t="s">
        <v>1464</v>
      </c>
      <c r="BB631" s="71" t="s">
        <v>8639</v>
      </c>
    </row>
    <row r="632" spans="1:54" ht="18.75" customHeight="1">
      <c r="A632" s="36" t="s">
        <v>11501</v>
      </c>
      <c r="B632" s="36" t="s">
        <v>10805</v>
      </c>
      <c r="C632" s="36" t="s">
        <v>11502</v>
      </c>
      <c r="D632" s="36" t="s">
        <v>11503</v>
      </c>
      <c r="E632">
        <v>120.9726</v>
      </c>
      <c r="F632">
        <v>14.579000000000001</v>
      </c>
      <c r="G632" t="s">
        <v>1464</v>
      </c>
      <c r="BB632" s="71" t="s">
        <v>8637</v>
      </c>
    </row>
    <row r="633" spans="1:54" ht="18.75" customHeight="1">
      <c r="A633" s="36" t="s">
        <v>10999</v>
      </c>
      <c r="B633" s="36" t="s">
        <v>10805</v>
      </c>
      <c r="C633" s="36" t="s">
        <v>11000</v>
      </c>
      <c r="D633" s="36" t="s">
        <v>1464</v>
      </c>
      <c r="E633">
        <v>0</v>
      </c>
      <c r="F633">
        <v>0</v>
      </c>
      <c r="G633" t="s">
        <v>1464</v>
      </c>
      <c r="BB633" s="71" t="s">
        <v>7825</v>
      </c>
    </row>
    <row r="634" spans="1:54" ht="18.75" customHeight="1">
      <c r="A634" s="36" t="s">
        <v>11031</v>
      </c>
      <c r="B634" s="36" t="s">
        <v>10805</v>
      </c>
      <c r="C634" s="36" t="s">
        <v>11032</v>
      </c>
      <c r="D634" s="36" t="s">
        <v>1464</v>
      </c>
      <c r="E634">
        <v>0</v>
      </c>
      <c r="F634">
        <v>0</v>
      </c>
      <c r="G634" t="s">
        <v>1464</v>
      </c>
      <c r="BB634" s="71" t="s">
        <v>8635</v>
      </c>
    </row>
    <row r="635" spans="1:54" ht="18.75" customHeight="1">
      <c r="A635" s="36" t="s">
        <v>11136</v>
      </c>
      <c r="B635" s="36" t="s">
        <v>10805</v>
      </c>
      <c r="C635" s="36" t="s">
        <v>11137</v>
      </c>
      <c r="D635" s="36" t="s">
        <v>1464</v>
      </c>
      <c r="E635">
        <v>0</v>
      </c>
      <c r="F635">
        <v>0</v>
      </c>
      <c r="G635" t="s">
        <v>1464</v>
      </c>
      <c r="BB635" s="71" t="s">
        <v>7827</v>
      </c>
    </row>
    <row r="636" spans="1:54" ht="18.75" customHeight="1">
      <c r="A636" s="36" t="s">
        <v>11013</v>
      </c>
      <c r="B636" s="36" t="s">
        <v>10805</v>
      </c>
      <c r="C636" s="36" t="s">
        <v>11014</v>
      </c>
      <c r="D636" s="36" t="s">
        <v>1464</v>
      </c>
      <c r="E636">
        <v>0</v>
      </c>
      <c r="F636">
        <v>0</v>
      </c>
      <c r="G636" t="s">
        <v>1464</v>
      </c>
      <c r="BB636" s="71" t="s">
        <v>7829</v>
      </c>
    </row>
    <row r="637" spans="1:54" ht="18.75" customHeight="1">
      <c r="A637" s="36" t="s">
        <v>11440</v>
      </c>
      <c r="B637" s="36" t="s">
        <v>10805</v>
      </c>
      <c r="C637" s="36" t="s">
        <v>11441</v>
      </c>
      <c r="D637" s="36" t="s">
        <v>11442</v>
      </c>
      <c r="E637">
        <v>123.611497</v>
      </c>
      <c r="F637">
        <v>7.9921040000000003</v>
      </c>
      <c r="G637" t="s">
        <v>1464</v>
      </c>
      <c r="BB637" s="71" t="s">
        <v>8633</v>
      </c>
    </row>
    <row r="638" spans="1:54" ht="18.75" customHeight="1">
      <c r="A638" s="36" t="s">
        <v>11154</v>
      </c>
      <c r="B638" s="36" t="s">
        <v>10805</v>
      </c>
      <c r="C638" s="36" t="s">
        <v>11155</v>
      </c>
      <c r="D638" s="36" t="s">
        <v>11156</v>
      </c>
      <c r="E638">
        <v>0</v>
      </c>
      <c r="F638">
        <v>0</v>
      </c>
      <c r="G638" t="s">
        <v>1464</v>
      </c>
      <c r="BB638" s="71" t="s">
        <v>7831</v>
      </c>
    </row>
    <row r="639" spans="1:54" ht="18.75" customHeight="1">
      <c r="A639" s="36" t="s">
        <v>11041</v>
      </c>
      <c r="B639" s="36" t="s">
        <v>10805</v>
      </c>
      <c r="C639" s="36" t="s">
        <v>11042</v>
      </c>
      <c r="D639" s="36" t="s">
        <v>11043</v>
      </c>
      <c r="E639">
        <v>123.1493722</v>
      </c>
      <c r="F639">
        <v>9.6696972219999999</v>
      </c>
      <c r="G639" t="s">
        <v>1464</v>
      </c>
      <c r="BB639" s="71" t="s">
        <v>7833</v>
      </c>
    </row>
    <row r="640" spans="1:54" ht="18.75" customHeight="1">
      <c r="A640" s="36" t="s">
        <v>11409</v>
      </c>
      <c r="B640" s="36" t="s">
        <v>10805</v>
      </c>
      <c r="C640" s="36" t="s">
        <v>11410</v>
      </c>
      <c r="D640" s="36" t="s">
        <v>1464</v>
      </c>
      <c r="E640">
        <v>0</v>
      </c>
      <c r="F640">
        <v>0</v>
      </c>
      <c r="G640" t="s">
        <v>1464</v>
      </c>
      <c r="BB640" s="71" t="s">
        <v>7835</v>
      </c>
    </row>
    <row r="641" spans="1:54" ht="18.75" customHeight="1">
      <c r="A641" s="36" t="s">
        <v>11106</v>
      </c>
      <c r="B641" s="36" t="s">
        <v>10805</v>
      </c>
      <c r="C641" s="36" t="s">
        <v>11107</v>
      </c>
      <c r="D641" s="36" t="s">
        <v>1464</v>
      </c>
      <c r="E641">
        <v>0</v>
      </c>
      <c r="F641">
        <v>0</v>
      </c>
      <c r="G641" t="s">
        <v>1464</v>
      </c>
      <c r="BB641" s="71" t="s">
        <v>8838</v>
      </c>
    </row>
    <row r="642" spans="1:54" ht="18.75" customHeight="1">
      <c r="A642" s="36" t="s">
        <v>11592</v>
      </c>
      <c r="B642" s="36" t="s">
        <v>10805</v>
      </c>
      <c r="C642" s="36" t="s">
        <v>11593</v>
      </c>
      <c r="D642" s="36" t="s">
        <v>10834</v>
      </c>
      <c r="E642">
        <v>122.27</v>
      </c>
      <c r="F642">
        <v>9.4</v>
      </c>
      <c r="G642" t="s">
        <v>1464</v>
      </c>
      <c r="BB642" s="71" t="s">
        <v>8836</v>
      </c>
    </row>
    <row r="643" spans="1:54" ht="18.75" customHeight="1">
      <c r="A643" s="36" t="s">
        <v>10956</v>
      </c>
      <c r="B643" s="36" t="s">
        <v>10805</v>
      </c>
      <c r="C643" s="36" t="s">
        <v>10957</v>
      </c>
      <c r="D643" s="36" t="s">
        <v>10958</v>
      </c>
      <c r="E643">
        <v>122.05934999999999</v>
      </c>
      <c r="F643">
        <v>11.434778</v>
      </c>
      <c r="G643" t="s">
        <v>1464</v>
      </c>
      <c r="BB643" s="71" t="s">
        <v>7837</v>
      </c>
    </row>
    <row r="644" spans="1:54" ht="18.75" customHeight="1">
      <c r="A644" s="36" t="s">
        <v>11407</v>
      </c>
      <c r="B644" s="36" t="s">
        <v>10805</v>
      </c>
      <c r="C644" s="36" t="s">
        <v>11408</v>
      </c>
      <c r="D644" s="36" t="s">
        <v>1464</v>
      </c>
      <c r="E644">
        <v>122.13672630265199</v>
      </c>
      <c r="F644">
        <v>10.756076377224799</v>
      </c>
      <c r="G644" t="s">
        <v>1464</v>
      </c>
      <c r="BB644" s="71" t="s">
        <v>2215</v>
      </c>
    </row>
    <row r="645" spans="1:54" ht="18.75" customHeight="1">
      <c r="A645" s="36" t="s">
        <v>10835</v>
      </c>
      <c r="B645" s="36" t="s">
        <v>10805</v>
      </c>
      <c r="C645" s="36" t="s">
        <v>10836</v>
      </c>
      <c r="D645" s="36" t="s">
        <v>10834</v>
      </c>
      <c r="E645">
        <v>122.42</v>
      </c>
      <c r="F645">
        <v>11.33</v>
      </c>
      <c r="G645" t="s">
        <v>1464</v>
      </c>
      <c r="BB645" s="71" t="s">
        <v>8834</v>
      </c>
    </row>
    <row r="646" spans="1:54" ht="18.75" customHeight="1">
      <c r="A646" s="36" t="s">
        <v>15624</v>
      </c>
      <c r="B646" s="36" t="s">
        <v>10805</v>
      </c>
      <c r="C646" s="36" t="s">
        <v>15625</v>
      </c>
      <c r="D646" s="36" t="s">
        <v>15626</v>
      </c>
      <c r="E646">
        <v>124.813091016417</v>
      </c>
      <c r="F646">
        <v>7.0276109812921099</v>
      </c>
      <c r="G646" t="s">
        <v>1464</v>
      </c>
      <c r="BB646" s="71" t="s">
        <v>7839</v>
      </c>
    </row>
    <row r="647" spans="1:54" ht="18.75" customHeight="1">
      <c r="A647" s="36" t="s">
        <v>11405</v>
      </c>
      <c r="B647" s="36" t="s">
        <v>10805</v>
      </c>
      <c r="C647" s="36" t="s">
        <v>11406</v>
      </c>
      <c r="D647" s="36" t="s">
        <v>1464</v>
      </c>
      <c r="E647">
        <v>0</v>
      </c>
      <c r="F647">
        <v>0</v>
      </c>
      <c r="G647" t="s">
        <v>1464</v>
      </c>
      <c r="BB647" s="71" t="s">
        <v>7841</v>
      </c>
    </row>
    <row r="648" spans="1:54" ht="18.75" customHeight="1">
      <c r="A648" s="36" t="s">
        <v>10997</v>
      </c>
      <c r="B648" s="36" t="s">
        <v>10805</v>
      </c>
      <c r="C648" s="36" t="s">
        <v>10998</v>
      </c>
      <c r="D648" s="36" t="s">
        <v>1464</v>
      </c>
      <c r="E648">
        <v>0</v>
      </c>
      <c r="F648">
        <v>0</v>
      </c>
      <c r="G648" t="s">
        <v>1464</v>
      </c>
      <c r="BB648" s="71" t="s">
        <v>7843</v>
      </c>
    </row>
    <row r="649" spans="1:54" ht="18.75" customHeight="1">
      <c r="A649" s="36" t="s">
        <v>11403</v>
      </c>
      <c r="B649" s="36" t="s">
        <v>10805</v>
      </c>
      <c r="C649" s="36" t="s">
        <v>11404</v>
      </c>
      <c r="D649" s="36" t="s">
        <v>1464</v>
      </c>
      <c r="E649">
        <v>121.284685050996</v>
      </c>
      <c r="F649">
        <v>14.1944974094634</v>
      </c>
      <c r="G649" t="s">
        <v>1464</v>
      </c>
      <c r="BB649" s="71" t="s">
        <v>8832</v>
      </c>
    </row>
    <row r="650" spans="1:54" ht="18.75" customHeight="1">
      <c r="A650" s="36" t="s">
        <v>15627</v>
      </c>
      <c r="B650" s="36" t="s">
        <v>10805</v>
      </c>
      <c r="C650" s="36" t="s">
        <v>11075</v>
      </c>
      <c r="D650" s="36" t="s">
        <v>15615</v>
      </c>
      <c r="E650">
        <v>120.77184059489799</v>
      </c>
      <c r="F650">
        <v>14.9416337402757</v>
      </c>
      <c r="G650" t="s">
        <v>1464</v>
      </c>
      <c r="BB650" s="71" t="s">
        <v>8830</v>
      </c>
    </row>
    <row r="651" spans="1:54" ht="18.75" customHeight="1">
      <c r="A651" s="36" t="s">
        <v>11401</v>
      </c>
      <c r="B651" s="36" t="s">
        <v>10805</v>
      </c>
      <c r="C651" s="36" t="s">
        <v>11402</v>
      </c>
      <c r="D651" s="36" t="s">
        <v>1464</v>
      </c>
      <c r="E651">
        <v>0</v>
      </c>
      <c r="F651">
        <v>0</v>
      </c>
      <c r="G651" t="s">
        <v>1464</v>
      </c>
      <c r="BB651" s="71" t="s">
        <v>8828</v>
      </c>
    </row>
    <row r="652" spans="1:54" ht="18.75" customHeight="1">
      <c r="A652" s="36" t="s">
        <v>11566</v>
      </c>
      <c r="B652" s="36" t="s">
        <v>10805</v>
      </c>
      <c r="C652" s="36" t="s">
        <v>11567</v>
      </c>
      <c r="D652" s="36" t="s">
        <v>10834</v>
      </c>
      <c r="E652">
        <v>122.9499969</v>
      </c>
      <c r="F652">
        <v>11.46666622</v>
      </c>
      <c r="G652" t="s">
        <v>1464</v>
      </c>
      <c r="BB652" s="71" t="s">
        <v>7846</v>
      </c>
    </row>
    <row r="653" spans="1:54" ht="18.75" customHeight="1">
      <c r="A653" s="36" t="s">
        <v>10908</v>
      </c>
      <c r="B653" s="36" t="s">
        <v>10805</v>
      </c>
      <c r="C653" s="36" t="s">
        <v>10909</v>
      </c>
      <c r="D653" s="36" t="s">
        <v>10910</v>
      </c>
      <c r="E653">
        <v>122.83743699999999</v>
      </c>
      <c r="F653">
        <v>11.481158000000001</v>
      </c>
      <c r="G653" t="s">
        <v>1464</v>
      </c>
      <c r="BB653" s="71" t="s">
        <v>8744</v>
      </c>
    </row>
    <row r="654" spans="1:54" ht="18.75" customHeight="1">
      <c r="A654" s="36" t="s">
        <v>11399</v>
      </c>
      <c r="B654" s="36" t="s">
        <v>10805</v>
      </c>
      <c r="C654" s="36" t="s">
        <v>11400</v>
      </c>
      <c r="D654" s="36" t="s">
        <v>1464</v>
      </c>
      <c r="E654">
        <v>122.65312663984599</v>
      </c>
      <c r="F654">
        <v>10.735796087540299</v>
      </c>
      <c r="G654" t="s">
        <v>1464</v>
      </c>
      <c r="BB654" s="71" t="s">
        <v>7848</v>
      </c>
    </row>
    <row r="655" spans="1:54" ht="18.75" customHeight="1">
      <c r="A655" s="36" t="s">
        <v>11590</v>
      </c>
      <c r="B655" s="36" t="s">
        <v>10805</v>
      </c>
      <c r="C655" s="36" t="s">
        <v>11591</v>
      </c>
      <c r="D655" s="36" t="s">
        <v>10834</v>
      </c>
      <c r="E655">
        <v>122.28</v>
      </c>
      <c r="F655">
        <v>9.4600000000000009</v>
      </c>
      <c r="G655" t="s">
        <v>1464</v>
      </c>
      <c r="BB655" s="71" t="s">
        <v>7850</v>
      </c>
    </row>
    <row r="656" spans="1:54" ht="18.75" customHeight="1">
      <c r="A656" s="36" t="s">
        <v>10953</v>
      </c>
      <c r="B656" s="36" t="s">
        <v>10805</v>
      </c>
      <c r="C656" s="36" t="s">
        <v>10954</v>
      </c>
      <c r="D656" s="36" t="s">
        <v>10955</v>
      </c>
      <c r="E656">
        <v>125.2194444</v>
      </c>
      <c r="F656">
        <v>5.8366666670000003</v>
      </c>
      <c r="G656" t="s">
        <v>1464</v>
      </c>
      <c r="BB656" s="71" t="s">
        <v>7852</v>
      </c>
    </row>
    <row r="657" spans="1:54" ht="18.75" customHeight="1">
      <c r="A657" s="36" t="s">
        <v>11426</v>
      </c>
      <c r="B657" s="36" t="s">
        <v>10805</v>
      </c>
      <c r="C657" s="36" t="s">
        <v>11427</v>
      </c>
      <c r="D657" s="36" t="s">
        <v>11425</v>
      </c>
      <c r="E657">
        <v>120.06666559999999</v>
      </c>
      <c r="F657">
        <v>14.5</v>
      </c>
      <c r="G657" t="s">
        <v>1464</v>
      </c>
      <c r="BB657" s="71" t="s">
        <v>8826</v>
      </c>
    </row>
    <row r="658" spans="1:54" ht="18.75" customHeight="1">
      <c r="A658" s="36" t="s">
        <v>10993</v>
      </c>
      <c r="B658" s="36" t="s">
        <v>10805</v>
      </c>
      <c r="C658" s="36" t="s">
        <v>10994</v>
      </c>
      <c r="D658" s="36" t="s">
        <v>1464</v>
      </c>
      <c r="E658">
        <v>0</v>
      </c>
      <c r="F658">
        <v>0</v>
      </c>
      <c r="G658" t="s">
        <v>1464</v>
      </c>
      <c r="BB658" s="71" t="s">
        <v>7855</v>
      </c>
    </row>
    <row r="659" spans="1:54" ht="18.75" customHeight="1">
      <c r="A659" s="36" t="s">
        <v>11808</v>
      </c>
      <c r="B659" s="36" t="s">
        <v>10805</v>
      </c>
      <c r="C659" s="36" t="s">
        <v>11809</v>
      </c>
      <c r="D659" t="s">
        <v>10916</v>
      </c>
      <c r="E659">
        <v>123.353588</v>
      </c>
      <c r="F659">
        <v>10.890086999999999</v>
      </c>
      <c r="G659" t="s">
        <v>1464</v>
      </c>
      <c r="BB659" s="71" t="s">
        <v>7857</v>
      </c>
    </row>
    <row r="660" spans="1:54" ht="18.75" customHeight="1">
      <c r="A660" s="36" t="s">
        <v>11564</v>
      </c>
      <c r="B660" s="36" t="s">
        <v>10805</v>
      </c>
      <c r="C660" s="36" t="s">
        <v>11565</v>
      </c>
      <c r="D660" s="36" t="s">
        <v>10834</v>
      </c>
      <c r="E660">
        <v>122.58333589999999</v>
      </c>
      <c r="F660">
        <v>10.733333590000001</v>
      </c>
      <c r="G660" t="s">
        <v>1464</v>
      </c>
      <c r="BB660" s="71" t="s">
        <v>7859</v>
      </c>
    </row>
    <row r="661" spans="1:54" ht="18.75" customHeight="1">
      <c r="A661" s="36" t="s">
        <v>11497</v>
      </c>
      <c r="B661" s="36" t="s">
        <v>10805</v>
      </c>
      <c r="C661" s="36" t="s">
        <v>11498</v>
      </c>
      <c r="D661" s="36" t="s">
        <v>10834</v>
      </c>
      <c r="E661">
        <v>122.7833328</v>
      </c>
      <c r="F661">
        <v>10.05000019</v>
      </c>
      <c r="G661" t="s">
        <v>10900</v>
      </c>
      <c r="BB661" s="71" t="s">
        <v>7863</v>
      </c>
    </row>
    <row r="662" spans="1:54" ht="18.75" customHeight="1">
      <c r="A662" s="36" t="s">
        <v>11151</v>
      </c>
      <c r="B662" s="36" t="s">
        <v>10805</v>
      </c>
      <c r="C662" s="36" t="s">
        <v>11152</v>
      </c>
      <c r="D662" s="36" t="s">
        <v>11153</v>
      </c>
      <c r="E662">
        <v>0</v>
      </c>
      <c r="F662">
        <v>0</v>
      </c>
      <c r="G662" t="s">
        <v>1464</v>
      </c>
      <c r="BB662" s="71" t="s">
        <v>7861</v>
      </c>
    </row>
    <row r="663" spans="1:54" ht="18.75" customHeight="1">
      <c r="A663" s="36" t="s">
        <v>11643</v>
      </c>
      <c r="B663" s="36" t="s">
        <v>10805</v>
      </c>
      <c r="C663" s="36" t="s">
        <v>11644</v>
      </c>
      <c r="D663" t="s">
        <v>10834</v>
      </c>
      <c r="E663">
        <v>122.83333589999999</v>
      </c>
      <c r="F663">
        <v>11.33333302</v>
      </c>
      <c r="G663" t="s">
        <v>1464</v>
      </c>
      <c r="BB663" s="71" t="s">
        <v>8824</v>
      </c>
    </row>
    <row r="664" spans="1:54" ht="18.75" customHeight="1">
      <c r="A664" s="36" t="s">
        <v>11397</v>
      </c>
      <c r="B664" s="36" t="s">
        <v>10805</v>
      </c>
      <c r="C664" s="36" t="s">
        <v>11398</v>
      </c>
      <c r="D664" s="36" t="s">
        <v>1464</v>
      </c>
      <c r="E664">
        <v>0</v>
      </c>
      <c r="F664">
        <v>0</v>
      </c>
      <c r="G664" t="s">
        <v>1464</v>
      </c>
      <c r="BB664" s="71" t="s">
        <v>7865</v>
      </c>
    </row>
    <row r="665" spans="1:54" ht="18.75" customHeight="1">
      <c r="A665" s="36" t="s">
        <v>11067</v>
      </c>
      <c r="B665" s="36" t="s">
        <v>10805</v>
      </c>
      <c r="C665" s="36" t="s">
        <v>11068</v>
      </c>
      <c r="D665" s="36" t="s">
        <v>11066</v>
      </c>
      <c r="E665">
        <v>0</v>
      </c>
      <c r="F665">
        <v>0</v>
      </c>
      <c r="G665" t="s">
        <v>11010</v>
      </c>
      <c r="BB665" s="71" t="s">
        <v>7871</v>
      </c>
    </row>
    <row r="666" spans="1:54" ht="18.75" customHeight="1">
      <c r="A666" s="36" t="s">
        <v>11029</v>
      </c>
      <c r="B666" s="36" t="s">
        <v>10805</v>
      </c>
      <c r="C666" s="36" t="s">
        <v>11030</v>
      </c>
      <c r="D666" s="36" t="s">
        <v>1464</v>
      </c>
      <c r="E666">
        <v>0</v>
      </c>
      <c r="F666">
        <v>0</v>
      </c>
      <c r="G666" t="s">
        <v>1464</v>
      </c>
      <c r="BB666" s="71" t="s">
        <v>7867</v>
      </c>
    </row>
    <row r="667" spans="1:54" ht="18.75" customHeight="1">
      <c r="A667" s="36" t="s">
        <v>11523</v>
      </c>
      <c r="B667" s="36" t="s">
        <v>10805</v>
      </c>
      <c r="C667" s="36" t="s">
        <v>11524</v>
      </c>
      <c r="D667" s="36" t="s">
        <v>10834</v>
      </c>
      <c r="E667">
        <v>122.4666672</v>
      </c>
      <c r="F667">
        <v>11.58333302</v>
      </c>
      <c r="G667" t="s">
        <v>1464</v>
      </c>
      <c r="BB667" s="71" t="s">
        <v>7869</v>
      </c>
    </row>
    <row r="668" spans="1:54" ht="18.75" customHeight="1">
      <c r="A668" s="36" t="s">
        <v>11491</v>
      </c>
      <c r="B668" s="36" t="s">
        <v>10805</v>
      </c>
      <c r="C668" s="36" t="s">
        <v>11492</v>
      </c>
      <c r="D668" s="36" t="s">
        <v>10834</v>
      </c>
      <c r="E668">
        <v>122.75</v>
      </c>
      <c r="F668">
        <v>10.733333590000001</v>
      </c>
      <c r="G668" t="s">
        <v>1464</v>
      </c>
      <c r="BB668" s="71" t="s">
        <v>8822</v>
      </c>
    </row>
    <row r="669" spans="1:54" ht="18.75" customHeight="1">
      <c r="A669" s="36" t="s">
        <v>11562</v>
      </c>
      <c r="B669" s="36" t="s">
        <v>10805</v>
      </c>
      <c r="C669" s="36" t="s">
        <v>11563</v>
      </c>
      <c r="D669" s="36" t="s">
        <v>10834</v>
      </c>
      <c r="E669">
        <v>122.9666672</v>
      </c>
      <c r="F669">
        <v>10.733333590000001</v>
      </c>
      <c r="G669" t="s">
        <v>1464</v>
      </c>
      <c r="BB669" s="71" t="s">
        <v>8631</v>
      </c>
    </row>
    <row r="670" spans="1:54" ht="18.75" customHeight="1">
      <c r="A670" s="36" t="s">
        <v>11395</v>
      </c>
      <c r="B670" s="36" t="s">
        <v>10805</v>
      </c>
      <c r="C670" s="36" t="s">
        <v>11396</v>
      </c>
      <c r="D670" s="36" t="s">
        <v>1464</v>
      </c>
      <c r="E670">
        <v>0</v>
      </c>
      <c r="F670">
        <v>0</v>
      </c>
      <c r="G670" t="s">
        <v>1464</v>
      </c>
      <c r="BB670" s="71" t="s">
        <v>7873</v>
      </c>
    </row>
    <row r="671" spans="1:54" ht="18.75" customHeight="1">
      <c r="A671" s="36" t="s">
        <v>11327</v>
      </c>
      <c r="B671" s="36" t="s">
        <v>10805</v>
      </c>
      <c r="C671" s="36" t="s">
        <v>11328</v>
      </c>
      <c r="D671" s="36" t="s">
        <v>1464</v>
      </c>
      <c r="E671">
        <v>0</v>
      </c>
      <c r="F671">
        <v>0</v>
      </c>
      <c r="G671" t="s">
        <v>1464</v>
      </c>
      <c r="BB671" s="71" t="s">
        <v>8629</v>
      </c>
    </row>
    <row r="672" spans="1:54" ht="18.75" customHeight="1">
      <c r="A672" s="36" t="s">
        <v>10911</v>
      </c>
      <c r="B672" s="36" t="s">
        <v>10805</v>
      </c>
      <c r="C672" s="36" t="s">
        <v>10912</v>
      </c>
      <c r="D672" s="36" t="s">
        <v>10913</v>
      </c>
      <c r="E672">
        <v>121.4632778</v>
      </c>
      <c r="F672">
        <v>14.31322222</v>
      </c>
      <c r="G672" t="s">
        <v>1464</v>
      </c>
      <c r="BB672" s="71" t="s">
        <v>7875</v>
      </c>
    </row>
    <row r="673" spans="1:54" ht="18.75" customHeight="1">
      <c r="A673" s="36" t="s">
        <v>11679</v>
      </c>
      <c r="B673" s="36" t="s">
        <v>10805</v>
      </c>
      <c r="C673" s="36" t="s">
        <v>11680</v>
      </c>
      <c r="D673" t="s">
        <v>10834</v>
      </c>
      <c r="E673">
        <v>122.0500031</v>
      </c>
      <c r="F673">
        <v>11.46666622</v>
      </c>
      <c r="G673" t="s">
        <v>1464</v>
      </c>
      <c r="BB673" s="71" t="s">
        <v>7877</v>
      </c>
    </row>
    <row r="674" spans="1:54" ht="18.75" customHeight="1">
      <c r="A674" s="36" t="s">
        <v>15628</v>
      </c>
      <c r="B674" s="36" t="s">
        <v>10805</v>
      </c>
      <c r="C674" s="36" t="s">
        <v>15629</v>
      </c>
      <c r="D674" s="36" t="s">
        <v>15630</v>
      </c>
      <c r="E674">
        <v>122.058915965293</v>
      </c>
      <c r="F674">
        <v>11.4661393269702</v>
      </c>
      <c r="G674" t="s">
        <v>1464</v>
      </c>
      <c r="BB674" s="71" t="s">
        <v>7879</v>
      </c>
    </row>
    <row r="675" spans="1:54" ht="18.75" customHeight="1">
      <c r="A675" s="36" t="s">
        <v>11711</v>
      </c>
      <c r="B675" s="36" t="s">
        <v>10805</v>
      </c>
      <c r="C675" s="36" t="s">
        <v>11712</v>
      </c>
      <c r="D675" s="36" t="s">
        <v>10834</v>
      </c>
      <c r="E675">
        <v>122.56666559999999</v>
      </c>
      <c r="F675">
        <v>11.53333378</v>
      </c>
      <c r="G675" t="s">
        <v>1464</v>
      </c>
      <c r="BB675" s="71" t="s">
        <v>8625</v>
      </c>
    </row>
    <row r="676" spans="1:54" ht="18.75" customHeight="1">
      <c r="A676" s="36" t="s">
        <v>15631</v>
      </c>
      <c r="B676" s="36" t="s">
        <v>10805</v>
      </c>
      <c r="C676" s="36" t="s">
        <v>15632</v>
      </c>
      <c r="D676" s="36" t="s">
        <v>15615</v>
      </c>
      <c r="E676">
        <v>122.131185484016</v>
      </c>
      <c r="F676">
        <v>16.258097120293598</v>
      </c>
      <c r="G676" t="s">
        <v>1464</v>
      </c>
      <c r="BB676" s="71" t="s">
        <v>8623</v>
      </c>
    </row>
    <row r="677" spans="1:54" ht="18.75" customHeight="1">
      <c r="A677" s="36" t="s">
        <v>10914</v>
      </c>
      <c r="B677" s="36" t="s">
        <v>10805</v>
      </c>
      <c r="C677" s="36" t="s">
        <v>10915</v>
      </c>
      <c r="D677" s="36" t="s">
        <v>10916</v>
      </c>
      <c r="E677">
        <v>123.244604</v>
      </c>
      <c r="F677">
        <v>10.986910999999999</v>
      </c>
      <c r="G677" t="s">
        <v>1464</v>
      </c>
      <c r="BB677" s="71" t="s">
        <v>8621</v>
      </c>
    </row>
    <row r="678" spans="1:54" ht="18.75" customHeight="1">
      <c r="A678" s="36" t="s">
        <v>11393</v>
      </c>
      <c r="B678" s="36" t="s">
        <v>10805</v>
      </c>
      <c r="C678" s="36" t="s">
        <v>11394</v>
      </c>
      <c r="D678" t="s">
        <v>1464</v>
      </c>
      <c r="E678">
        <v>120.933672892388</v>
      </c>
      <c r="F678">
        <v>14.454285660183499</v>
      </c>
      <c r="G678" t="s">
        <v>1464</v>
      </c>
      <c r="BB678" s="71" t="s">
        <v>8584</v>
      </c>
    </row>
    <row r="679" spans="1:54" ht="18.75" customHeight="1">
      <c r="A679" s="36" t="s">
        <v>15633</v>
      </c>
      <c r="B679" s="36" t="s">
        <v>10805</v>
      </c>
      <c r="C679" s="36" t="s">
        <v>15634</v>
      </c>
      <c r="D679" s="36" t="s">
        <v>15615</v>
      </c>
      <c r="E679">
        <v>120.600220454683</v>
      </c>
      <c r="F679">
        <v>14.8244587801251</v>
      </c>
      <c r="G679" t="s">
        <v>1464</v>
      </c>
      <c r="BB679" s="71" t="s">
        <v>7881</v>
      </c>
    </row>
    <row r="680" spans="1:54" ht="18.75" customHeight="1">
      <c r="A680" s="36" t="s">
        <v>11391</v>
      </c>
      <c r="B680" s="36" t="s">
        <v>10805</v>
      </c>
      <c r="C680" s="36" t="s">
        <v>11392</v>
      </c>
      <c r="D680" s="36" t="s">
        <v>1464</v>
      </c>
      <c r="E680">
        <v>0</v>
      </c>
      <c r="F680">
        <v>0</v>
      </c>
      <c r="G680" t="s">
        <v>1464</v>
      </c>
      <c r="BB680" s="71" t="s">
        <v>8576</v>
      </c>
    </row>
    <row r="681" spans="1:54" ht="18.75" customHeight="1">
      <c r="A681" s="36" t="s">
        <v>10928</v>
      </c>
      <c r="B681" s="36" t="s">
        <v>10805</v>
      </c>
      <c r="C681" s="36" t="s">
        <v>10929</v>
      </c>
      <c r="D681" s="36" t="s">
        <v>14362</v>
      </c>
      <c r="E681">
        <v>0</v>
      </c>
      <c r="F681">
        <v>0</v>
      </c>
      <c r="G681" t="s">
        <v>11390</v>
      </c>
      <c r="BB681" s="71" t="s">
        <v>7883</v>
      </c>
    </row>
    <row r="682" spans="1:54" ht="18.75" customHeight="1">
      <c r="A682" s="36" t="s">
        <v>10932</v>
      </c>
      <c r="B682" s="36" t="s">
        <v>10805</v>
      </c>
      <c r="C682" s="36" t="s">
        <v>10933</v>
      </c>
      <c r="D682" t="s">
        <v>14362</v>
      </c>
      <c r="E682">
        <v>0</v>
      </c>
      <c r="F682">
        <v>0</v>
      </c>
      <c r="G682" t="s">
        <v>11390</v>
      </c>
      <c r="BB682" s="71" t="s">
        <v>7885</v>
      </c>
    </row>
    <row r="683" spans="1:54" ht="18.75" customHeight="1">
      <c r="A683" s="36" t="s">
        <v>10930</v>
      </c>
      <c r="B683" s="36" t="s">
        <v>10805</v>
      </c>
      <c r="C683" s="36" t="s">
        <v>10931</v>
      </c>
      <c r="D683" s="36" t="s">
        <v>14362</v>
      </c>
      <c r="E683">
        <v>0</v>
      </c>
      <c r="F683">
        <v>0</v>
      </c>
      <c r="G683" t="s">
        <v>11390</v>
      </c>
      <c r="BB683" s="71" t="s">
        <v>14353</v>
      </c>
    </row>
    <row r="684" spans="1:54" ht="18.75" customHeight="1">
      <c r="A684" s="36" t="s">
        <v>11389</v>
      </c>
      <c r="B684" s="36" t="s">
        <v>10805</v>
      </c>
      <c r="C684" s="36" t="s">
        <v>11390</v>
      </c>
      <c r="D684" s="36" t="s">
        <v>1464</v>
      </c>
      <c r="E684">
        <v>0</v>
      </c>
      <c r="F684">
        <v>0</v>
      </c>
      <c r="G684" t="s">
        <v>1464</v>
      </c>
      <c r="BB684" s="71" t="s">
        <v>7888</v>
      </c>
    </row>
    <row r="685" spans="1:54" ht="18.75" customHeight="1">
      <c r="A685" s="36" t="s">
        <v>11079</v>
      </c>
      <c r="B685" s="36" t="s">
        <v>10805</v>
      </c>
      <c r="C685" s="36" t="s">
        <v>11080</v>
      </c>
      <c r="D685" s="36" t="s">
        <v>11081</v>
      </c>
      <c r="E685">
        <v>0</v>
      </c>
      <c r="F685">
        <v>0</v>
      </c>
      <c r="G685" t="s">
        <v>1464</v>
      </c>
      <c r="BB685" s="71" t="s">
        <v>7890</v>
      </c>
    </row>
    <row r="686" spans="1:54" ht="18.75" customHeight="1">
      <c r="A686" s="36" t="s">
        <v>11375</v>
      </c>
      <c r="B686" s="36" t="s">
        <v>10805</v>
      </c>
      <c r="C686" s="36" t="s">
        <v>11376</v>
      </c>
      <c r="D686" s="36" t="s">
        <v>1464</v>
      </c>
      <c r="E686">
        <v>120.909562027029</v>
      </c>
      <c r="F686">
        <v>14.447896173505301</v>
      </c>
      <c r="G686" t="s">
        <v>1464</v>
      </c>
      <c r="BB686" s="71" t="s">
        <v>7892</v>
      </c>
    </row>
    <row r="687" spans="1:54" ht="18.75" customHeight="1">
      <c r="A687" s="36" t="s">
        <v>11621</v>
      </c>
      <c r="B687" s="36" t="s">
        <v>10805</v>
      </c>
      <c r="C687" s="36" t="s">
        <v>11622</v>
      </c>
      <c r="D687" s="36" t="s">
        <v>10825</v>
      </c>
      <c r="E687">
        <v>125.5</v>
      </c>
      <c r="F687">
        <v>9.0166664119999993</v>
      </c>
      <c r="G687" t="s">
        <v>1464</v>
      </c>
      <c r="BB687" s="71" t="s">
        <v>7894</v>
      </c>
    </row>
    <row r="688" spans="1:54" ht="18.75" customHeight="1">
      <c r="A688" s="36" t="s">
        <v>11373</v>
      </c>
      <c r="B688" s="36" t="s">
        <v>10805</v>
      </c>
      <c r="C688" s="36" t="s">
        <v>11374</v>
      </c>
      <c r="D688" s="36" t="s">
        <v>1464</v>
      </c>
      <c r="E688">
        <v>121.307683127722</v>
      </c>
      <c r="F688">
        <v>14.160347479406401</v>
      </c>
      <c r="G688" t="s">
        <v>1464</v>
      </c>
      <c r="BB688" s="71" t="s">
        <v>7896</v>
      </c>
    </row>
    <row r="689" spans="1:54" ht="18.75" customHeight="1">
      <c r="A689" s="36" t="s">
        <v>11060</v>
      </c>
      <c r="B689" s="36" t="s">
        <v>10805</v>
      </c>
      <c r="C689" s="36" t="s">
        <v>11061</v>
      </c>
      <c r="D689" s="36" t="s">
        <v>1464</v>
      </c>
      <c r="E689">
        <v>0</v>
      </c>
      <c r="F689">
        <v>0</v>
      </c>
      <c r="G689" t="s">
        <v>1464</v>
      </c>
      <c r="BB689" s="71" t="s">
        <v>8491</v>
      </c>
    </row>
    <row r="690" spans="1:54" ht="18.75" customHeight="1">
      <c r="A690" s="36" t="s">
        <v>10985</v>
      </c>
      <c r="B690" s="36" t="s">
        <v>10805</v>
      </c>
      <c r="C690" s="36" t="s">
        <v>10986</v>
      </c>
      <c r="D690" s="36" t="s">
        <v>1464</v>
      </c>
      <c r="E690">
        <v>0</v>
      </c>
      <c r="F690">
        <v>0</v>
      </c>
      <c r="G690" t="s">
        <v>1464</v>
      </c>
      <c r="BB690" s="71" t="s">
        <v>7898</v>
      </c>
    </row>
    <row r="691" spans="1:54" ht="18.75" customHeight="1">
      <c r="A691" s="36" t="s">
        <v>11723</v>
      </c>
      <c r="B691" s="36" t="s">
        <v>10805</v>
      </c>
      <c r="C691" s="36" t="s">
        <v>11724</v>
      </c>
      <c r="D691" s="36" t="s">
        <v>10834</v>
      </c>
      <c r="E691">
        <v>122.63333129999999</v>
      </c>
      <c r="F691">
        <v>10.78333378</v>
      </c>
      <c r="G691" t="s">
        <v>1464</v>
      </c>
      <c r="BB691" s="71" t="s">
        <v>7902</v>
      </c>
    </row>
    <row r="692" spans="1:54" ht="18.75" customHeight="1">
      <c r="A692" s="36" t="s">
        <v>11104</v>
      </c>
      <c r="B692" s="36" t="s">
        <v>10805</v>
      </c>
      <c r="C692" s="36" t="s">
        <v>11105</v>
      </c>
      <c r="D692" s="36" t="s">
        <v>1464</v>
      </c>
      <c r="E692">
        <v>0</v>
      </c>
      <c r="F692">
        <v>0</v>
      </c>
      <c r="G692" t="s">
        <v>1464</v>
      </c>
      <c r="BB692" s="71" t="s">
        <v>7900</v>
      </c>
    </row>
    <row r="693" spans="1:54" ht="18.75" customHeight="1">
      <c r="A693" s="36" t="s">
        <v>11369</v>
      </c>
      <c r="B693" s="36" t="s">
        <v>10805</v>
      </c>
      <c r="C693" s="36" t="s">
        <v>11370</v>
      </c>
      <c r="D693" s="36" t="s">
        <v>1464</v>
      </c>
      <c r="E693">
        <v>0</v>
      </c>
      <c r="F693">
        <v>0</v>
      </c>
      <c r="G693" t="s">
        <v>1464</v>
      </c>
      <c r="BB693" s="71" t="s">
        <v>7904</v>
      </c>
    </row>
    <row r="694" spans="1:54" ht="18.75" customHeight="1">
      <c r="A694" s="36" t="s">
        <v>11149</v>
      </c>
      <c r="B694" s="36" t="s">
        <v>10805</v>
      </c>
      <c r="C694" s="36" t="s">
        <v>11150</v>
      </c>
      <c r="D694" s="36" t="s">
        <v>6899</v>
      </c>
      <c r="E694">
        <v>0</v>
      </c>
      <c r="F694">
        <v>0</v>
      </c>
      <c r="G694" t="s">
        <v>1464</v>
      </c>
      <c r="BB694" s="71" t="s">
        <v>14354</v>
      </c>
    </row>
    <row r="695" spans="1:54" ht="18.75" customHeight="1">
      <c r="A695" s="36" t="s">
        <v>10917</v>
      </c>
      <c r="B695" s="36" t="s">
        <v>10805</v>
      </c>
      <c r="C695" s="36" t="s">
        <v>10918</v>
      </c>
      <c r="D695" s="36" t="s">
        <v>1464</v>
      </c>
      <c r="E695">
        <v>0</v>
      </c>
      <c r="F695">
        <v>0</v>
      </c>
      <c r="G695" t="s">
        <v>1464</v>
      </c>
      <c r="BB695" s="71" t="s">
        <v>7906</v>
      </c>
    </row>
    <row r="696" spans="1:54" ht="18.75" customHeight="1">
      <c r="A696" s="36" t="s">
        <v>15635</v>
      </c>
      <c r="B696" s="36" t="s">
        <v>10805</v>
      </c>
      <c r="C696" s="36" t="s">
        <v>15636</v>
      </c>
      <c r="D696" s="36" t="s">
        <v>15615</v>
      </c>
      <c r="E696">
        <v>120.63107659438499</v>
      </c>
      <c r="F696">
        <v>14.860155283413899</v>
      </c>
      <c r="G696" t="s">
        <v>1464</v>
      </c>
      <c r="BB696" s="71" t="s">
        <v>15602</v>
      </c>
    </row>
    <row r="697" spans="1:54" ht="18.75" customHeight="1">
      <c r="A697" s="36" t="s">
        <v>11367</v>
      </c>
      <c r="B697" s="36" t="s">
        <v>10805</v>
      </c>
      <c r="C697" s="36" t="s">
        <v>11368</v>
      </c>
      <c r="D697" s="36" t="s">
        <v>1464</v>
      </c>
      <c r="E697">
        <v>0</v>
      </c>
      <c r="F697">
        <v>0</v>
      </c>
      <c r="G697" t="s">
        <v>1464</v>
      </c>
      <c r="BB697" s="71" t="s">
        <v>7910</v>
      </c>
    </row>
    <row r="698" spans="1:54" ht="18.75" customHeight="1">
      <c r="A698" s="36" t="s">
        <v>11387</v>
      </c>
      <c r="B698" s="36" t="s">
        <v>10805</v>
      </c>
      <c r="C698" s="36" t="s">
        <v>11388</v>
      </c>
      <c r="D698" s="36" t="s">
        <v>1464</v>
      </c>
      <c r="E698">
        <v>0</v>
      </c>
      <c r="F698">
        <v>0</v>
      </c>
      <c r="G698" t="s">
        <v>1464</v>
      </c>
      <c r="BB698" s="71" t="s">
        <v>7908</v>
      </c>
    </row>
    <row r="699" spans="1:54" ht="18.75" customHeight="1">
      <c r="A699" s="36" t="s">
        <v>11385</v>
      </c>
      <c r="B699" s="36" t="s">
        <v>10805</v>
      </c>
      <c r="C699" s="36" t="s">
        <v>11386</v>
      </c>
      <c r="D699" s="36" t="s">
        <v>1464</v>
      </c>
      <c r="E699">
        <v>0</v>
      </c>
      <c r="F699">
        <v>0</v>
      </c>
      <c r="G699" t="s">
        <v>1464</v>
      </c>
      <c r="BB699" s="71" t="s">
        <v>8488</v>
      </c>
    </row>
    <row r="700" spans="1:54" ht="18.75" customHeight="1">
      <c r="A700" s="36" t="s">
        <v>11383</v>
      </c>
      <c r="B700" s="36" t="s">
        <v>10805</v>
      </c>
      <c r="C700" s="36" t="s">
        <v>11384</v>
      </c>
      <c r="D700" s="36" t="s">
        <v>1464</v>
      </c>
      <c r="E700">
        <v>0</v>
      </c>
      <c r="F700">
        <v>0</v>
      </c>
      <c r="G700" t="s">
        <v>1464</v>
      </c>
      <c r="BB700" s="71" t="s">
        <v>7912</v>
      </c>
    </row>
    <row r="701" spans="1:54" ht="18.75" customHeight="1">
      <c r="A701" s="36" t="s">
        <v>11588</v>
      </c>
      <c r="B701" s="36" t="s">
        <v>10805</v>
      </c>
      <c r="C701" s="36" t="s">
        <v>11589</v>
      </c>
      <c r="D701" s="36" t="s">
        <v>10834</v>
      </c>
      <c r="E701">
        <v>123</v>
      </c>
      <c r="F701">
        <v>11.14</v>
      </c>
      <c r="G701" t="s">
        <v>1464</v>
      </c>
      <c r="BB701" s="71" t="s">
        <v>7914</v>
      </c>
    </row>
    <row r="702" spans="1:54" ht="18.75" customHeight="1">
      <c r="A702" s="36" t="s">
        <v>11286</v>
      </c>
      <c r="B702" s="36" t="s">
        <v>10805</v>
      </c>
      <c r="C702" s="36" t="s">
        <v>11287</v>
      </c>
      <c r="D702" s="36" t="s">
        <v>1464</v>
      </c>
      <c r="E702">
        <v>0</v>
      </c>
      <c r="F702">
        <v>0</v>
      </c>
      <c r="G702" t="s">
        <v>1464</v>
      </c>
      <c r="BB702" s="71" t="s">
        <v>7916</v>
      </c>
    </row>
    <row r="703" spans="1:54" ht="18.75" customHeight="1">
      <c r="A703" s="36" t="s">
        <v>11077</v>
      </c>
      <c r="B703" s="36" t="s">
        <v>10805</v>
      </c>
      <c r="C703" s="36" t="s">
        <v>11078</v>
      </c>
      <c r="D703" s="36" t="s">
        <v>11076</v>
      </c>
      <c r="E703">
        <v>0</v>
      </c>
      <c r="F703">
        <v>0</v>
      </c>
      <c r="G703" t="s">
        <v>1464</v>
      </c>
      <c r="BB703" s="71" t="s">
        <v>7918</v>
      </c>
    </row>
    <row r="704" spans="1:54" ht="18.75" customHeight="1">
      <c r="A704" s="36" t="s">
        <v>11804</v>
      </c>
      <c r="B704" s="36" t="s">
        <v>10805</v>
      </c>
      <c r="C704" s="36" t="s">
        <v>11805</v>
      </c>
      <c r="D704" s="36" t="s">
        <v>11442</v>
      </c>
      <c r="E704">
        <v>123.12117000000001</v>
      </c>
      <c r="F704">
        <v>7.7594780000000103</v>
      </c>
      <c r="G704" t="s">
        <v>1464</v>
      </c>
      <c r="BB704" s="71" t="s">
        <v>7920</v>
      </c>
    </row>
    <row r="705" spans="1:54" ht="18.75" customHeight="1">
      <c r="A705" s="36" t="s">
        <v>11381</v>
      </c>
      <c r="B705" s="36" t="s">
        <v>10805</v>
      </c>
      <c r="C705" s="36" t="s">
        <v>11382</v>
      </c>
      <c r="D705" s="36" t="s">
        <v>1464</v>
      </c>
      <c r="E705">
        <v>123.092512359968</v>
      </c>
      <c r="F705">
        <v>11.170318421085</v>
      </c>
      <c r="G705" t="s">
        <v>1464</v>
      </c>
      <c r="BB705" s="71" t="s">
        <v>7922</v>
      </c>
    </row>
    <row r="706" spans="1:54" ht="18.75" customHeight="1">
      <c r="A706" s="36" t="s">
        <v>11379</v>
      </c>
      <c r="B706" s="36" t="s">
        <v>10805</v>
      </c>
      <c r="C706" s="36" t="s">
        <v>11380</v>
      </c>
      <c r="D706" s="36" t="s">
        <v>1464</v>
      </c>
      <c r="E706">
        <v>0</v>
      </c>
      <c r="F706">
        <v>0</v>
      </c>
      <c r="G706" t="s">
        <v>1464</v>
      </c>
      <c r="BB706" s="71" t="s">
        <v>15604</v>
      </c>
    </row>
    <row r="707" spans="1:54" ht="18.75" customHeight="1">
      <c r="A707" s="36" t="s">
        <v>11377</v>
      </c>
      <c r="B707" s="36" t="s">
        <v>10805</v>
      </c>
      <c r="C707" s="36" t="s">
        <v>11378</v>
      </c>
      <c r="D707" s="36" t="s">
        <v>1464</v>
      </c>
      <c r="E707">
        <v>120.630164988023</v>
      </c>
      <c r="F707">
        <v>14.0377170357654</v>
      </c>
      <c r="G707" t="s">
        <v>1464</v>
      </c>
      <c r="BB707" s="71" t="s">
        <v>7924</v>
      </c>
    </row>
    <row r="708" spans="1:54" ht="18.75" customHeight="1">
      <c r="A708" s="36" t="s">
        <v>11691</v>
      </c>
      <c r="B708" s="36" t="s">
        <v>10805</v>
      </c>
      <c r="C708" s="36" t="s">
        <v>11692</v>
      </c>
      <c r="D708" s="36" t="s">
        <v>10834</v>
      </c>
      <c r="E708">
        <v>122.68333440000001</v>
      </c>
      <c r="F708">
        <v>10.83333302</v>
      </c>
      <c r="G708" t="s">
        <v>1464</v>
      </c>
      <c r="BB708" s="71" t="s">
        <v>7926</v>
      </c>
    </row>
    <row r="709" spans="1:54" ht="18.75" customHeight="1">
      <c r="A709" s="36" t="s">
        <v>11064</v>
      </c>
      <c r="B709" s="36" t="s">
        <v>10805</v>
      </c>
      <c r="C709" s="36" t="s">
        <v>11065</v>
      </c>
      <c r="D709" s="36" t="s">
        <v>11066</v>
      </c>
      <c r="E709">
        <v>0</v>
      </c>
      <c r="F709">
        <v>0</v>
      </c>
      <c r="G709" t="s">
        <v>11010</v>
      </c>
      <c r="BB709" s="71" t="s">
        <v>8325</v>
      </c>
    </row>
    <row r="710" spans="1:54" ht="18.75" customHeight="1">
      <c r="A710" s="36" t="s">
        <v>11371</v>
      </c>
      <c r="B710" s="36" t="s">
        <v>10805</v>
      </c>
      <c r="C710" s="36" t="s">
        <v>11372</v>
      </c>
      <c r="D710" s="36" t="s">
        <v>1464</v>
      </c>
      <c r="E710">
        <v>0</v>
      </c>
      <c r="F710">
        <v>0</v>
      </c>
      <c r="G710" t="s">
        <v>1464</v>
      </c>
      <c r="BB710" s="71" t="s">
        <v>7928</v>
      </c>
    </row>
    <row r="711" spans="1:54" ht="18.75" customHeight="1">
      <c r="A711" s="36" t="s">
        <v>11362</v>
      </c>
      <c r="B711" s="36" t="s">
        <v>10805</v>
      </c>
      <c r="C711" s="36" t="s">
        <v>11363</v>
      </c>
      <c r="D711" s="36" t="s">
        <v>11364</v>
      </c>
      <c r="E711">
        <v>120.641810176839</v>
      </c>
      <c r="F711">
        <v>14.0771199298496</v>
      </c>
      <c r="G711" t="s">
        <v>1464</v>
      </c>
      <c r="BB711" s="71" t="s">
        <v>7930</v>
      </c>
    </row>
    <row r="712" spans="1:54" ht="18.75" customHeight="1">
      <c r="A712" s="36" t="s">
        <v>11365</v>
      </c>
      <c r="B712" s="36" t="s">
        <v>10805</v>
      </c>
      <c r="C712" s="36" t="s">
        <v>11366</v>
      </c>
      <c r="D712" s="36" t="s">
        <v>1464</v>
      </c>
      <c r="E712">
        <v>0</v>
      </c>
      <c r="F712">
        <v>0</v>
      </c>
      <c r="G712" t="s">
        <v>1464</v>
      </c>
      <c r="BB712" s="71" t="s">
        <v>7932</v>
      </c>
    </row>
    <row r="713" spans="1:54" ht="18.75" customHeight="1">
      <c r="A713" s="36" t="s">
        <v>11493</v>
      </c>
      <c r="B713" s="36" t="s">
        <v>10805</v>
      </c>
      <c r="C713" s="36" t="s">
        <v>11494</v>
      </c>
      <c r="D713" s="36" t="s">
        <v>10834</v>
      </c>
      <c r="E713">
        <v>122.5333328</v>
      </c>
      <c r="F713">
        <v>10.5</v>
      </c>
      <c r="G713" t="s">
        <v>1464</v>
      </c>
      <c r="BB713" s="71" t="s">
        <v>14355</v>
      </c>
    </row>
    <row r="714" spans="1:54" ht="18.75" customHeight="1">
      <c r="A714" s="36" t="s">
        <v>11360</v>
      </c>
      <c r="B714" s="36" t="s">
        <v>10805</v>
      </c>
      <c r="C714" s="36" t="s">
        <v>11361</v>
      </c>
      <c r="D714" s="36" t="s">
        <v>1464</v>
      </c>
      <c r="E714">
        <v>0</v>
      </c>
      <c r="F714">
        <v>0</v>
      </c>
      <c r="G714" t="s">
        <v>1464</v>
      </c>
      <c r="BB714" s="71" t="s">
        <v>7935</v>
      </c>
    </row>
    <row r="715" spans="1:54" ht="18.75" customHeight="1">
      <c r="A715" s="36" t="s">
        <v>15637</v>
      </c>
      <c r="B715" s="36" t="s">
        <v>10805</v>
      </c>
      <c r="C715" s="36" t="s">
        <v>11270</v>
      </c>
      <c r="D715" s="36" t="s">
        <v>15612</v>
      </c>
      <c r="E715">
        <v>121.44589213271701</v>
      </c>
      <c r="F715">
        <v>14.2722544034617</v>
      </c>
      <c r="G715" t="s">
        <v>1464</v>
      </c>
      <c r="BB715" s="71" t="s">
        <v>7937</v>
      </c>
    </row>
    <row r="716" spans="1:54" ht="18.75" customHeight="1">
      <c r="A716" s="36" t="s">
        <v>11745</v>
      </c>
      <c r="B716" s="36" t="s">
        <v>10805</v>
      </c>
      <c r="C716" s="36" t="s">
        <v>11746</v>
      </c>
      <c r="D716" s="36" t="s">
        <v>10834</v>
      </c>
      <c r="E716">
        <v>122.8499985</v>
      </c>
      <c r="F716">
        <v>10.55000019</v>
      </c>
      <c r="G716" t="s">
        <v>1464</v>
      </c>
      <c r="BB716" s="71" t="s">
        <v>7941</v>
      </c>
    </row>
    <row r="717" spans="1:54" ht="18.75" customHeight="1">
      <c r="A717" s="36" t="s">
        <v>11663</v>
      </c>
      <c r="B717" s="36" t="s">
        <v>10805</v>
      </c>
      <c r="C717" s="36" t="s">
        <v>11664</v>
      </c>
      <c r="D717" s="36" t="s">
        <v>10834</v>
      </c>
      <c r="E717">
        <v>122.58333589999999</v>
      </c>
      <c r="F717">
        <v>10.4333334</v>
      </c>
      <c r="G717" t="s">
        <v>1464</v>
      </c>
      <c r="BB717" s="71" t="s">
        <v>7939</v>
      </c>
    </row>
    <row r="718" spans="1:54" ht="18.75" customHeight="1">
      <c r="A718" s="36" t="s">
        <v>11358</v>
      </c>
      <c r="B718" s="36" t="s">
        <v>10805</v>
      </c>
      <c r="C718" s="36" t="s">
        <v>11359</v>
      </c>
      <c r="D718" s="36" t="s">
        <v>1464</v>
      </c>
      <c r="E718">
        <v>0</v>
      </c>
      <c r="F718">
        <v>0</v>
      </c>
      <c r="G718" t="s">
        <v>1464</v>
      </c>
      <c r="BB718" s="71" t="s">
        <v>7943</v>
      </c>
    </row>
    <row r="719" spans="1:54" ht="18.75" customHeight="1">
      <c r="A719" s="36" t="s">
        <v>10804</v>
      </c>
      <c r="B719" s="36" t="s">
        <v>10805</v>
      </c>
      <c r="C719" s="36" t="s">
        <v>10806</v>
      </c>
      <c r="D719" s="36" t="s">
        <v>1464</v>
      </c>
      <c r="E719">
        <v>0</v>
      </c>
      <c r="F719">
        <v>0</v>
      </c>
      <c r="G719" t="s">
        <v>1464</v>
      </c>
      <c r="BB719" s="71" t="s">
        <v>7945</v>
      </c>
    </row>
    <row r="720" spans="1:54" ht="18.75" customHeight="1">
      <c r="A720" s="36" t="s">
        <v>15638</v>
      </c>
      <c r="B720" s="36" t="s">
        <v>10805</v>
      </c>
      <c r="C720" s="36" t="s">
        <v>11355</v>
      </c>
      <c r="D720" s="36" t="s">
        <v>1464</v>
      </c>
      <c r="E720">
        <v>0</v>
      </c>
      <c r="F720">
        <v>0</v>
      </c>
      <c r="G720" t="s">
        <v>1464</v>
      </c>
      <c r="BB720" s="71" t="s">
        <v>7947</v>
      </c>
    </row>
    <row r="721" spans="1:54" ht="18.75" customHeight="1">
      <c r="A721" s="36" t="s">
        <v>15639</v>
      </c>
      <c r="B721" s="36" t="s">
        <v>10805</v>
      </c>
      <c r="C721" s="36" t="s">
        <v>15640</v>
      </c>
      <c r="D721" s="36" t="s">
        <v>15630</v>
      </c>
      <c r="E721">
        <v>122.521131204444</v>
      </c>
      <c r="F721">
        <v>10.6945608748615</v>
      </c>
      <c r="G721" t="s">
        <v>1464</v>
      </c>
      <c r="BB721" s="71" t="s">
        <v>7949</v>
      </c>
    </row>
    <row r="722" spans="1:54" ht="18.75" customHeight="1">
      <c r="A722" s="36" t="s">
        <v>11056</v>
      </c>
      <c r="B722" s="36" t="s">
        <v>10805</v>
      </c>
      <c r="C722" s="36" t="s">
        <v>11057</v>
      </c>
      <c r="D722" s="36" t="s">
        <v>1464</v>
      </c>
      <c r="E722">
        <v>118.73710800000001</v>
      </c>
      <c r="F722">
        <v>9.8371569999999995</v>
      </c>
      <c r="G722" t="s">
        <v>1464</v>
      </c>
      <c r="BB722" s="71" t="s">
        <v>7951</v>
      </c>
    </row>
    <row r="723" spans="1:54" ht="18.75" customHeight="1">
      <c r="A723" s="36" t="s">
        <v>15641</v>
      </c>
      <c r="B723" s="36" t="s">
        <v>10805</v>
      </c>
      <c r="C723" s="36" t="s">
        <v>15642</v>
      </c>
      <c r="D723" s="36" t="s">
        <v>15615</v>
      </c>
      <c r="E723">
        <v>120.615158033532</v>
      </c>
      <c r="F723">
        <v>14.844827856141</v>
      </c>
      <c r="G723" t="s">
        <v>1464</v>
      </c>
      <c r="BB723" s="71" t="s">
        <v>7953</v>
      </c>
    </row>
    <row r="724" spans="1:54" ht="18.75" customHeight="1">
      <c r="A724" s="36" t="s">
        <v>10971</v>
      </c>
      <c r="B724" s="36" t="s">
        <v>10805</v>
      </c>
      <c r="C724" s="36" t="s">
        <v>10972</v>
      </c>
      <c r="D724" s="36" t="s">
        <v>1464</v>
      </c>
      <c r="E724">
        <v>0</v>
      </c>
      <c r="F724">
        <v>0</v>
      </c>
      <c r="G724" t="s">
        <v>1464</v>
      </c>
      <c r="BB724" s="71" t="s">
        <v>7955</v>
      </c>
    </row>
    <row r="725" spans="1:54" ht="18.75" customHeight="1">
      <c r="A725" s="36" t="s">
        <v>11800</v>
      </c>
      <c r="B725" s="36" t="s">
        <v>10805</v>
      </c>
      <c r="C725" s="36" t="s">
        <v>11801</v>
      </c>
      <c r="D725" s="36" t="s">
        <v>1355</v>
      </c>
      <c r="E725">
        <v>123.10723</v>
      </c>
      <c r="F725">
        <v>11.3026</v>
      </c>
      <c r="G725" t="s">
        <v>1464</v>
      </c>
      <c r="BB725" s="71" t="s">
        <v>8331</v>
      </c>
    </row>
    <row r="726" spans="1:54" ht="18.75" customHeight="1">
      <c r="A726" s="36" t="s">
        <v>11695</v>
      </c>
      <c r="B726" s="36" t="s">
        <v>10805</v>
      </c>
      <c r="C726" s="36" t="s">
        <v>11696</v>
      </c>
      <c r="D726" s="36" t="s">
        <v>10834</v>
      </c>
      <c r="E726">
        <v>122.83333589999999</v>
      </c>
      <c r="F726">
        <v>10.0666666</v>
      </c>
      <c r="G726" t="s">
        <v>1464</v>
      </c>
      <c r="BB726" s="71" t="s">
        <v>7957</v>
      </c>
    </row>
    <row r="727" spans="1:54" ht="18.75" customHeight="1">
      <c r="A727" s="36" t="s">
        <v>11743</v>
      </c>
      <c r="B727" s="36" t="s">
        <v>10805</v>
      </c>
      <c r="C727" s="36" t="s">
        <v>11744</v>
      </c>
      <c r="D727" s="36" t="s">
        <v>10834</v>
      </c>
      <c r="E727">
        <v>122.73332980000001</v>
      </c>
      <c r="F727">
        <v>10.61666679</v>
      </c>
      <c r="G727" t="s">
        <v>1464</v>
      </c>
      <c r="BB727" s="71" t="s">
        <v>7959</v>
      </c>
    </row>
    <row r="728" spans="1:54" ht="18.75" customHeight="1">
      <c r="A728" s="36" t="s">
        <v>11353</v>
      </c>
      <c r="B728" s="36" t="s">
        <v>10805</v>
      </c>
      <c r="C728" s="36" t="s">
        <v>11354</v>
      </c>
      <c r="D728" s="36" t="s">
        <v>1464</v>
      </c>
      <c r="E728">
        <v>0</v>
      </c>
      <c r="F728">
        <v>0</v>
      </c>
      <c r="G728" t="s">
        <v>1464</v>
      </c>
      <c r="BB728" s="71" t="s">
        <v>8742</v>
      </c>
    </row>
    <row r="729" spans="1:54" ht="18.75" customHeight="1">
      <c r="A729" s="36" t="s">
        <v>15643</v>
      </c>
      <c r="B729" s="36" t="s">
        <v>10805</v>
      </c>
      <c r="C729" s="36" t="s">
        <v>11488</v>
      </c>
      <c r="D729" s="36" t="s">
        <v>15630</v>
      </c>
      <c r="E729">
        <v>121.960811046552</v>
      </c>
      <c r="F729">
        <v>10.7658189953211</v>
      </c>
      <c r="G729" t="s">
        <v>1464</v>
      </c>
      <c r="BB729" s="71" t="s">
        <v>8740</v>
      </c>
    </row>
    <row r="730" spans="1:54" ht="18.75" customHeight="1">
      <c r="A730" s="36" t="s">
        <v>11146</v>
      </c>
      <c r="B730" s="36" t="s">
        <v>10805</v>
      </c>
      <c r="C730" s="36" t="s">
        <v>11147</v>
      </c>
      <c r="D730" s="36" t="s">
        <v>11148</v>
      </c>
      <c r="E730">
        <v>0</v>
      </c>
      <c r="F730">
        <v>0</v>
      </c>
      <c r="G730" t="s">
        <v>1464</v>
      </c>
      <c r="BB730" s="71" t="s">
        <v>8738</v>
      </c>
    </row>
    <row r="731" spans="1:54" ht="18.75" customHeight="1">
      <c r="A731" s="36" t="s">
        <v>11428</v>
      </c>
      <c r="B731" s="36" t="s">
        <v>10805</v>
      </c>
      <c r="C731" s="36" t="s">
        <v>11429</v>
      </c>
      <c r="D731" s="36" t="s">
        <v>11425</v>
      </c>
      <c r="E731">
        <v>0</v>
      </c>
      <c r="F731">
        <v>0</v>
      </c>
      <c r="G731" t="s">
        <v>11045</v>
      </c>
      <c r="BB731" s="71" t="s">
        <v>8736</v>
      </c>
    </row>
    <row r="732" spans="1:54" ht="18.75" customHeight="1">
      <c r="A732" s="36" t="s">
        <v>11445</v>
      </c>
      <c r="B732" s="36" t="s">
        <v>10805</v>
      </c>
      <c r="C732" s="36" t="s">
        <v>11446</v>
      </c>
      <c r="D732" s="36" t="s">
        <v>1464</v>
      </c>
      <c r="E732">
        <v>122.859419</v>
      </c>
      <c r="F732">
        <v>10.268800000000001</v>
      </c>
      <c r="G732" t="s">
        <v>1464</v>
      </c>
      <c r="BB732" s="71" t="s">
        <v>14356</v>
      </c>
    </row>
    <row r="733" spans="1:54" ht="18.75" customHeight="1">
      <c r="A733" s="36" t="s">
        <v>11351</v>
      </c>
      <c r="B733" s="36" t="s">
        <v>10805</v>
      </c>
      <c r="C733" s="36" t="s">
        <v>11352</v>
      </c>
      <c r="D733" s="36" t="s">
        <v>1464</v>
      </c>
      <c r="E733">
        <v>0</v>
      </c>
      <c r="F733">
        <v>0</v>
      </c>
      <c r="G733" t="s">
        <v>1464</v>
      </c>
      <c r="BB733" s="71" t="s">
        <v>8732</v>
      </c>
    </row>
    <row r="734" spans="1:54" ht="18.75" customHeight="1">
      <c r="A734" s="36" t="s">
        <v>11349</v>
      </c>
      <c r="B734" s="36" t="s">
        <v>10805</v>
      </c>
      <c r="C734" s="36" t="s">
        <v>11350</v>
      </c>
      <c r="D734" s="36" t="s">
        <v>1464</v>
      </c>
      <c r="E734">
        <v>0</v>
      </c>
      <c r="F734">
        <v>0</v>
      </c>
      <c r="G734" t="s">
        <v>1464</v>
      </c>
      <c r="BB734" s="71" t="s">
        <v>8730</v>
      </c>
    </row>
    <row r="735" spans="1:54" ht="18.75" customHeight="1">
      <c r="A735" s="36" t="s">
        <v>10943</v>
      </c>
      <c r="B735" s="36" t="s">
        <v>10805</v>
      </c>
      <c r="C735" s="36" t="s">
        <v>10944</v>
      </c>
      <c r="D735" s="36" t="s">
        <v>1353</v>
      </c>
      <c r="E735">
        <v>125.1894444</v>
      </c>
      <c r="F735">
        <v>5.82777777799999</v>
      </c>
      <c r="G735" t="s">
        <v>1464</v>
      </c>
      <c r="BB735" s="71" t="s">
        <v>8485</v>
      </c>
    </row>
    <row r="736" spans="1:54" ht="18.75" customHeight="1">
      <c r="A736" s="36" t="s">
        <v>11572</v>
      </c>
      <c r="B736" s="36" t="s">
        <v>10805</v>
      </c>
      <c r="C736" s="36" t="s">
        <v>11573</v>
      </c>
      <c r="D736" s="36" t="s">
        <v>11425</v>
      </c>
      <c r="E736">
        <v>120.91666410000001</v>
      </c>
      <c r="F736">
        <v>14.6833334</v>
      </c>
      <c r="G736" t="s">
        <v>1464</v>
      </c>
      <c r="BB736" s="71" t="s">
        <v>8734</v>
      </c>
    </row>
    <row r="737" spans="1:54" ht="18.75" customHeight="1">
      <c r="A737" s="36" t="s">
        <v>15644</v>
      </c>
      <c r="B737" s="36" t="s">
        <v>10805</v>
      </c>
      <c r="C737" s="36" t="s">
        <v>11218</v>
      </c>
      <c r="D737" s="36" t="s">
        <v>15626</v>
      </c>
      <c r="E737">
        <v>125.20975928651499</v>
      </c>
      <c r="F737">
        <v>5.8276572671718503</v>
      </c>
      <c r="G737" t="s">
        <v>1464</v>
      </c>
      <c r="BB737" s="71" t="s">
        <v>8483</v>
      </c>
    </row>
    <row r="738" spans="1:54" ht="18.75" customHeight="1">
      <c r="A738" s="36" t="s">
        <v>11343</v>
      </c>
      <c r="B738" s="36" t="s">
        <v>10805</v>
      </c>
      <c r="C738" s="36" t="s">
        <v>11344</v>
      </c>
      <c r="D738" s="36" t="s">
        <v>1464</v>
      </c>
      <c r="E738">
        <v>0</v>
      </c>
      <c r="F738">
        <v>0</v>
      </c>
      <c r="G738" t="s">
        <v>1464</v>
      </c>
      <c r="BB738" s="71" t="s">
        <v>8726</v>
      </c>
    </row>
    <row r="739" spans="1:54" ht="18.75" customHeight="1">
      <c r="A739" s="36" t="s">
        <v>11657</v>
      </c>
      <c r="B739" s="36" t="s">
        <v>10805</v>
      </c>
      <c r="C739" s="36" t="s">
        <v>11658</v>
      </c>
      <c r="D739" s="36" t="s">
        <v>10834</v>
      </c>
      <c r="E739">
        <v>122.86666870000001</v>
      </c>
      <c r="F739">
        <v>10.399999619999999</v>
      </c>
      <c r="G739" t="s">
        <v>1464</v>
      </c>
      <c r="BB739" s="71" t="s">
        <v>8720</v>
      </c>
    </row>
    <row r="740" spans="1:54" ht="18.75" customHeight="1">
      <c r="A740" s="36" t="s">
        <v>11341</v>
      </c>
      <c r="B740" s="36" t="s">
        <v>10805</v>
      </c>
      <c r="C740" s="36" t="s">
        <v>11342</v>
      </c>
      <c r="D740" s="36" t="s">
        <v>1464</v>
      </c>
      <c r="E740">
        <v>122.721705324016</v>
      </c>
      <c r="F740">
        <v>10.946627296401401</v>
      </c>
      <c r="G740" t="s">
        <v>1464</v>
      </c>
      <c r="BB740" s="71" t="s">
        <v>8724</v>
      </c>
    </row>
    <row r="741" spans="1:54" ht="18.75" customHeight="1">
      <c r="A741" s="36" t="s">
        <v>10923</v>
      </c>
      <c r="B741" s="36" t="s">
        <v>10805</v>
      </c>
      <c r="C741" s="36" t="s">
        <v>10924</v>
      </c>
      <c r="D741" s="36" t="s">
        <v>10925</v>
      </c>
      <c r="E741">
        <v>125.077135</v>
      </c>
      <c r="F741">
        <v>5.8860010000000003</v>
      </c>
      <c r="G741" t="s">
        <v>1464</v>
      </c>
      <c r="BB741" s="71" t="s">
        <v>8722</v>
      </c>
    </row>
    <row r="742" spans="1:54" ht="18.75" customHeight="1">
      <c r="A742" s="36" t="s">
        <v>11687</v>
      </c>
      <c r="B742" s="36" t="s">
        <v>10805</v>
      </c>
      <c r="C742" s="36" t="s">
        <v>11688</v>
      </c>
      <c r="D742" s="36" t="s">
        <v>10834</v>
      </c>
      <c r="E742">
        <v>122.61666870000001</v>
      </c>
      <c r="F742">
        <v>10.766666409999999</v>
      </c>
      <c r="G742" t="s">
        <v>1464</v>
      </c>
      <c r="BB742" s="71" t="s">
        <v>8728</v>
      </c>
    </row>
    <row r="743" spans="1:54" ht="18.75" customHeight="1">
      <c r="A743" s="36" t="s">
        <v>11339</v>
      </c>
      <c r="B743" s="36" t="s">
        <v>10805</v>
      </c>
      <c r="C743" s="36" t="s">
        <v>11340</v>
      </c>
      <c r="D743" s="36" t="s">
        <v>1464</v>
      </c>
      <c r="E743">
        <v>0</v>
      </c>
      <c r="F743">
        <v>0</v>
      </c>
      <c r="G743" t="s">
        <v>1464</v>
      </c>
      <c r="BB743" s="71" t="s">
        <v>8323</v>
      </c>
    </row>
    <row r="744" spans="1:54" ht="18.75" customHeight="1">
      <c r="A744" s="36" t="s">
        <v>11268</v>
      </c>
      <c r="B744" s="36" t="s">
        <v>10805</v>
      </c>
      <c r="C744" s="36" t="s">
        <v>11269</v>
      </c>
      <c r="D744" s="36" t="s">
        <v>1464</v>
      </c>
      <c r="E744">
        <v>120.92298</v>
      </c>
      <c r="F744">
        <v>15.052716</v>
      </c>
      <c r="G744" t="s">
        <v>1464</v>
      </c>
      <c r="BB744" s="71" t="s">
        <v>8718</v>
      </c>
    </row>
    <row r="745" spans="1:54" ht="18.75" customHeight="1">
      <c r="A745" s="36" t="s">
        <v>11033</v>
      </c>
      <c r="B745" s="36" t="s">
        <v>10805</v>
      </c>
      <c r="C745" s="36" t="s">
        <v>11034</v>
      </c>
      <c r="D745" s="36" t="s">
        <v>1464</v>
      </c>
      <c r="E745">
        <v>0</v>
      </c>
      <c r="F745">
        <v>0</v>
      </c>
      <c r="G745" t="s">
        <v>1464</v>
      </c>
      <c r="BB745" s="71" t="s">
        <v>8716</v>
      </c>
    </row>
    <row r="746" spans="1:54" ht="18.75" customHeight="1">
      <c r="A746" s="36" t="s">
        <v>11335</v>
      </c>
      <c r="B746" s="36" t="s">
        <v>10805</v>
      </c>
      <c r="C746" s="36" t="s">
        <v>11336</v>
      </c>
      <c r="D746" t="s">
        <v>1464</v>
      </c>
      <c r="E746">
        <v>0</v>
      </c>
      <c r="F746">
        <v>0</v>
      </c>
      <c r="G746" t="s">
        <v>1464</v>
      </c>
      <c r="BB746" s="71" t="s">
        <v>8714</v>
      </c>
    </row>
    <row r="747" spans="1:54" ht="18.75" customHeight="1">
      <c r="A747" s="36" t="s">
        <v>11044</v>
      </c>
      <c r="B747" s="36" t="s">
        <v>10805</v>
      </c>
      <c r="C747" s="36" t="s">
        <v>11045</v>
      </c>
      <c r="D747" s="36" t="s">
        <v>1464</v>
      </c>
      <c r="E747">
        <v>120.93882600000001</v>
      </c>
      <c r="F747">
        <v>14.72095</v>
      </c>
      <c r="G747" t="s">
        <v>1464</v>
      </c>
      <c r="BB747" s="71" t="s">
        <v>8712</v>
      </c>
    </row>
    <row r="748" spans="1:54" ht="18.75" customHeight="1">
      <c r="A748" s="36" t="s">
        <v>11009</v>
      </c>
      <c r="B748" s="36" t="s">
        <v>10805</v>
      </c>
      <c r="C748" s="36" t="s">
        <v>11010</v>
      </c>
      <c r="D748" s="36" t="s">
        <v>1464</v>
      </c>
      <c r="E748">
        <v>124.06538999999999</v>
      </c>
      <c r="F748">
        <v>6.6716449999999998</v>
      </c>
      <c r="G748" t="s">
        <v>1464</v>
      </c>
      <c r="BB748" s="71" t="s">
        <v>8710</v>
      </c>
    </row>
    <row r="749" spans="1:54" ht="18.75" customHeight="1">
      <c r="A749" s="36" t="s">
        <v>10936</v>
      </c>
      <c r="B749" s="36" t="s">
        <v>10805</v>
      </c>
      <c r="C749" s="36" t="s">
        <v>10937</v>
      </c>
      <c r="D749" s="36" t="s">
        <v>14361</v>
      </c>
      <c r="E749">
        <v>0</v>
      </c>
      <c r="F749">
        <v>0</v>
      </c>
      <c r="G749" t="s">
        <v>1464</v>
      </c>
      <c r="BB749" s="71" t="s">
        <v>8708</v>
      </c>
    </row>
    <row r="750" spans="1:54" ht="18.75" customHeight="1">
      <c r="A750" s="36" t="s">
        <v>2522</v>
      </c>
      <c r="B750" s="36" t="s">
        <v>1884</v>
      </c>
      <c r="C750" s="36" t="s">
        <v>2523</v>
      </c>
      <c r="D750" s="36" t="s">
        <v>1988</v>
      </c>
      <c r="E750">
        <v>151.34927093513599</v>
      </c>
      <c r="F750">
        <v>-33.493553327734801</v>
      </c>
      <c r="G750" t="s">
        <v>1464</v>
      </c>
      <c r="BB750" s="71" t="s">
        <v>8706</v>
      </c>
    </row>
    <row r="751" spans="1:54" ht="18.75" customHeight="1">
      <c r="A751" s="36" t="s">
        <v>2790</v>
      </c>
      <c r="B751" s="36" t="s">
        <v>1884</v>
      </c>
      <c r="C751" s="36" t="s">
        <v>2791</v>
      </c>
      <c r="D751" s="36" t="s">
        <v>1464</v>
      </c>
      <c r="E751">
        <v>148.28165311523799</v>
      </c>
      <c r="F751">
        <v>-20.091602679371601</v>
      </c>
      <c r="G751" t="s">
        <v>1464</v>
      </c>
      <c r="BB751" s="71" t="s">
        <v>8704</v>
      </c>
    </row>
    <row r="752" spans="1:54" ht="18.75" customHeight="1">
      <c r="A752" s="36" t="s">
        <v>2652</v>
      </c>
      <c r="B752" s="36" t="s">
        <v>1884</v>
      </c>
      <c r="C752" s="36" t="s">
        <v>2653</v>
      </c>
      <c r="D752" s="36" t="s">
        <v>1464</v>
      </c>
      <c r="E752">
        <v>149.68959205259401</v>
      </c>
      <c r="F752">
        <v>-22.398219568716701</v>
      </c>
      <c r="G752" t="s">
        <v>1464</v>
      </c>
      <c r="BB752" s="71" t="s">
        <v>8702</v>
      </c>
    </row>
    <row r="753" spans="1:54" ht="18.75" customHeight="1">
      <c r="A753" s="36" t="s">
        <v>2780</v>
      </c>
      <c r="B753" s="36" t="s">
        <v>1884</v>
      </c>
      <c r="C753" s="36" t="s">
        <v>2781</v>
      </c>
      <c r="D753" s="36" t="s">
        <v>1464</v>
      </c>
      <c r="E753">
        <v>115.28378107086399</v>
      </c>
      <c r="F753">
        <v>-33.670790658597603</v>
      </c>
      <c r="G753" t="s">
        <v>1464</v>
      </c>
      <c r="BB753" s="71" t="s">
        <v>7961</v>
      </c>
    </row>
    <row r="754" spans="1:54" ht="18.75" customHeight="1">
      <c r="A754" s="36" t="s">
        <v>2608</v>
      </c>
      <c r="B754" s="36" t="s">
        <v>1884</v>
      </c>
      <c r="C754" s="36" t="s">
        <v>2609</v>
      </c>
      <c r="D754" s="36" t="s">
        <v>1464</v>
      </c>
      <c r="E754">
        <v>116.44835972156601</v>
      </c>
      <c r="F754">
        <v>-34.919941741968103</v>
      </c>
      <c r="G754" t="s">
        <v>1464</v>
      </c>
      <c r="BB754" s="71" t="s">
        <v>8481</v>
      </c>
    </row>
    <row r="755" spans="1:54" ht="18.75" customHeight="1">
      <c r="A755" s="36" t="s">
        <v>4632</v>
      </c>
      <c r="B755" s="36" t="s">
        <v>4582</v>
      </c>
      <c r="C755" s="36" t="s">
        <v>4633</v>
      </c>
      <c r="D755" t="s">
        <v>4627</v>
      </c>
      <c r="E755">
        <v>112.63333129999999</v>
      </c>
      <c r="F755">
        <v>-7.9833335879999998</v>
      </c>
      <c r="G755" t="s">
        <v>1464</v>
      </c>
      <c r="BB755" s="71" t="s">
        <v>8479</v>
      </c>
    </row>
    <row r="756" spans="1:54" ht="18.75" customHeight="1">
      <c r="A756" s="36" t="s">
        <v>8530</v>
      </c>
      <c r="B756" s="36" t="s">
        <v>17249</v>
      </c>
      <c r="C756" s="36" t="s">
        <v>8531</v>
      </c>
      <c r="D756" t="s">
        <v>7726</v>
      </c>
      <c r="E756">
        <v>172.6972222</v>
      </c>
      <c r="F756">
        <v>-43.41638889</v>
      </c>
      <c r="G756" t="s">
        <v>1464</v>
      </c>
      <c r="BB756" s="71" t="s">
        <v>8477</v>
      </c>
    </row>
    <row r="757" spans="1:54" ht="18.75" customHeight="1">
      <c r="A757" s="36" t="s">
        <v>8532</v>
      </c>
      <c r="B757" s="36" t="s">
        <v>17249</v>
      </c>
      <c r="C757" s="36" t="s">
        <v>8533</v>
      </c>
      <c r="D757" t="s">
        <v>7726</v>
      </c>
      <c r="E757">
        <v>172.6788889</v>
      </c>
      <c r="F757">
        <v>-43.392222220000001</v>
      </c>
      <c r="G757" t="s">
        <v>1464</v>
      </c>
      <c r="BB757" s="71" t="s">
        <v>7963</v>
      </c>
    </row>
    <row r="758" spans="1:54" ht="18.75" customHeight="1">
      <c r="A758" s="36" t="s">
        <v>2099</v>
      </c>
      <c r="B758" s="36" t="s">
        <v>1884</v>
      </c>
      <c r="C758" s="36" t="s">
        <v>2100</v>
      </c>
      <c r="D758" s="36" t="s">
        <v>1464</v>
      </c>
      <c r="E758">
        <v>122.220578917022</v>
      </c>
      <c r="F758">
        <v>-17.969158977816601</v>
      </c>
      <c r="G758" t="s">
        <v>1464</v>
      </c>
      <c r="BB758" s="71" t="s">
        <v>7965</v>
      </c>
    </row>
    <row r="759" spans="1:54" ht="18.75" customHeight="1">
      <c r="A759" s="36" t="s">
        <v>2772</v>
      </c>
      <c r="B759" s="36" t="s">
        <v>1884</v>
      </c>
      <c r="C759" s="36" t="s">
        <v>2773</v>
      </c>
      <c r="D759" s="36" t="s">
        <v>1464</v>
      </c>
      <c r="E759">
        <v>122.205639224595</v>
      </c>
      <c r="F759">
        <v>-17.865536097293599</v>
      </c>
      <c r="G759" t="s">
        <v>1464</v>
      </c>
      <c r="BB759" s="71" t="s">
        <v>7967</v>
      </c>
    </row>
    <row r="760" spans="1:54" ht="18.75" customHeight="1">
      <c r="A760" s="36" t="s">
        <v>2630</v>
      </c>
      <c r="B760" s="36" t="s">
        <v>1884</v>
      </c>
      <c r="C760" s="36" t="s">
        <v>2631</v>
      </c>
      <c r="D760" s="36" t="s">
        <v>1464</v>
      </c>
      <c r="E760">
        <v>150.11528431477299</v>
      </c>
      <c r="F760">
        <v>-36.127316520087803</v>
      </c>
      <c r="G760" t="s">
        <v>1464</v>
      </c>
      <c r="BB760" s="71" t="s">
        <v>7969</v>
      </c>
    </row>
    <row r="761" spans="1:54" ht="18.75" customHeight="1">
      <c r="A761" s="36" t="s">
        <v>6506</v>
      </c>
      <c r="B761" s="36" t="s">
        <v>6330</v>
      </c>
      <c r="C761" t="s">
        <v>6507</v>
      </c>
      <c r="D761" t="s">
        <v>6356</v>
      </c>
      <c r="E761">
        <v>2.766666651</v>
      </c>
      <c r="F761">
        <v>111.5500031</v>
      </c>
      <c r="BB761" s="71" t="s">
        <v>8475</v>
      </c>
    </row>
    <row r="762" spans="1:54" ht="18.75" customHeight="1">
      <c r="A762" s="36" t="s">
        <v>3641</v>
      </c>
      <c r="B762" s="36" t="s">
        <v>3619</v>
      </c>
      <c r="C762" s="36" t="s">
        <v>3642</v>
      </c>
      <c r="D762" t="s">
        <v>3636</v>
      </c>
      <c r="E762">
        <v>115.0333328</v>
      </c>
      <c r="F762">
        <v>4.966666698</v>
      </c>
      <c r="G762" t="s">
        <v>1464</v>
      </c>
      <c r="BB762" s="71" t="s">
        <v>7971</v>
      </c>
    </row>
    <row r="763" spans="1:54" ht="18.75" customHeight="1">
      <c r="A763" s="36" t="s">
        <v>3643</v>
      </c>
      <c r="B763" s="36" t="s">
        <v>3619</v>
      </c>
      <c r="C763" s="36" t="s">
        <v>3644</v>
      </c>
      <c r="D763" t="s">
        <v>3636</v>
      </c>
      <c r="E763">
        <v>115.06666559999999</v>
      </c>
      <c r="F763">
        <v>5.033333302</v>
      </c>
      <c r="G763" t="s">
        <v>1464</v>
      </c>
      <c r="BB763" s="71" t="s">
        <v>8473</v>
      </c>
    </row>
    <row r="764" spans="1:54" ht="18.75" customHeight="1">
      <c r="A764" s="36" t="s">
        <v>3639</v>
      </c>
      <c r="B764" s="36" t="s">
        <v>3619</v>
      </c>
      <c r="C764" s="36" t="s">
        <v>3640</v>
      </c>
      <c r="D764" t="s">
        <v>3636</v>
      </c>
      <c r="E764">
        <v>115.01667019999999</v>
      </c>
      <c r="F764">
        <v>4.8833332059999996</v>
      </c>
      <c r="G764" t="s">
        <v>1464</v>
      </c>
      <c r="BB764" s="71" t="s">
        <v>7973</v>
      </c>
    </row>
    <row r="765" spans="1:54" ht="18.75" customHeight="1">
      <c r="A765" s="36" t="s">
        <v>3645</v>
      </c>
      <c r="B765" s="36" t="s">
        <v>3619</v>
      </c>
      <c r="C765" s="36" t="s">
        <v>3646</v>
      </c>
      <c r="D765" s="36" t="s">
        <v>3636</v>
      </c>
      <c r="E765">
        <v>115.0500031</v>
      </c>
      <c r="F765">
        <v>5</v>
      </c>
      <c r="G765" t="s">
        <v>1464</v>
      </c>
      <c r="BB765" s="71" t="s">
        <v>7975</v>
      </c>
    </row>
    <row r="766" spans="1:54" ht="18.75" customHeight="1">
      <c r="A766" s="36" t="s">
        <v>2059</v>
      </c>
      <c r="B766" s="36" t="s">
        <v>1884</v>
      </c>
      <c r="C766" s="36" t="s">
        <v>2060</v>
      </c>
      <c r="D766" s="36" t="s">
        <v>1464</v>
      </c>
      <c r="E766">
        <v>153.56092790907601</v>
      </c>
      <c r="F766">
        <v>-28.574755528158001</v>
      </c>
      <c r="G766" t="s">
        <v>1464</v>
      </c>
      <c r="BB766" s="71" t="s">
        <v>8471</v>
      </c>
    </row>
    <row r="767" spans="1:54" ht="18.75" customHeight="1">
      <c r="A767" s="36" t="s">
        <v>2065</v>
      </c>
      <c r="B767" s="36" t="s">
        <v>1884</v>
      </c>
      <c r="C767" s="36" t="s">
        <v>2066</v>
      </c>
      <c r="D767" s="36" t="s">
        <v>1988</v>
      </c>
      <c r="E767">
        <v>153.54998699999999</v>
      </c>
      <c r="F767">
        <v>-28.535513000000002</v>
      </c>
      <c r="G767" t="s">
        <v>1464</v>
      </c>
      <c r="BB767" s="71" t="s">
        <v>7977</v>
      </c>
    </row>
    <row r="768" spans="1:54" ht="18.75" customHeight="1">
      <c r="A768" s="36" t="s">
        <v>11100</v>
      </c>
      <c r="B768" s="36" t="s">
        <v>10805</v>
      </c>
      <c r="C768" s="36" t="s">
        <v>11101</v>
      </c>
      <c r="D768" s="36" t="s">
        <v>1464</v>
      </c>
      <c r="E768">
        <v>0</v>
      </c>
      <c r="F768">
        <v>0</v>
      </c>
      <c r="G768" t="s">
        <v>1464</v>
      </c>
      <c r="BB768" s="71" t="s">
        <v>15606</v>
      </c>
    </row>
    <row r="769" spans="1:54" ht="18.75" customHeight="1">
      <c r="A769" s="36" t="s">
        <v>11321</v>
      </c>
      <c r="B769" s="36" t="s">
        <v>10805</v>
      </c>
      <c r="C769" s="36" t="s">
        <v>11322</v>
      </c>
      <c r="D769" s="36" t="s">
        <v>1464</v>
      </c>
      <c r="E769">
        <v>0</v>
      </c>
      <c r="F769">
        <v>0</v>
      </c>
      <c r="G769" t="s">
        <v>1464</v>
      </c>
      <c r="BB769" s="71" t="s">
        <v>7979</v>
      </c>
    </row>
    <row r="770" spans="1:54" ht="18.75" customHeight="1">
      <c r="A770" s="36" t="s">
        <v>15645</v>
      </c>
      <c r="B770" s="36" t="s">
        <v>10805</v>
      </c>
      <c r="C770" s="36" t="s">
        <v>15646</v>
      </c>
      <c r="D770" s="36" t="s">
        <v>15647</v>
      </c>
      <c r="E770">
        <v>125.60509675491799</v>
      </c>
      <c r="F770">
        <v>7.0541242829937501</v>
      </c>
      <c r="G770" t="s">
        <v>1464</v>
      </c>
      <c r="BB770" s="71" t="s">
        <v>7981</v>
      </c>
    </row>
    <row r="771" spans="1:54" ht="18.75" customHeight="1">
      <c r="A771" s="36" t="s">
        <v>1886</v>
      </c>
      <c r="B771" s="36" t="s">
        <v>1884</v>
      </c>
      <c r="C771" s="36" t="s">
        <v>1887</v>
      </c>
      <c r="D771" s="36" t="s">
        <v>1464</v>
      </c>
      <c r="E771">
        <v>135.666210665873</v>
      </c>
      <c r="F771">
        <v>-12.290687721330301</v>
      </c>
      <c r="G771" t="s">
        <v>1464</v>
      </c>
      <c r="BB771" s="71" t="s">
        <v>7983</v>
      </c>
    </row>
    <row r="772" spans="1:54" ht="18.75" customHeight="1">
      <c r="A772" s="36" t="s">
        <v>7477</v>
      </c>
      <c r="B772" s="36" t="s">
        <v>7429</v>
      </c>
      <c r="C772" s="36" t="s">
        <v>7478</v>
      </c>
      <c r="D772" s="36" t="s">
        <v>7444</v>
      </c>
      <c r="E772">
        <v>0</v>
      </c>
      <c r="F772">
        <v>0</v>
      </c>
      <c r="G772" t="s">
        <v>1464</v>
      </c>
      <c r="BB772" s="71" t="s">
        <v>8469</v>
      </c>
    </row>
    <row r="773" spans="1:54" ht="18.75" customHeight="1">
      <c r="A773" s="36" t="s">
        <v>13266</v>
      </c>
      <c r="B773" s="36" t="s">
        <v>13155</v>
      </c>
      <c r="C773" s="36" t="s">
        <v>13267</v>
      </c>
      <c r="D773" s="36" t="s">
        <v>1464</v>
      </c>
      <c r="E773">
        <v>0</v>
      </c>
      <c r="F773">
        <v>0</v>
      </c>
      <c r="G773" t="s">
        <v>1464</v>
      </c>
      <c r="BB773" s="71" t="s">
        <v>7985</v>
      </c>
    </row>
    <row r="774" spans="1:54" ht="18.75" customHeight="1">
      <c r="A774" s="36" t="s">
        <v>13729</v>
      </c>
      <c r="B774" s="36" t="s">
        <v>13155</v>
      </c>
      <c r="C774" s="36" t="s">
        <v>13730</v>
      </c>
      <c r="D774" t="s">
        <v>13731</v>
      </c>
      <c r="E774">
        <v>101.894772911307</v>
      </c>
      <c r="F774">
        <v>15.633435897226599</v>
      </c>
      <c r="G774" t="s">
        <v>1464</v>
      </c>
      <c r="BB774" s="71" t="s">
        <v>8467</v>
      </c>
    </row>
    <row r="775" spans="1:54" ht="18.75" customHeight="1">
      <c r="A775" s="36" t="s">
        <v>11749</v>
      </c>
      <c r="B775" s="36" t="s">
        <v>10805</v>
      </c>
      <c r="C775" s="36" t="s">
        <v>11750</v>
      </c>
      <c r="D775" s="36" t="s">
        <v>10865</v>
      </c>
      <c r="E775">
        <v>121.83333589999999</v>
      </c>
      <c r="F775">
        <v>18.283332819999998</v>
      </c>
      <c r="G775" t="s">
        <v>1464</v>
      </c>
      <c r="BB775" s="71" t="s">
        <v>7987</v>
      </c>
    </row>
    <row r="776" spans="1:54" ht="18.75" customHeight="1">
      <c r="A776" s="36" t="s">
        <v>11015</v>
      </c>
      <c r="B776" s="36" t="s">
        <v>10805</v>
      </c>
      <c r="C776" s="36" t="s">
        <v>11016</v>
      </c>
      <c r="D776" s="36" t="s">
        <v>1464</v>
      </c>
      <c r="E776">
        <v>0</v>
      </c>
      <c r="F776">
        <v>0</v>
      </c>
      <c r="G776" t="s">
        <v>1464</v>
      </c>
      <c r="BB776" s="71" t="s">
        <v>8465</v>
      </c>
    </row>
    <row r="777" spans="1:54" ht="18.75" customHeight="1">
      <c r="A777" s="36" t="s">
        <v>11319</v>
      </c>
      <c r="B777" s="36" t="s">
        <v>10805</v>
      </c>
      <c r="C777" s="36" t="s">
        <v>11320</v>
      </c>
      <c r="D777" s="36" t="s">
        <v>1464</v>
      </c>
      <c r="E777">
        <v>0</v>
      </c>
      <c r="F777">
        <v>0</v>
      </c>
      <c r="G777" t="s">
        <v>1464</v>
      </c>
      <c r="BB777" s="71" t="s">
        <v>8700</v>
      </c>
    </row>
    <row r="778" spans="1:54" ht="18.75" customHeight="1">
      <c r="A778" s="36" t="s">
        <v>12018</v>
      </c>
      <c r="B778" s="36" t="s">
        <v>17251</v>
      </c>
      <c r="C778" s="36" t="s">
        <v>12019</v>
      </c>
      <c r="D778" s="36" t="s">
        <v>11888</v>
      </c>
      <c r="E778">
        <v>127.649448283224</v>
      </c>
      <c r="F778">
        <v>37.922953413094099</v>
      </c>
      <c r="G778" t="s">
        <v>1464</v>
      </c>
      <c r="BB778" s="71" t="s">
        <v>8698</v>
      </c>
    </row>
    <row r="779" spans="1:54" ht="18.75" customHeight="1">
      <c r="A779" s="36" t="s">
        <v>6702</v>
      </c>
      <c r="B779" s="36" t="s">
        <v>6330</v>
      </c>
      <c r="C779" t="s">
        <v>6703</v>
      </c>
      <c r="D779" t="s">
        <v>6350</v>
      </c>
      <c r="E779">
        <v>3.817625</v>
      </c>
      <c r="F779">
        <v>101.851759</v>
      </c>
      <c r="BB779" s="71" t="s">
        <v>8696</v>
      </c>
    </row>
    <row r="780" spans="1:54" ht="18.75" customHeight="1">
      <c r="A780" s="36" t="s">
        <v>17010</v>
      </c>
      <c r="B780" s="36" t="s">
        <v>6330</v>
      </c>
      <c r="C780" t="s">
        <v>17069</v>
      </c>
      <c r="D780" t="s">
        <v>6413</v>
      </c>
      <c r="E780">
        <v>2.24007491384079</v>
      </c>
      <c r="F780">
        <v>102.17494785580701</v>
      </c>
      <c r="BB780" s="71" t="s">
        <v>8694</v>
      </c>
    </row>
    <row r="781" spans="1:54" ht="18.75" customHeight="1">
      <c r="A781" s="36" t="s">
        <v>5438</v>
      </c>
      <c r="B781" s="36" t="s">
        <v>4582</v>
      </c>
      <c r="C781" s="36" t="s">
        <v>5439</v>
      </c>
      <c r="D781" s="36" t="s">
        <v>4710</v>
      </c>
      <c r="E781">
        <v>106.88333129999999</v>
      </c>
      <c r="F781">
        <v>-6.5833334920000004</v>
      </c>
      <c r="G781" t="s">
        <v>1464</v>
      </c>
      <c r="BB781" s="71" t="s">
        <v>8692</v>
      </c>
    </row>
    <row r="782" spans="1:54" ht="18.75" customHeight="1">
      <c r="A782" s="36" t="s">
        <v>11356</v>
      </c>
      <c r="B782" s="36" t="s">
        <v>10805</v>
      </c>
      <c r="C782" s="36" t="s">
        <v>11357</v>
      </c>
      <c r="D782" s="36" t="s">
        <v>1464</v>
      </c>
      <c r="E782">
        <v>0</v>
      </c>
      <c r="F782">
        <v>0</v>
      </c>
      <c r="G782" t="s">
        <v>1464</v>
      </c>
      <c r="BB782" s="71" t="s">
        <v>8463</v>
      </c>
    </row>
    <row r="783" spans="1:54" ht="18.75" customHeight="1">
      <c r="A783" s="36" t="s">
        <v>9812</v>
      </c>
      <c r="B783" s="36" t="s">
        <v>9596</v>
      </c>
      <c r="C783" s="36" t="s">
        <v>9813</v>
      </c>
      <c r="D783" s="36" t="s">
        <v>9600</v>
      </c>
      <c r="E783">
        <v>66.983329769999997</v>
      </c>
      <c r="F783">
        <v>24.88333321</v>
      </c>
      <c r="G783" t="s">
        <v>1464</v>
      </c>
      <c r="BB783" s="71" t="s">
        <v>8690</v>
      </c>
    </row>
    <row r="784" spans="1:54" ht="18.75" customHeight="1">
      <c r="A784" s="36" t="s">
        <v>8534</v>
      </c>
      <c r="B784" s="36" t="s">
        <v>17249</v>
      </c>
      <c r="C784" s="36" t="s">
        <v>8535</v>
      </c>
      <c r="D784" s="36" t="s">
        <v>7739</v>
      </c>
      <c r="E784">
        <v>171.6000061</v>
      </c>
      <c r="F784">
        <v>-41.75</v>
      </c>
      <c r="G784" t="s">
        <v>1464</v>
      </c>
      <c r="BB784" s="71" t="s">
        <v>8686</v>
      </c>
    </row>
    <row r="785" spans="1:54" ht="18.75" customHeight="1">
      <c r="A785" s="36" t="s">
        <v>4764</v>
      </c>
      <c r="B785" s="36" t="s">
        <v>4582</v>
      </c>
      <c r="C785" s="36" t="s">
        <v>4765</v>
      </c>
      <c r="D785" t="s">
        <v>4627</v>
      </c>
      <c r="E785">
        <v>114.33333589999999</v>
      </c>
      <c r="F785">
        <v>-8.2166662220000006</v>
      </c>
      <c r="G785" t="s">
        <v>1464</v>
      </c>
      <c r="BB785" s="71" t="s">
        <v>8461</v>
      </c>
    </row>
    <row r="786" spans="1:54" ht="18.75" customHeight="1">
      <c r="A786" s="36" t="s">
        <v>6653</v>
      </c>
      <c r="B786" s="36" t="s">
        <v>6330</v>
      </c>
      <c r="C786" t="s">
        <v>6654</v>
      </c>
      <c r="D786" t="s">
        <v>6340</v>
      </c>
      <c r="E786">
        <v>5.5833334920000004</v>
      </c>
      <c r="F786">
        <v>100.33333589999999</v>
      </c>
      <c r="BB786" s="71" t="s">
        <v>8459</v>
      </c>
    </row>
    <row r="787" spans="1:54" ht="18.75" customHeight="1">
      <c r="A787" s="36" t="s">
        <v>3598</v>
      </c>
      <c r="B787" s="36" t="s">
        <v>3535</v>
      </c>
      <c r="C787" s="36" t="s">
        <v>3599</v>
      </c>
      <c r="D787" t="s">
        <v>3600</v>
      </c>
      <c r="E787">
        <v>91.449996949999999</v>
      </c>
      <c r="F787">
        <v>27.683332440000001</v>
      </c>
      <c r="G787" t="s">
        <v>1464</v>
      </c>
      <c r="BB787" s="71" t="s">
        <v>8684</v>
      </c>
    </row>
    <row r="788" spans="1:54" ht="18.75" customHeight="1">
      <c r="A788" s="36" t="s">
        <v>3603</v>
      </c>
      <c r="B788" s="36" t="s">
        <v>3535</v>
      </c>
      <c r="C788" s="36" t="s">
        <v>3604</v>
      </c>
      <c r="D788" s="36" t="s">
        <v>3552</v>
      </c>
      <c r="E788">
        <v>90.666664119999993</v>
      </c>
      <c r="F788">
        <v>27.5</v>
      </c>
      <c r="G788" t="s">
        <v>1464</v>
      </c>
      <c r="BB788" s="71" t="s">
        <v>8688</v>
      </c>
    </row>
    <row r="789" spans="1:54" ht="18.75" customHeight="1">
      <c r="A789" s="36" t="s">
        <v>3550</v>
      </c>
      <c r="B789" s="36" t="s">
        <v>3535</v>
      </c>
      <c r="C789" s="36" t="s">
        <v>3551</v>
      </c>
      <c r="D789" s="36" t="s">
        <v>3552</v>
      </c>
      <c r="E789">
        <v>90.716667180000002</v>
      </c>
      <c r="F789">
        <v>27.583333970000002</v>
      </c>
      <c r="G789" t="s">
        <v>1464</v>
      </c>
      <c r="BB789" s="71" t="s">
        <v>8457</v>
      </c>
    </row>
    <row r="790" spans="1:54" ht="18.75" customHeight="1">
      <c r="A790" s="36" t="s">
        <v>10399</v>
      </c>
      <c r="B790" s="36" t="s">
        <v>9596</v>
      </c>
      <c r="C790" s="36" t="s">
        <v>10400</v>
      </c>
      <c r="D790" t="s">
        <v>9793</v>
      </c>
      <c r="E790">
        <v>66.75</v>
      </c>
      <c r="F790">
        <v>30.600000380000001</v>
      </c>
      <c r="G790" t="s">
        <v>1464</v>
      </c>
      <c r="BB790" s="71" t="s">
        <v>8682</v>
      </c>
    </row>
    <row r="791" spans="1:54" ht="18.75" customHeight="1">
      <c r="A791" s="36" t="s">
        <v>12544</v>
      </c>
      <c r="B791" s="36" t="s">
        <v>17253</v>
      </c>
      <c r="C791" s="36" t="s">
        <v>12545</v>
      </c>
      <c r="D791" s="36" t="s">
        <v>12399</v>
      </c>
      <c r="E791">
        <v>81.233329769999997</v>
      </c>
      <c r="F791">
        <v>6.1500000950000002</v>
      </c>
      <c r="G791" t="s">
        <v>1464</v>
      </c>
      <c r="BB791" s="71" t="s">
        <v>8333</v>
      </c>
    </row>
    <row r="792" spans="1:54" ht="18.75" customHeight="1">
      <c r="A792" s="36" t="s">
        <v>10673</v>
      </c>
      <c r="B792" s="36" t="s">
        <v>9596</v>
      </c>
      <c r="C792" s="36" t="s">
        <v>10674</v>
      </c>
      <c r="D792" s="36" t="s">
        <v>9600</v>
      </c>
      <c r="E792">
        <v>0</v>
      </c>
      <c r="F792">
        <v>0</v>
      </c>
      <c r="G792" t="s">
        <v>1464</v>
      </c>
      <c r="BB792" s="71" t="s">
        <v>8311</v>
      </c>
    </row>
    <row r="793" spans="1:54" ht="18.75" customHeight="1">
      <c r="A793" s="36" t="s">
        <v>10154</v>
      </c>
      <c r="B793" s="36" t="s">
        <v>9596</v>
      </c>
      <c r="C793" s="36" t="s">
        <v>10155</v>
      </c>
      <c r="D793" s="36" t="s">
        <v>9600</v>
      </c>
      <c r="E793">
        <v>68.966667180000002</v>
      </c>
      <c r="F793">
        <v>24.783332819999998</v>
      </c>
      <c r="G793" t="s">
        <v>1464</v>
      </c>
      <c r="BB793" s="71" t="s">
        <v>8680</v>
      </c>
    </row>
    <row r="794" spans="1:54" ht="18.75" customHeight="1">
      <c r="A794" s="36" t="s">
        <v>11347</v>
      </c>
      <c r="B794" s="36" t="s">
        <v>10805</v>
      </c>
      <c r="C794" s="36" t="s">
        <v>11348</v>
      </c>
      <c r="D794" s="36" t="s">
        <v>1464</v>
      </c>
      <c r="E794">
        <v>0</v>
      </c>
      <c r="F794">
        <v>0</v>
      </c>
      <c r="G794" t="s">
        <v>1464</v>
      </c>
      <c r="BB794" s="71" t="s">
        <v>8327</v>
      </c>
    </row>
    <row r="795" spans="1:54" ht="18.75" customHeight="1">
      <c r="A795" s="36" t="s">
        <v>13864</v>
      </c>
      <c r="B795" s="36" t="s">
        <v>13155</v>
      </c>
      <c r="C795" s="36" t="s">
        <v>13865</v>
      </c>
      <c r="D795" s="36" t="s">
        <v>13866</v>
      </c>
      <c r="E795">
        <v>100.243200107413</v>
      </c>
      <c r="F795">
        <v>15.6994207785249</v>
      </c>
      <c r="G795" t="s">
        <v>1464</v>
      </c>
      <c r="BB795" s="71" t="s">
        <v>7994</v>
      </c>
    </row>
    <row r="796" spans="1:54" ht="18.75" customHeight="1">
      <c r="A796" s="36" t="s">
        <v>13556</v>
      </c>
      <c r="B796" s="36" t="s">
        <v>13155</v>
      </c>
      <c r="C796" s="36" t="s">
        <v>13557</v>
      </c>
      <c r="D796" t="s">
        <v>13349</v>
      </c>
      <c r="E796">
        <v>100.048028357658</v>
      </c>
      <c r="F796">
        <v>14.9160402705504</v>
      </c>
      <c r="G796" t="s">
        <v>1464</v>
      </c>
      <c r="BB796" s="71" t="s">
        <v>7996</v>
      </c>
    </row>
    <row r="797" spans="1:54" ht="18.75" customHeight="1">
      <c r="A797" s="36" t="s">
        <v>13642</v>
      </c>
      <c r="B797" s="36" t="s">
        <v>13155</v>
      </c>
      <c r="C797" s="36" t="s">
        <v>13643</v>
      </c>
      <c r="D797" t="s">
        <v>13512</v>
      </c>
      <c r="E797">
        <v>103.25</v>
      </c>
      <c r="F797">
        <v>16.166666029999998</v>
      </c>
      <c r="G797" t="s">
        <v>1464</v>
      </c>
      <c r="BB797" s="71" t="s">
        <v>7998</v>
      </c>
    </row>
    <row r="798" spans="1:54" ht="18.75" customHeight="1">
      <c r="A798" s="36" t="s">
        <v>13681</v>
      </c>
      <c r="B798" s="36" t="s">
        <v>13155</v>
      </c>
      <c r="C798" s="36" t="s">
        <v>13682</v>
      </c>
      <c r="D798" s="36" t="s">
        <v>13359</v>
      </c>
      <c r="E798">
        <v>104.016668219827</v>
      </c>
      <c r="F798">
        <v>18.013469834826601</v>
      </c>
      <c r="G798" t="s">
        <v>1464</v>
      </c>
      <c r="BB798" s="71" t="s">
        <v>8000</v>
      </c>
    </row>
    <row r="799" spans="1:54" ht="18.75" customHeight="1">
      <c r="A799" s="36" t="s">
        <v>13264</v>
      </c>
      <c r="B799" s="36" t="s">
        <v>13155</v>
      </c>
      <c r="C799" s="36" t="s">
        <v>13265</v>
      </c>
      <c r="D799" s="36" t="s">
        <v>1464</v>
      </c>
      <c r="E799">
        <v>0</v>
      </c>
      <c r="F799">
        <v>0</v>
      </c>
      <c r="G799" t="s">
        <v>1464</v>
      </c>
      <c r="BB799" s="71" t="s">
        <v>8002</v>
      </c>
    </row>
    <row r="800" spans="1:54" ht="18.75" customHeight="1">
      <c r="A800" s="36" t="s">
        <v>13744</v>
      </c>
      <c r="B800" s="36" t="s">
        <v>13155</v>
      </c>
      <c r="C800" s="36" t="s">
        <v>13745</v>
      </c>
      <c r="D800" s="36" t="s">
        <v>13326</v>
      </c>
      <c r="E800">
        <v>0</v>
      </c>
      <c r="F800">
        <v>0</v>
      </c>
      <c r="G800" t="s">
        <v>1464</v>
      </c>
      <c r="BB800" s="71" t="s">
        <v>8678</v>
      </c>
    </row>
    <row r="801" spans="1:54" ht="18.75" customHeight="1">
      <c r="A801" s="36" t="s">
        <v>13357</v>
      </c>
      <c r="B801" s="36" t="s">
        <v>13155</v>
      </c>
      <c r="C801" s="36" t="s">
        <v>13358</v>
      </c>
      <c r="D801" s="36" t="s">
        <v>13359</v>
      </c>
      <c r="E801">
        <v>0</v>
      </c>
      <c r="F801">
        <v>0</v>
      </c>
      <c r="G801" t="s">
        <v>1464</v>
      </c>
      <c r="BB801" s="71" t="s">
        <v>8004</v>
      </c>
    </row>
    <row r="802" spans="1:54" ht="18.75" customHeight="1">
      <c r="A802" s="36" t="s">
        <v>13318</v>
      </c>
      <c r="B802" s="36" t="s">
        <v>13155</v>
      </c>
      <c r="C802" s="36" t="s">
        <v>13319</v>
      </c>
      <c r="D802" s="36" t="s">
        <v>13320</v>
      </c>
      <c r="E802">
        <v>102.066667</v>
      </c>
      <c r="F802">
        <v>15.6</v>
      </c>
      <c r="G802" t="s">
        <v>1464</v>
      </c>
      <c r="BB802" s="71" t="s">
        <v>8676</v>
      </c>
    </row>
    <row r="803" spans="1:54" ht="18.75" customHeight="1">
      <c r="A803" s="36" t="s">
        <v>13870</v>
      </c>
      <c r="B803" s="36" t="s">
        <v>13155</v>
      </c>
      <c r="C803" s="36" t="s">
        <v>13871</v>
      </c>
      <c r="D803" s="36" t="s">
        <v>13419</v>
      </c>
      <c r="E803">
        <v>99.8</v>
      </c>
      <c r="F803">
        <v>17.383333</v>
      </c>
      <c r="G803" t="s">
        <v>1464</v>
      </c>
      <c r="BB803" s="71" t="s">
        <v>8006</v>
      </c>
    </row>
    <row r="804" spans="1:54" ht="18.75" customHeight="1">
      <c r="A804" s="36" t="s">
        <v>13929</v>
      </c>
      <c r="B804" s="36" t="s">
        <v>13155</v>
      </c>
      <c r="C804" s="36" t="s">
        <v>13930</v>
      </c>
      <c r="D804" s="36" t="s">
        <v>13211</v>
      </c>
      <c r="E804">
        <v>104.43258097236701</v>
      </c>
      <c r="F804">
        <v>14.717231164032199</v>
      </c>
      <c r="G804" t="s">
        <v>1464</v>
      </c>
      <c r="BB804" s="71" t="s">
        <v>8627</v>
      </c>
    </row>
    <row r="805" spans="1:54" ht="18.75" customHeight="1">
      <c r="A805" s="36" t="s">
        <v>14115</v>
      </c>
      <c r="B805" s="36" t="s">
        <v>13155</v>
      </c>
      <c r="C805" s="36" t="s">
        <v>14116</v>
      </c>
      <c r="D805" s="36" t="s">
        <v>13512</v>
      </c>
      <c r="E805">
        <v>103.28987148880999</v>
      </c>
      <c r="F805">
        <v>16.320205565611001</v>
      </c>
      <c r="G805" t="s">
        <v>1464</v>
      </c>
      <c r="BB805" s="71" t="s">
        <v>8108</v>
      </c>
    </row>
    <row r="806" spans="1:54" ht="18.75" customHeight="1">
      <c r="A806" s="36" t="s">
        <v>13360</v>
      </c>
      <c r="B806" s="36" t="s">
        <v>13155</v>
      </c>
      <c r="C806" s="36" t="s">
        <v>13361</v>
      </c>
      <c r="D806" s="36" t="s">
        <v>13359</v>
      </c>
      <c r="E806">
        <v>0</v>
      </c>
      <c r="F806">
        <v>0</v>
      </c>
      <c r="G806" t="s">
        <v>1464</v>
      </c>
      <c r="BB806" s="71" t="s">
        <v>8112</v>
      </c>
    </row>
    <row r="807" spans="1:54" ht="18.75" customHeight="1">
      <c r="A807" s="36" t="s">
        <v>13542</v>
      </c>
      <c r="B807" s="36" t="s">
        <v>13155</v>
      </c>
      <c r="C807" s="36" t="s">
        <v>13543</v>
      </c>
      <c r="D807" s="36" t="s">
        <v>13544</v>
      </c>
      <c r="E807">
        <v>100.33333589999999</v>
      </c>
      <c r="F807">
        <v>16.86666679</v>
      </c>
      <c r="G807" t="s">
        <v>1464</v>
      </c>
      <c r="BB807" s="71" t="s">
        <v>8114</v>
      </c>
    </row>
    <row r="808" spans="1:54" ht="18.75" customHeight="1">
      <c r="A808" s="36" t="s">
        <v>13261</v>
      </c>
      <c r="B808" s="36" t="s">
        <v>13155</v>
      </c>
      <c r="C808" s="36" t="s">
        <v>13262</v>
      </c>
      <c r="D808" s="36" t="s">
        <v>13263</v>
      </c>
      <c r="E808">
        <v>0</v>
      </c>
      <c r="F808">
        <v>0</v>
      </c>
      <c r="G808" t="s">
        <v>1464</v>
      </c>
      <c r="BB808" s="71" t="s">
        <v>8110</v>
      </c>
    </row>
    <row r="809" spans="1:54" ht="18.75" customHeight="1">
      <c r="A809" s="36" t="s">
        <v>13715</v>
      </c>
      <c r="B809" s="36" t="s">
        <v>13155</v>
      </c>
      <c r="C809" s="36" t="s">
        <v>13716</v>
      </c>
      <c r="D809" s="36" t="s">
        <v>13419</v>
      </c>
      <c r="E809">
        <v>99.898040878098897</v>
      </c>
      <c r="F809">
        <v>17.074634207425198</v>
      </c>
      <c r="G809" t="s">
        <v>1464</v>
      </c>
      <c r="BB809" s="71" t="s">
        <v>8116</v>
      </c>
    </row>
    <row r="810" spans="1:54" ht="18.75" customHeight="1">
      <c r="A810" s="36" t="s">
        <v>12121</v>
      </c>
      <c r="B810" s="36" t="s">
        <v>17251</v>
      </c>
      <c r="C810" s="36" t="s">
        <v>12122</v>
      </c>
      <c r="D810" s="36" t="s">
        <v>11856</v>
      </c>
      <c r="E810">
        <v>128.48333740000001</v>
      </c>
      <c r="F810">
        <v>35.433334350000003</v>
      </c>
      <c r="G810" t="s">
        <v>1464</v>
      </c>
      <c r="BB810" s="71" t="s">
        <v>8118</v>
      </c>
    </row>
    <row r="811" spans="1:54" ht="18.75" customHeight="1">
      <c r="A811" s="36" t="s">
        <v>5467</v>
      </c>
      <c r="B811" s="36" t="s">
        <v>4582</v>
      </c>
      <c r="C811" s="36" t="s">
        <v>5468</v>
      </c>
      <c r="D811" s="36" t="s">
        <v>4710</v>
      </c>
      <c r="E811">
        <v>108.5500031</v>
      </c>
      <c r="F811">
        <v>-6.533333302</v>
      </c>
      <c r="G811" t="s">
        <v>1464</v>
      </c>
      <c r="BB811" s="71" t="s">
        <v>8120</v>
      </c>
    </row>
    <row r="812" spans="1:54" ht="18.75" customHeight="1">
      <c r="A812" s="36" t="s">
        <v>6426</v>
      </c>
      <c r="B812" s="36" t="s">
        <v>6330</v>
      </c>
      <c r="C812" t="s">
        <v>6427</v>
      </c>
      <c r="D812" t="s">
        <v>6356</v>
      </c>
      <c r="E812">
        <v>1.6982842249352701</v>
      </c>
      <c r="F812">
        <v>110.387495075544</v>
      </c>
      <c r="BB812" s="71" t="s">
        <v>8122</v>
      </c>
    </row>
    <row r="813" spans="1:54" ht="18.75" customHeight="1">
      <c r="A813" s="36" t="s">
        <v>6824</v>
      </c>
      <c r="B813" s="36" t="s">
        <v>6330</v>
      </c>
      <c r="C813" t="s">
        <v>6825</v>
      </c>
      <c r="D813" t="s">
        <v>6356</v>
      </c>
      <c r="E813">
        <v>1.727338</v>
      </c>
      <c r="F813">
        <v>103.70659000000001</v>
      </c>
      <c r="BB813" s="71" t="s">
        <v>8124</v>
      </c>
    </row>
    <row r="814" spans="1:54" ht="18.75" customHeight="1">
      <c r="A814" s="36" t="s">
        <v>13449</v>
      </c>
      <c r="B814" s="36" t="s">
        <v>13155</v>
      </c>
      <c r="C814" s="36" t="s">
        <v>13450</v>
      </c>
      <c r="D814" s="36" t="s">
        <v>13354</v>
      </c>
      <c r="E814">
        <v>105.51667019999999</v>
      </c>
      <c r="F814">
        <v>14.850000380000001</v>
      </c>
      <c r="G814" t="s">
        <v>1464</v>
      </c>
      <c r="BB814" s="71" t="s">
        <v>8126</v>
      </c>
    </row>
    <row r="815" spans="1:54" ht="18.75" customHeight="1">
      <c r="A815" t="s">
        <v>2847</v>
      </c>
      <c r="B815" t="s">
        <v>2833</v>
      </c>
      <c r="C815" t="s">
        <v>2848</v>
      </c>
      <c r="D815" t="s">
        <v>2838</v>
      </c>
      <c r="E815">
        <v>0</v>
      </c>
      <c r="F815">
        <v>0</v>
      </c>
      <c r="G815" t="s">
        <v>17230</v>
      </c>
      <c r="BB815" s="71" t="s">
        <v>8128</v>
      </c>
    </row>
    <row r="816" spans="1:54" ht="18.75" customHeight="1">
      <c r="A816" s="36" t="s">
        <v>2606</v>
      </c>
      <c r="B816" s="36" t="s">
        <v>1884</v>
      </c>
      <c r="C816" s="36" t="s">
        <v>2607</v>
      </c>
      <c r="D816" s="36" t="s">
        <v>1464</v>
      </c>
      <c r="E816">
        <v>147.555576443338</v>
      </c>
      <c r="F816">
        <v>-19.679938834182501</v>
      </c>
      <c r="G816" t="s">
        <v>1464</v>
      </c>
      <c r="BB816" s="71" t="s">
        <v>8130</v>
      </c>
    </row>
    <row r="817" spans="1:54" ht="18.75" customHeight="1">
      <c r="A817" s="36" t="s">
        <v>15396</v>
      </c>
      <c r="B817" s="36" t="s">
        <v>3535</v>
      </c>
      <c r="C817" s="36" t="s">
        <v>15397</v>
      </c>
      <c r="D817" s="36" t="s">
        <v>15398</v>
      </c>
      <c r="E817">
        <v>89.535170179999994</v>
      </c>
      <c r="F817">
        <v>27.046119999999998</v>
      </c>
      <c r="G817" t="s">
        <v>1464</v>
      </c>
      <c r="BB817" s="71" t="s">
        <v>8132</v>
      </c>
    </row>
    <row r="818" spans="1:54" ht="18.75" customHeight="1">
      <c r="A818" s="36" t="s">
        <v>8960</v>
      </c>
      <c r="B818" s="36" t="s">
        <v>17249</v>
      </c>
      <c r="C818" s="36" t="s">
        <v>8961</v>
      </c>
      <c r="D818" s="36" t="s">
        <v>7773</v>
      </c>
      <c r="E818">
        <v>174.3377778</v>
      </c>
      <c r="F818">
        <v>-36.403333330000002</v>
      </c>
      <c r="G818" t="s">
        <v>8905</v>
      </c>
      <c r="BB818" s="71" t="s">
        <v>8134</v>
      </c>
    </row>
    <row r="819" spans="1:54" ht="18.75" customHeight="1">
      <c r="A819" s="36" t="s">
        <v>2604</v>
      </c>
      <c r="B819" s="36" t="s">
        <v>1884</v>
      </c>
      <c r="C819" s="36" t="s">
        <v>2605</v>
      </c>
      <c r="D819" s="36" t="s">
        <v>1464</v>
      </c>
      <c r="E819">
        <v>152.38669717834901</v>
      </c>
      <c r="F819">
        <v>-24.777797522129401</v>
      </c>
      <c r="G819" t="s">
        <v>1464</v>
      </c>
      <c r="BB819" s="71" t="s">
        <v>8136</v>
      </c>
    </row>
    <row r="820" spans="1:54" ht="18.75" customHeight="1">
      <c r="A820" s="36" t="s">
        <v>2602</v>
      </c>
      <c r="B820" s="36" t="s">
        <v>1884</v>
      </c>
      <c r="C820" s="36" t="s">
        <v>2603</v>
      </c>
      <c r="D820" s="36" t="s">
        <v>1464</v>
      </c>
      <c r="E820">
        <v>145.92707666034801</v>
      </c>
      <c r="F820">
        <v>-41.064749738015799</v>
      </c>
      <c r="G820" t="s">
        <v>1464</v>
      </c>
      <c r="BB820" s="71" t="s">
        <v>8455</v>
      </c>
    </row>
    <row r="821" spans="1:54" ht="18.75" customHeight="1">
      <c r="A821" s="36" t="s">
        <v>2598</v>
      </c>
      <c r="B821" s="36" t="s">
        <v>1884</v>
      </c>
      <c r="C821" s="36" t="s">
        <v>2599</v>
      </c>
      <c r="D821" s="36" t="s">
        <v>1464</v>
      </c>
      <c r="E821">
        <v>152.607941774522</v>
      </c>
      <c r="F821">
        <v>-25.180555902535499</v>
      </c>
      <c r="G821" t="s">
        <v>1464</v>
      </c>
      <c r="BB821" s="71" t="s">
        <v>8138</v>
      </c>
    </row>
    <row r="822" spans="1:54" ht="18.75" customHeight="1">
      <c r="A822" s="36" t="s">
        <v>11864</v>
      </c>
      <c r="B822" s="36" t="s">
        <v>17251</v>
      </c>
      <c r="C822" s="36" t="s">
        <v>11865</v>
      </c>
      <c r="D822" s="36" t="s">
        <v>11839</v>
      </c>
      <c r="E822">
        <v>126.55387377951401</v>
      </c>
      <c r="F822">
        <v>36.187358807687701</v>
      </c>
      <c r="G822" t="s">
        <v>1464</v>
      </c>
      <c r="BB822" s="71" t="s">
        <v>8140</v>
      </c>
    </row>
    <row r="823" spans="1:54" ht="18.75" customHeight="1">
      <c r="A823" s="36" t="s">
        <v>11974</v>
      </c>
      <c r="B823" s="36" t="s">
        <v>17251</v>
      </c>
      <c r="C823" s="36" t="s">
        <v>11975</v>
      </c>
      <c r="D823" s="36" t="s">
        <v>11856</v>
      </c>
      <c r="E823">
        <v>129.26208757877799</v>
      </c>
      <c r="F823">
        <v>35.273932744002202</v>
      </c>
      <c r="G823" t="s">
        <v>1464</v>
      </c>
      <c r="BB823" s="71" t="s">
        <v>8142</v>
      </c>
    </row>
    <row r="824" spans="1:54" ht="18.75" customHeight="1">
      <c r="A824" s="36" t="s">
        <v>2594</v>
      </c>
      <c r="B824" s="36" t="s">
        <v>1884</v>
      </c>
      <c r="C824" s="36" t="s">
        <v>2595</v>
      </c>
      <c r="D824" s="36" t="s">
        <v>1464</v>
      </c>
      <c r="E824">
        <v>122.170968759445</v>
      </c>
      <c r="F824">
        <v>-18.262561976580699</v>
      </c>
      <c r="G824" t="s">
        <v>1464</v>
      </c>
      <c r="BB824" s="71" t="s">
        <v>8453</v>
      </c>
    </row>
    <row r="825" spans="1:54" ht="18.75" customHeight="1">
      <c r="A825" s="36" t="s">
        <v>8989</v>
      </c>
      <c r="B825" s="36" t="s">
        <v>17249</v>
      </c>
      <c r="C825" s="36" t="s">
        <v>8990</v>
      </c>
      <c r="D825" s="36" t="s">
        <v>7710</v>
      </c>
      <c r="E825">
        <v>173</v>
      </c>
      <c r="F825">
        <v>-40.583333330000002</v>
      </c>
      <c r="G825" t="s">
        <v>8555</v>
      </c>
      <c r="BB825" s="71" t="s">
        <v>8148</v>
      </c>
    </row>
    <row r="826" spans="1:54" ht="18.75" customHeight="1">
      <c r="A826" s="36" t="s">
        <v>2592</v>
      </c>
      <c r="B826" s="36" t="s">
        <v>1884</v>
      </c>
      <c r="C826" s="36" t="s">
        <v>2593</v>
      </c>
      <c r="D826" s="36" t="s">
        <v>1464</v>
      </c>
      <c r="E826">
        <v>151.80010784696501</v>
      </c>
      <c r="F826">
        <v>-24.134986539441901</v>
      </c>
      <c r="G826" t="s">
        <v>1464</v>
      </c>
      <c r="BB826" s="71" t="s">
        <v>8146</v>
      </c>
    </row>
    <row r="827" spans="1:54" ht="18.75" customHeight="1">
      <c r="A827" s="36" t="s">
        <v>11345</v>
      </c>
      <c r="B827" s="36" t="s">
        <v>10805</v>
      </c>
      <c r="C827" s="36" t="s">
        <v>11346</v>
      </c>
      <c r="D827" s="36" t="s">
        <v>1464</v>
      </c>
      <c r="E827">
        <v>0</v>
      </c>
      <c r="F827">
        <v>0</v>
      </c>
      <c r="G827" t="s">
        <v>1464</v>
      </c>
      <c r="BB827" s="71" t="s">
        <v>8144</v>
      </c>
    </row>
    <row r="828" spans="1:54" ht="18.75" customHeight="1">
      <c r="A828" s="36" t="s">
        <v>6971</v>
      </c>
      <c r="B828" s="36" t="s">
        <v>6929</v>
      </c>
      <c r="C828" s="36" t="s">
        <v>6972</v>
      </c>
      <c r="D828" s="36" t="s">
        <v>6964</v>
      </c>
      <c r="E828">
        <v>94.566665650000004</v>
      </c>
      <c r="F828">
        <v>17.566667559999999</v>
      </c>
      <c r="G828" t="s">
        <v>1464</v>
      </c>
      <c r="BB828" s="71" t="s">
        <v>8451</v>
      </c>
    </row>
    <row r="829" spans="1:54" ht="18.75" customHeight="1">
      <c r="A829" s="36" t="s">
        <v>7404</v>
      </c>
      <c r="B829" s="36" t="s">
        <v>6929</v>
      </c>
      <c r="C829" s="36" t="s">
        <v>7405</v>
      </c>
      <c r="D829" s="36" t="s">
        <v>6947</v>
      </c>
      <c r="E829">
        <v>96.349998470000003</v>
      </c>
      <c r="F829">
        <v>24.25</v>
      </c>
      <c r="G829" t="s">
        <v>1464</v>
      </c>
      <c r="BB829" s="71" t="s">
        <v>8449</v>
      </c>
    </row>
    <row r="830" spans="1:54" ht="18.75" customHeight="1">
      <c r="A830" s="36" t="s">
        <v>1894</v>
      </c>
      <c r="B830" s="36" t="s">
        <v>1884</v>
      </c>
      <c r="C830" s="36" t="s">
        <v>1895</v>
      </c>
      <c r="D830" s="36" t="s">
        <v>1464</v>
      </c>
      <c r="E830">
        <v>130.49765530825599</v>
      </c>
      <c r="F830">
        <v>-12.666657058572699</v>
      </c>
      <c r="G830" t="s">
        <v>1464</v>
      </c>
      <c r="BB830" s="71" t="s">
        <v>8150</v>
      </c>
    </row>
    <row r="831" spans="1:54" ht="18.75" customHeight="1">
      <c r="A831" s="36" t="s">
        <v>10156</v>
      </c>
      <c r="B831" s="36" t="s">
        <v>9596</v>
      </c>
      <c r="C831" s="36" t="s">
        <v>10157</v>
      </c>
      <c r="D831" s="36" t="s">
        <v>9600</v>
      </c>
      <c r="E831">
        <v>68.833335880000007</v>
      </c>
      <c r="F831">
        <v>24.649999619999999</v>
      </c>
      <c r="G831" t="s">
        <v>1464</v>
      </c>
      <c r="BB831" s="71" t="s">
        <v>8152</v>
      </c>
    </row>
    <row r="832" spans="1:54" ht="18.75" customHeight="1">
      <c r="A832" s="36" t="s">
        <v>15848</v>
      </c>
      <c r="B832" s="36" t="s">
        <v>12922</v>
      </c>
      <c r="C832" s="36" t="s">
        <v>13071</v>
      </c>
      <c r="D832" s="36" t="s">
        <v>12988</v>
      </c>
      <c r="E832">
        <v>121.4499969</v>
      </c>
      <c r="F832">
        <v>25.100000380000001</v>
      </c>
      <c r="G832" t="s">
        <v>13079</v>
      </c>
      <c r="BB832" s="71" t="s">
        <v>8154</v>
      </c>
    </row>
    <row r="833" spans="1:54" ht="18.75" customHeight="1">
      <c r="A833" s="36" t="s">
        <v>15850</v>
      </c>
      <c r="B833" s="36" t="s">
        <v>12922</v>
      </c>
      <c r="C833" s="36" t="s">
        <v>13069</v>
      </c>
      <c r="D833" s="36" t="s">
        <v>15736</v>
      </c>
      <c r="E833">
        <v>121.5</v>
      </c>
      <c r="F833">
        <v>25.100000380000001</v>
      </c>
      <c r="G833" t="s">
        <v>12947</v>
      </c>
      <c r="BB833" s="71" t="s">
        <v>8156</v>
      </c>
    </row>
    <row r="834" spans="1:54" ht="18.75" customHeight="1">
      <c r="A834" s="36" t="s">
        <v>15851</v>
      </c>
      <c r="B834" s="36" t="s">
        <v>12922</v>
      </c>
      <c r="C834" s="36" t="s">
        <v>13103</v>
      </c>
      <c r="D834" s="36" t="s">
        <v>12988</v>
      </c>
      <c r="E834">
        <v>121.4499969</v>
      </c>
      <c r="F834">
        <v>25.149999619999999</v>
      </c>
      <c r="G834" t="s">
        <v>1464</v>
      </c>
      <c r="BB834" s="71" t="s">
        <v>8160</v>
      </c>
    </row>
    <row r="835" spans="1:54" ht="18.75" customHeight="1">
      <c r="A835" s="36" t="s">
        <v>15849</v>
      </c>
      <c r="B835" s="36" t="s">
        <v>12922</v>
      </c>
      <c r="C835" s="36" t="s">
        <v>13131</v>
      </c>
      <c r="D835" s="36" t="s">
        <v>15790</v>
      </c>
      <c r="E835">
        <v>121.33333589999999</v>
      </c>
      <c r="F835">
        <v>23.416666029999998</v>
      </c>
      <c r="G835" t="s">
        <v>1464</v>
      </c>
      <c r="BB835" s="71" t="s">
        <v>8158</v>
      </c>
    </row>
    <row r="836" spans="1:54" ht="18.75" customHeight="1">
      <c r="A836" s="36" t="s">
        <v>15852</v>
      </c>
      <c r="B836" s="36" t="s">
        <v>12922</v>
      </c>
      <c r="C836" s="36" t="s">
        <v>13121</v>
      </c>
      <c r="D836" s="36" t="s">
        <v>13122</v>
      </c>
      <c r="E836">
        <v>121.76667019999999</v>
      </c>
      <c r="F836">
        <v>24.683332440000001</v>
      </c>
      <c r="G836" t="s">
        <v>1464</v>
      </c>
      <c r="BB836" s="71" t="s">
        <v>8447</v>
      </c>
    </row>
    <row r="837" spans="1:54" ht="18.75" customHeight="1">
      <c r="A837" s="36" t="s">
        <v>5023</v>
      </c>
      <c r="B837" s="36" t="s">
        <v>4582</v>
      </c>
      <c r="C837" s="36" t="s">
        <v>5024</v>
      </c>
      <c r="D837" s="36" t="s">
        <v>4636</v>
      </c>
      <c r="E837">
        <v>100.59420799999999</v>
      </c>
      <c r="F837">
        <v>-0.45574999999999999</v>
      </c>
      <c r="G837" t="s">
        <v>1464</v>
      </c>
      <c r="BB837" s="71" t="s">
        <v>8162</v>
      </c>
    </row>
    <row r="838" spans="1:54" ht="18.75" customHeight="1">
      <c r="A838" s="36" t="s">
        <v>11317</v>
      </c>
      <c r="B838" s="36" t="s">
        <v>10805</v>
      </c>
      <c r="C838" s="36" t="s">
        <v>11318</v>
      </c>
      <c r="D838" s="36" t="s">
        <v>1464</v>
      </c>
      <c r="E838">
        <v>121.263828129025</v>
      </c>
      <c r="F838">
        <v>17.876980941695901</v>
      </c>
      <c r="G838" t="s">
        <v>1464</v>
      </c>
      <c r="BB838" s="71" t="s">
        <v>8431</v>
      </c>
    </row>
    <row r="839" spans="1:54" ht="18.75" customHeight="1">
      <c r="A839" s="36" t="s">
        <v>15648</v>
      </c>
      <c r="B839" s="36" t="s">
        <v>10805</v>
      </c>
      <c r="C839" s="36" t="s">
        <v>11316</v>
      </c>
      <c r="D839" s="36" t="s">
        <v>1464</v>
      </c>
      <c r="E839">
        <v>123.78338194699801</v>
      </c>
      <c r="F839">
        <v>9.8647718414896399</v>
      </c>
      <c r="G839" t="s">
        <v>1464</v>
      </c>
      <c r="BB839" s="71" t="s">
        <v>8164</v>
      </c>
    </row>
    <row r="840" spans="1:54" ht="18.75" customHeight="1">
      <c r="A840" s="36" t="s">
        <v>11455</v>
      </c>
      <c r="B840" s="36" t="s">
        <v>10805</v>
      </c>
      <c r="C840" s="36" t="s">
        <v>11456</v>
      </c>
      <c r="D840" s="36" t="s">
        <v>1464</v>
      </c>
      <c r="E840">
        <v>123.076536</v>
      </c>
      <c r="F840">
        <v>13.740660999999999</v>
      </c>
      <c r="G840" t="s">
        <v>1464</v>
      </c>
      <c r="BB840" s="71" t="s">
        <v>8166</v>
      </c>
    </row>
    <row r="841" spans="1:54" ht="18.75" customHeight="1">
      <c r="A841" s="36" t="s">
        <v>11733</v>
      </c>
      <c r="B841" s="36" t="s">
        <v>10805</v>
      </c>
      <c r="C841" s="36" t="s">
        <v>11734</v>
      </c>
      <c r="D841" s="36" t="s">
        <v>10968</v>
      </c>
      <c r="E841">
        <v>119.7833328</v>
      </c>
      <c r="F841">
        <v>16.066667559999999</v>
      </c>
      <c r="G841" t="s">
        <v>1464</v>
      </c>
      <c r="BB841" s="71" t="s">
        <v>8445</v>
      </c>
    </row>
    <row r="842" spans="1:54" ht="18.75" customHeight="1">
      <c r="A842" s="36" t="s">
        <v>10887</v>
      </c>
      <c r="B842" s="36" t="s">
        <v>10805</v>
      </c>
      <c r="C842" s="36" t="s">
        <v>10888</v>
      </c>
      <c r="D842" s="36" t="s">
        <v>10816</v>
      </c>
      <c r="E842">
        <v>125.6999969</v>
      </c>
      <c r="F842">
        <v>7.283333302</v>
      </c>
      <c r="G842" t="s">
        <v>1464</v>
      </c>
      <c r="BB842" s="71" t="s">
        <v>8168</v>
      </c>
    </row>
    <row r="843" spans="1:54" ht="18.75" customHeight="1">
      <c r="A843" s="36" t="s">
        <v>5446</v>
      </c>
      <c r="B843" s="36" t="s">
        <v>4582</v>
      </c>
      <c r="C843" s="36" t="s">
        <v>5447</v>
      </c>
      <c r="D843" s="36" t="s">
        <v>4636</v>
      </c>
      <c r="E843">
        <v>100.0500031</v>
      </c>
      <c r="F843">
        <v>-0.34999999399999998</v>
      </c>
      <c r="G843" t="s">
        <v>1464</v>
      </c>
      <c r="BB843" s="71" t="s">
        <v>8170</v>
      </c>
    </row>
    <row r="844" spans="1:54" ht="18.75" customHeight="1">
      <c r="A844" s="36" t="s">
        <v>15430</v>
      </c>
      <c r="B844" s="36" t="s">
        <v>4582</v>
      </c>
      <c r="C844" s="36" t="s">
        <v>5502</v>
      </c>
      <c r="D844" t="s">
        <v>4584</v>
      </c>
      <c r="E844">
        <v>106.195759074679</v>
      </c>
      <c r="F844">
        <v>-6.0183645607799203</v>
      </c>
      <c r="G844" t="s">
        <v>1464</v>
      </c>
      <c r="BB844" s="71" t="s">
        <v>8172</v>
      </c>
    </row>
    <row r="845" spans="1:54" ht="18.75" customHeight="1">
      <c r="A845" s="36" t="s">
        <v>11675</v>
      </c>
      <c r="B845" s="36" t="s">
        <v>10805</v>
      </c>
      <c r="C845" s="36" t="s">
        <v>11676</v>
      </c>
      <c r="D845" s="36" t="s">
        <v>10865</v>
      </c>
      <c r="E845">
        <v>121.66666410000001</v>
      </c>
      <c r="F845">
        <v>18.266666409999999</v>
      </c>
      <c r="G845" t="s">
        <v>1464</v>
      </c>
      <c r="BB845" s="71" t="s">
        <v>8174</v>
      </c>
    </row>
    <row r="846" spans="1:54" ht="18.75" customHeight="1">
      <c r="A846" s="36" t="s">
        <v>11300</v>
      </c>
      <c r="B846" s="36" t="s">
        <v>10805</v>
      </c>
      <c r="C846" s="36" t="s">
        <v>11301</v>
      </c>
      <c r="D846" s="36" t="s">
        <v>1464</v>
      </c>
      <c r="E846">
        <v>0</v>
      </c>
      <c r="F846">
        <v>0</v>
      </c>
      <c r="G846" t="s">
        <v>1464</v>
      </c>
      <c r="BB846" s="71" t="s">
        <v>8176</v>
      </c>
    </row>
    <row r="847" spans="1:54" ht="18.75" customHeight="1">
      <c r="A847" s="36" t="s">
        <v>1972</v>
      </c>
      <c r="B847" s="36" t="s">
        <v>1884</v>
      </c>
      <c r="C847" s="36" t="s">
        <v>1973</v>
      </c>
      <c r="D847" s="36" t="s">
        <v>1958</v>
      </c>
      <c r="E847">
        <v>145.806215536298</v>
      </c>
      <c r="F847">
        <v>-16.888450591617701</v>
      </c>
      <c r="G847" t="s">
        <v>1464</v>
      </c>
      <c r="BB847" s="71" t="s">
        <v>8178</v>
      </c>
    </row>
    <row r="848" spans="1:54" ht="18.75" customHeight="1">
      <c r="A848" s="36" t="s">
        <v>2600</v>
      </c>
      <c r="B848" s="36" t="s">
        <v>1884</v>
      </c>
      <c r="C848" s="36" t="s">
        <v>2601</v>
      </c>
      <c r="D848" s="36" t="s">
        <v>1464</v>
      </c>
      <c r="E848">
        <v>121.859475946793</v>
      </c>
      <c r="F848">
        <v>-33.721395435492703</v>
      </c>
      <c r="G848" t="s">
        <v>1464</v>
      </c>
      <c r="BB848" s="71" t="s">
        <v>8443</v>
      </c>
    </row>
    <row r="849" spans="1:54" ht="18.75" customHeight="1">
      <c r="A849" s="36" t="s">
        <v>11294</v>
      </c>
      <c r="B849" s="36" t="s">
        <v>10805</v>
      </c>
      <c r="C849" s="36" t="s">
        <v>11295</v>
      </c>
      <c r="D849" s="36" t="s">
        <v>1464</v>
      </c>
      <c r="E849">
        <v>0</v>
      </c>
      <c r="F849">
        <v>0</v>
      </c>
      <c r="G849" t="s">
        <v>1464</v>
      </c>
      <c r="BB849" s="71" t="s">
        <v>8183</v>
      </c>
    </row>
    <row r="850" spans="1:54" ht="18.75" customHeight="1">
      <c r="A850" s="36" t="s">
        <v>5361</v>
      </c>
      <c r="B850" s="36" t="s">
        <v>4582</v>
      </c>
      <c r="C850" s="36" t="s">
        <v>5362</v>
      </c>
      <c r="D850" s="36" t="s">
        <v>5363</v>
      </c>
      <c r="E850">
        <v>95.582455634384203</v>
      </c>
      <c r="F850">
        <v>4.6319568586152302</v>
      </c>
      <c r="G850" t="s">
        <v>1464</v>
      </c>
      <c r="BB850" s="71" t="s">
        <v>8185</v>
      </c>
    </row>
    <row r="851" spans="1:54" ht="18.75" customHeight="1">
      <c r="A851" s="36" t="s">
        <v>11685</v>
      </c>
      <c r="B851" s="36" t="s">
        <v>10805</v>
      </c>
      <c r="C851" s="36" t="s">
        <v>11686</v>
      </c>
      <c r="D851" s="36" t="s">
        <v>10874</v>
      </c>
      <c r="E851">
        <v>122.0333328</v>
      </c>
      <c r="F851">
        <v>6.9166665079999996</v>
      </c>
      <c r="G851" t="s">
        <v>1464</v>
      </c>
      <c r="BB851" s="71" t="s">
        <v>8187</v>
      </c>
    </row>
    <row r="852" spans="1:54" ht="18.75" customHeight="1">
      <c r="A852" s="36" t="s">
        <v>11263</v>
      </c>
      <c r="B852" s="36" t="s">
        <v>10805</v>
      </c>
      <c r="C852" s="36" t="s">
        <v>11264</v>
      </c>
      <c r="D852" s="36" t="s">
        <v>1464</v>
      </c>
      <c r="E852">
        <v>0</v>
      </c>
      <c r="F852">
        <v>0</v>
      </c>
      <c r="G852" t="s">
        <v>1464</v>
      </c>
      <c r="BB852" s="71" t="s">
        <v>8180</v>
      </c>
    </row>
    <row r="853" spans="1:54" ht="18.75" customHeight="1">
      <c r="A853" s="36" t="s">
        <v>10810</v>
      </c>
      <c r="B853" s="36" t="s">
        <v>10805</v>
      </c>
      <c r="C853" s="36" t="s">
        <v>10811</v>
      </c>
      <c r="D853" s="36" t="s">
        <v>10809</v>
      </c>
      <c r="E853">
        <v>121.2833328</v>
      </c>
      <c r="F853">
        <v>14.16666698</v>
      </c>
      <c r="G853" t="s">
        <v>1464</v>
      </c>
      <c r="BB853" s="71" t="s">
        <v>8189</v>
      </c>
    </row>
    <row r="854" spans="1:54" ht="18.75" customHeight="1">
      <c r="A854" s="36" t="s">
        <v>11141</v>
      </c>
      <c r="B854" s="36" t="s">
        <v>10805</v>
      </c>
      <c r="C854" s="36" t="s">
        <v>11142</v>
      </c>
      <c r="D854" s="36" t="s">
        <v>11143</v>
      </c>
      <c r="E854">
        <v>0</v>
      </c>
      <c r="F854">
        <v>0</v>
      </c>
      <c r="G854" t="s">
        <v>1464</v>
      </c>
      <c r="BB854" s="71" t="s">
        <v>8191</v>
      </c>
    </row>
    <row r="855" spans="1:54" ht="18.75" customHeight="1">
      <c r="A855" s="36" t="s">
        <v>11798</v>
      </c>
      <c r="B855" s="36" t="s">
        <v>10805</v>
      </c>
      <c r="C855" s="36" t="s">
        <v>11799</v>
      </c>
      <c r="D855" t="s">
        <v>10913</v>
      </c>
      <c r="E855">
        <v>121.37745700000001</v>
      </c>
      <c r="F855">
        <v>14.103</v>
      </c>
      <c r="G855" t="s">
        <v>1464</v>
      </c>
      <c r="BB855" s="71" t="s">
        <v>8441</v>
      </c>
    </row>
    <row r="856" spans="1:54" ht="18.75" customHeight="1">
      <c r="A856" s="36" t="s">
        <v>15649</v>
      </c>
      <c r="B856" s="36" t="s">
        <v>10805</v>
      </c>
      <c r="C856" s="36" t="s">
        <v>15650</v>
      </c>
      <c r="D856" s="36" t="s">
        <v>15612</v>
      </c>
      <c r="E856">
        <v>122.44023496153901</v>
      </c>
      <c r="F856">
        <v>13.912463187320601</v>
      </c>
      <c r="G856" t="s">
        <v>1464</v>
      </c>
      <c r="BB856" s="71" t="s">
        <v>8439</v>
      </c>
    </row>
    <row r="857" spans="1:54" ht="18.75" customHeight="1">
      <c r="A857" s="36" t="s">
        <v>11790</v>
      </c>
      <c r="B857" s="36" t="s">
        <v>10805</v>
      </c>
      <c r="C857" s="36" t="s">
        <v>11791</v>
      </c>
      <c r="D857" s="36" t="s">
        <v>10828</v>
      </c>
      <c r="E857">
        <v>124.16666410000001</v>
      </c>
      <c r="F857">
        <v>10.16666698</v>
      </c>
      <c r="G857" t="s">
        <v>1464</v>
      </c>
      <c r="BB857" s="71" t="s">
        <v>8437</v>
      </c>
    </row>
    <row r="858" spans="1:54" ht="18.75" customHeight="1">
      <c r="A858" s="36" t="s">
        <v>11261</v>
      </c>
      <c r="B858" s="36" t="s">
        <v>10805</v>
      </c>
      <c r="C858" s="36" t="s">
        <v>11262</v>
      </c>
      <c r="D858" s="36" t="s">
        <v>1464</v>
      </c>
      <c r="E858">
        <v>0</v>
      </c>
      <c r="F858">
        <v>0</v>
      </c>
      <c r="G858" t="s">
        <v>1464</v>
      </c>
      <c r="BB858" s="71" t="s">
        <v>8435</v>
      </c>
    </row>
    <row r="859" spans="1:54" ht="18.75" customHeight="1">
      <c r="A859" s="36" t="s">
        <v>11259</v>
      </c>
      <c r="B859" s="36" t="s">
        <v>10805</v>
      </c>
      <c r="C859" s="36" t="s">
        <v>11260</v>
      </c>
      <c r="D859" s="36" t="s">
        <v>1464</v>
      </c>
      <c r="E859">
        <v>0</v>
      </c>
      <c r="F859">
        <v>0</v>
      </c>
      <c r="G859" t="s">
        <v>1464</v>
      </c>
      <c r="BB859" s="71" t="s">
        <v>8193</v>
      </c>
    </row>
    <row r="860" spans="1:54" ht="18.75" customHeight="1">
      <c r="A860" s="36" t="s">
        <v>14323</v>
      </c>
      <c r="B860" s="36" t="s">
        <v>14231</v>
      </c>
      <c r="C860" s="36" t="s">
        <v>14324</v>
      </c>
      <c r="D860" s="36" t="s">
        <v>14325</v>
      </c>
      <c r="E860">
        <v>109.08</v>
      </c>
      <c r="F860">
        <v>11.54</v>
      </c>
      <c r="G860" t="s">
        <v>1464</v>
      </c>
      <c r="BB860" s="71" t="s">
        <v>8196</v>
      </c>
    </row>
    <row r="861" spans="1:54" ht="18.75" customHeight="1">
      <c r="A861" s="36" t="s">
        <v>2586</v>
      </c>
      <c r="B861" s="36" t="s">
        <v>1884</v>
      </c>
      <c r="C861" s="36" t="s">
        <v>2587</v>
      </c>
      <c r="D861" s="36" t="s">
        <v>1464</v>
      </c>
      <c r="E861">
        <v>124.360026366352</v>
      </c>
      <c r="F861">
        <v>-17.950546354083301</v>
      </c>
      <c r="G861" t="s">
        <v>1464</v>
      </c>
      <c r="BB861" s="71" t="s">
        <v>8198</v>
      </c>
    </row>
    <row r="862" spans="1:54" ht="18.75" customHeight="1">
      <c r="A862" s="36" t="s">
        <v>2670</v>
      </c>
      <c r="B862" s="36" t="s">
        <v>1884</v>
      </c>
      <c r="C862" s="36" t="s">
        <v>2671</v>
      </c>
      <c r="D862" s="36" t="s">
        <v>1464</v>
      </c>
      <c r="E862">
        <v>152.77436331454101</v>
      </c>
      <c r="F862">
        <v>-31.658874970578701</v>
      </c>
      <c r="G862" t="s">
        <v>1464</v>
      </c>
      <c r="BB862" s="71" t="s">
        <v>8433</v>
      </c>
    </row>
    <row r="863" spans="1:54" ht="18.75" customHeight="1">
      <c r="A863" s="36" t="s">
        <v>2584</v>
      </c>
      <c r="B863" s="36" t="s">
        <v>1884</v>
      </c>
      <c r="C863" s="36" t="s">
        <v>2585</v>
      </c>
      <c r="D863" s="36" t="s">
        <v>1464</v>
      </c>
      <c r="E863">
        <v>149.46696560174601</v>
      </c>
      <c r="F863">
        <v>-21.8947764211158</v>
      </c>
      <c r="G863" t="s">
        <v>1464</v>
      </c>
      <c r="BB863" s="71" t="s">
        <v>8200</v>
      </c>
    </row>
    <row r="864" spans="1:54" ht="18.75" customHeight="1">
      <c r="A864" s="36" t="s">
        <v>10842</v>
      </c>
      <c r="B864" s="36" t="s">
        <v>10805</v>
      </c>
      <c r="C864" s="36" t="s">
        <v>10843</v>
      </c>
      <c r="D864" s="36" t="s">
        <v>10816</v>
      </c>
      <c r="E864">
        <v>125.18</v>
      </c>
      <c r="F864">
        <v>6.4</v>
      </c>
      <c r="G864" t="s">
        <v>1464</v>
      </c>
      <c r="BB864" s="71" t="s">
        <v>8202</v>
      </c>
    </row>
    <row r="865" spans="1:54" ht="18.75" customHeight="1">
      <c r="A865" s="36" t="s">
        <v>2582</v>
      </c>
      <c r="B865" s="36" t="s">
        <v>1884</v>
      </c>
      <c r="C865" s="36" t="s">
        <v>2583</v>
      </c>
      <c r="D865" s="36" t="s">
        <v>1464</v>
      </c>
      <c r="E865">
        <v>147.90088578338899</v>
      </c>
      <c r="F865">
        <v>-19.8514126737034</v>
      </c>
      <c r="G865" t="s">
        <v>1464</v>
      </c>
      <c r="BB865" s="71" t="s">
        <v>8204</v>
      </c>
    </row>
    <row r="866" spans="1:54" ht="18.75" customHeight="1">
      <c r="A866" s="36" t="s">
        <v>14293</v>
      </c>
      <c r="B866" s="36" t="s">
        <v>14231</v>
      </c>
      <c r="C866" s="36" t="s">
        <v>14294</v>
      </c>
      <c r="D866" s="36" t="s">
        <v>14295</v>
      </c>
      <c r="E866">
        <v>106.895445332021</v>
      </c>
      <c r="F866">
        <v>10.5101368916926</v>
      </c>
      <c r="G866" t="s">
        <v>1464</v>
      </c>
      <c r="BB866" s="71" t="s">
        <v>8429</v>
      </c>
    </row>
    <row r="867" spans="1:54" ht="18.75" customHeight="1">
      <c r="A867" s="36" t="s">
        <v>11465</v>
      </c>
      <c r="B867" s="36" t="s">
        <v>10805</v>
      </c>
      <c r="C867" s="36" t="s">
        <v>11466</v>
      </c>
      <c r="D867" s="36" t="s">
        <v>11467</v>
      </c>
      <c r="E867">
        <v>120.7145</v>
      </c>
      <c r="F867">
        <v>15.597</v>
      </c>
      <c r="G867" t="s">
        <v>1464</v>
      </c>
      <c r="BB867" s="71" t="s">
        <v>8206</v>
      </c>
    </row>
    <row r="868" spans="1:54" ht="18.75" customHeight="1">
      <c r="A868" s="36" t="s">
        <v>10883</v>
      </c>
      <c r="B868" s="36" t="s">
        <v>10805</v>
      </c>
      <c r="C868" s="36" t="s">
        <v>10884</v>
      </c>
      <c r="D868" s="36" t="s">
        <v>10846</v>
      </c>
      <c r="E868">
        <v>120.88333129999999</v>
      </c>
      <c r="F868">
        <v>15.08333302</v>
      </c>
      <c r="G868" t="s">
        <v>1464</v>
      </c>
      <c r="BB868" s="71" t="s">
        <v>8427</v>
      </c>
    </row>
    <row r="869" spans="1:54" ht="18.75" customHeight="1">
      <c r="A869" s="36" t="s">
        <v>11257</v>
      </c>
      <c r="B869" s="36" t="s">
        <v>10805</v>
      </c>
      <c r="C869" s="36" t="s">
        <v>11258</v>
      </c>
      <c r="D869" t="s">
        <v>1464</v>
      </c>
      <c r="E869">
        <v>0</v>
      </c>
      <c r="F869">
        <v>0</v>
      </c>
      <c r="G869" t="s">
        <v>1464</v>
      </c>
      <c r="BB869" s="71" t="s">
        <v>8208</v>
      </c>
    </row>
    <row r="870" spans="1:54" ht="18.75" customHeight="1">
      <c r="A870" s="36" t="s">
        <v>11255</v>
      </c>
      <c r="B870" s="36" t="s">
        <v>10805</v>
      </c>
      <c r="C870" s="36" t="s">
        <v>11256</v>
      </c>
      <c r="D870" s="36" t="s">
        <v>1464</v>
      </c>
      <c r="E870">
        <v>0</v>
      </c>
      <c r="F870">
        <v>0</v>
      </c>
      <c r="G870" t="s">
        <v>1464</v>
      </c>
      <c r="BB870" s="71" t="s">
        <v>8210</v>
      </c>
    </row>
    <row r="871" spans="1:54" ht="18.75" customHeight="1">
      <c r="A871" s="36" t="s">
        <v>10945</v>
      </c>
      <c r="B871" s="36" t="s">
        <v>10805</v>
      </c>
      <c r="C871" s="36" t="s">
        <v>10946</v>
      </c>
      <c r="D871" s="36" t="s">
        <v>10913</v>
      </c>
      <c r="E871">
        <v>121.47683000000001</v>
      </c>
      <c r="F871">
        <v>13.848193</v>
      </c>
      <c r="G871" t="s">
        <v>1464</v>
      </c>
      <c r="BB871" s="71" t="s">
        <v>8212</v>
      </c>
    </row>
    <row r="872" spans="1:54" ht="18.75" customHeight="1">
      <c r="A872" s="36" t="s">
        <v>15651</v>
      </c>
      <c r="B872" s="36" t="s">
        <v>10805</v>
      </c>
      <c r="C872" s="36" t="s">
        <v>15652</v>
      </c>
      <c r="D872" s="36" t="s">
        <v>15653</v>
      </c>
      <c r="E872">
        <v>123.59302305873</v>
      </c>
      <c r="F872">
        <v>9.8736021158788407</v>
      </c>
      <c r="G872" t="s">
        <v>1464</v>
      </c>
      <c r="BB872" s="71" t="s">
        <v>8214</v>
      </c>
    </row>
    <row r="873" spans="1:54" ht="18.75" customHeight="1">
      <c r="A873" s="36" t="s">
        <v>4728</v>
      </c>
      <c r="B873" s="36" t="s">
        <v>4582</v>
      </c>
      <c r="C873" s="36" t="s">
        <v>4729</v>
      </c>
      <c r="D873" s="36" t="s">
        <v>4624</v>
      </c>
      <c r="E873">
        <v>115.2166672</v>
      </c>
      <c r="F873">
        <v>-8.75</v>
      </c>
      <c r="G873" t="s">
        <v>1464</v>
      </c>
      <c r="BB873" s="71" t="s">
        <v>8218</v>
      </c>
    </row>
    <row r="874" spans="1:54" ht="18.75" customHeight="1">
      <c r="A874" s="36" t="s">
        <v>5289</v>
      </c>
      <c r="B874" s="36" t="s">
        <v>4582</v>
      </c>
      <c r="C874" s="36" t="s">
        <v>5290</v>
      </c>
      <c r="D874" t="s">
        <v>4667</v>
      </c>
      <c r="E874">
        <v>108.50073999999999</v>
      </c>
      <c r="F874">
        <v>-6.6794770000000101</v>
      </c>
      <c r="G874" t="s">
        <v>1464</v>
      </c>
      <c r="BB874" s="71" t="s">
        <v>8216</v>
      </c>
    </row>
    <row r="875" spans="1:54" ht="18.75" customHeight="1">
      <c r="A875" s="36" t="s">
        <v>3954</v>
      </c>
      <c r="B875" s="36" t="s">
        <v>17247</v>
      </c>
      <c r="C875" s="36" t="s">
        <v>3955</v>
      </c>
      <c r="D875" s="36" t="s">
        <v>3837</v>
      </c>
      <c r="E875">
        <v>117.65</v>
      </c>
      <c r="F875">
        <v>38.516599999999997</v>
      </c>
      <c r="G875" t="s">
        <v>1464</v>
      </c>
      <c r="BB875" s="71" t="s">
        <v>8220</v>
      </c>
    </row>
    <row r="876" spans="1:54" ht="18.75" customHeight="1">
      <c r="A876" s="36" t="s">
        <v>11253</v>
      </c>
      <c r="B876" s="36" t="s">
        <v>10805</v>
      </c>
      <c r="C876" s="36" t="s">
        <v>11254</v>
      </c>
      <c r="D876" t="s">
        <v>1464</v>
      </c>
      <c r="E876">
        <v>0</v>
      </c>
      <c r="F876">
        <v>0</v>
      </c>
      <c r="G876" t="s">
        <v>1464</v>
      </c>
      <c r="BB876" s="71" t="s">
        <v>8391</v>
      </c>
    </row>
    <row r="877" spans="1:54" ht="18.75" customHeight="1">
      <c r="A877" s="36" t="s">
        <v>11541</v>
      </c>
      <c r="B877" s="36" t="s">
        <v>10805</v>
      </c>
      <c r="C877" s="36" t="s">
        <v>11542</v>
      </c>
      <c r="D877" t="s">
        <v>10809</v>
      </c>
      <c r="E877">
        <v>118.76667019999999</v>
      </c>
      <c r="F877">
        <v>9.7166662220000006</v>
      </c>
      <c r="G877" t="s">
        <v>1464</v>
      </c>
      <c r="BB877" s="71" t="s">
        <v>14357</v>
      </c>
    </row>
    <row r="878" spans="1:54" ht="18.75" customHeight="1">
      <c r="A878" s="36" t="s">
        <v>11251</v>
      </c>
      <c r="B878" s="36" t="s">
        <v>10805</v>
      </c>
      <c r="C878" s="36" t="s">
        <v>11252</v>
      </c>
      <c r="D878" s="36" t="s">
        <v>1464</v>
      </c>
      <c r="E878">
        <v>0</v>
      </c>
      <c r="F878">
        <v>0</v>
      </c>
      <c r="G878" t="s">
        <v>1464</v>
      </c>
      <c r="BB878" s="71" t="s">
        <v>8389</v>
      </c>
    </row>
    <row r="879" spans="1:54" ht="18.75" customHeight="1">
      <c r="A879" s="36" t="s">
        <v>8991</v>
      </c>
      <c r="B879" s="36" t="s">
        <v>17249</v>
      </c>
      <c r="C879" s="36" t="s">
        <v>8992</v>
      </c>
      <c r="D879" s="36" t="s">
        <v>7726</v>
      </c>
      <c r="E879">
        <v>173</v>
      </c>
      <c r="F879">
        <v>-40.583333330000002</v>
      </c>
      <c r="G879" t="s">
        <v>8598</v>
      </c>
      <c r="BB879" s="71" t="s">
        <v>8223</v>
      </c>
    </row>
    <row r="880" spans="1:54" ht="18.75" customHeight="1">
      <c r="A880" s="36" t="s">
        <v>1926</v>
      </c>
      <c r="B880" s="36" t="s">
        <v>1884</v>
      </c>
      <c r="C880" s="36" t="s">
        <v>1927</v>
      </c>
      <c r="D880" t="s">
        <v>1921</v>
      </c>
      <c r="E880">
        <v>140.202103892248</v>
      </c>
      <c r="F880">
        <v>-37.643035917311501</v>
      </c>
      <c r="G880" t="s">
        <v>1464</v>
      </c>
      <c r="BB880" s="71" t="s">
        <v>8225</v>
      </c>
    </row>
    <row r="881" spans="1:54" ht="18.75" customHeight="1">
      <c r="A881" s="36" t="s">
        <v>4411</v>
      </c>
      <c r="B881" s="36" t="s">
        <v>17247</v>
      </c>
      <c r="C881" s="36" t="s">
        <v>4412</v>
      </c>
      <c r="D881" s="36" t="s">
        <v>4159</v>
      </c>
      <c r="E881">
        <v>104.25</v>
      </c>
      <c r="F881">
        <v>26.833333970000002</v>
      </c>
      <c r="G881" t="s">
        <v>1464</v>
      </c>
      <c r="BB881" s="71" t="s">
        <v>8227</v>
      </c>
    </row>
    <row r="882" spans="1:54" ht="18.75" customHeight="1">
      <c r="A882" s="36" t="s">
        <v>8536</v>
      </c>
      <c r="B882" s="36" t="s">
        <v>17249</v>
      </c>
      <c r="C882" s="36" t="s">
        <v>8537</v>
      </c>
      <c r="D882" s="36" t="s">
        <v>8182</v>
      </c>
      <c r="E882">
        <v>174.26388890000001</v>
      </c>
      <c r="F882">
        <v>-41.743888890000001</v>
      </c>
      <c r="G882" t="s">
        <v>1464</v>
      </c>
      <c r="BB882" s="71" t="s">
        <v>8387</v>
      </c>
    </row>
    <row r="883" spans="1:54" ht="18.75" customHeight="1">
      <c r="A883" s="36" t="s">
        <v>2017</v>
      </c>
      <c r="B883" s="36" t="s">
        <v>1884</v>
      </c>
      <c r="C883" s="36" t="s">
        <v>2018</v>
      </c>
      <c r="D883" t="s">
        <v>1947</v>
      </c>
      <c r="E883">
        <v>122.068194776091</v>
      </c>
      <c r="F883">
        <v>-18.326290518931501</v>
      </c>
      <c r="G883" t="s">
        <v>1464</v>
      </c>
      <c r="BB883" s="71" t="s">
        <v>8229</v>
      </c>
    </row>
    <row r="884" spans="1:54" ht="18.75" customHeight="1">
      <c r="A884" s="36" t="s">
        <v>2580</v>
      </c>
      <c r="B884" s="36" t="s">
        <v>1884</v>
      </c>
      <c r="C884" s="36" t="s">
        <v>2581</v>
      </c>
      <c r="D884" s="36" t="s">
        <v>1464</v>
      </c>
      <c r="E884">
        <v>122.349952002718</v>
      </c>
      <c r="F884">
        <v>-33.928598025870201</v>
      </c>
      <c r="G884" t="s">
        <v>1464</v>
      </c>
      <c r="BB884" s="71" t="s">
        <v>8385</v>
      </c>
    </row>
    <row r="885" spans="1:54" ht="18.75" customHeight="1">
      <c r="A885" s="36" t="s">
        <v>10468</v>
      </c>
      <c r="B885" s="36" t="s">
        <v>9596</v>
      </c>
      <c r="C885" s="36" t="s">
        <v>10469</v>
      </c>
      <c r="D885" t="s">
        <v>9600</v>
      </c>
      <c r="E885">
        <v>66.666664119999993</v>
      </c>
      <c r="F885">
        <v>24.816667559999999</v>
      </c>
      <c r="G885" t="s">
        <v>1464</v>
      </c>
      <c r="BB885" s="71" t="s">
        <v>8267</v>
      </c>
    </row>
    <row r="886" spans="1:54" ht="18.75" customHeight="1">
      <c r="A886" s="36" t="s">
        <v>8993</v>
      </c>
      <c r="B886" s="36" t="s">
        <v>17249</v>
      </c>
      <c r="C886" s="36" t="s">
        <v>8994</v>
      </c>
      <c r="D886" s="36" t="s">
        <v>8195</v>
      </c>
      <c r="E886">
        <v>176.6333333</v>
      </c>
      <c r="F886">
        <v>-43.733333330000001</v>
      </c>
      <c r="G886" t="s">
        <v>8994</v>
      </c>
      <c r="BB886" s="71" t="s">
        <v>8335</v>
      </c>
    </row>
    <row r="887" spans="1:54" ht="18.75" customHeight="1">
      <c r="A887" s="36" t="s">
        <v>2542</v>
      </c>
      <c r="B887" s="36" t="s">
        <v>1884</v>
      </c>
      <c r="C887" s="36" t="s">
        <v>2543</v>
      </c>
      <c r="D887" t="s">
        <v>1938</v>
      </c>
      <c r="E887">
        <v>147.99051759953599</v>
      </c>
      <c r="F887">
        <v>-40.762528425646998</v>
      </c>
      <c r="G887" t="s">
        <v>1464</v>
      </c>
      <c r="BB887" s="71" t="s">
        <v>8383</v>
      </c>
    </row>
    <row r="888" spans="1:54" ht="18.75" customHeight="1">
      <c r="A888" s="36" t="s">
        <v>11054</v>
      </c>
      <c r="B888" s="36" t="s">
        <v>10805</v>
      </c>
      <c r="C888" s="36" t="s">
        <v>11055</v>
      </c>
      <c r="D888" s="36" t="s">
        <v>1464</v>
      </c>
      <c r="E888">
        <v>122.887246</v>
      </c>
      <c r="F888">
        <v>10.068391999999999</v>
      </c>
      <c r="G888" t="s">
        <v>1464</v>
      </c>
      <c r="BB888" s="71" t="s">
        <v>8425</v>
      </c>
    </row>
    <row r="889" spans="1:54" ht="18.75" customHeight="1">
      <c r="A889" s="36" t="s">
        <v>11631</v>
      </c>
      <c r="B889" s="36" t="s">
        <v>10805</v>
      </c>
      <c r="C889" s="36" t="s">
        <v>11632</v>
      </c>
      <c r="D889" s="36" t="s">
        <v>10865</v>
      </c>
      <c r="E889">
        <v>121.7833328</v>
      </c>
      <c r="F889">
        <v>17.5</v>
      </c>
      <c r="G889" t="s">
        <v>1464</v>
      </c>
      <c r="BB889" s="71" t="s">
        <v>8381</v>
      </c>
    </row>
    <row r="890" spans="1:54" ht="18.75" customHeight="1">
      <c r="A890" s="36" t="s">
        <v>2596</v>
      </c>
      <c r="B890" s="36" t="s">
        <v>1884</v>
      </c>
      <c r="C890" s="36" t="s">
        <v>2597</v>
      </c>
      <c r="D890" s="36" t="s">
        <v>1464</v>
      </c>
      <c r="E890">
        <v>146.01584423536499</v>
      </c>
      <c r="F890">
        <v>-18.213680714670001</v>
      </c>
      <c r="G890" t="s">
        <v>1464</v>
      </c>
      <c r="BB890" s="71" t="s">
        <v>8379</v>
      </c>
    </row>
    <row r="891" spans="1:54" ht="18.75" customHeight="1">
      <c r="A891" s="36" t="s">
        <v>11249</v>
      </c>
      <c r="B891" s="36" t="s">
        <v>10805</v>
      </c>
      <c r="C891" s="36" t="s">
        <v>11250</v>
      </c>
      <c r="D891" s="36" t="s">
        <v>1464</v>
      </c>
      <c r="E891">
        <v>0</v>
      </c>
      <c r="F891">
        <v>0</v>
      </c>
      <c r="G891" t="s">
        <v>1464</v>
      </c>
      <c r="BB891" s="71" t="s">
        <v>8231</v>
      </c>
    </row>
    <row r="892" spans="1:54" ht="18.75" customHeight="1">
      <c r="A892" s="36" t="s">
        <v>11727</v>
      </c>
      <c r="B892" s="36" t="s">
        <v>10805</v>
      </c>
      <c r="C892" s="36" t="s">
        <v>11728</v>
      </c>
      <c r="D892" t="s">
        <v>10859</v>
      </c>
      <c r="E892">
        <v>124.66666410000001</v>
      </c>
      <c r="F892">
        <v>11.3166666</v>
      </c>
      <c r="G892" t="s">
        <v>1464</v>
      </c>
      <c r="BB892" s="71" t="s">
        <v>8233</v>
      </c>
    </row>
    <row r="893" spans="1:54" ht="18.75" customHeight="1">
      <c r="A893" s="36" t="s">
        <v>8995</v>
      </c>
      <c r="B893" s="36" t="s">
        <v>17249</v>
      </c>
      <c r="C893" s="36" t="s">
        <v>8996</v>
      </c>
      <c r="D893" s="36" t="s">
        <v>7762</v>
      </c>
      <c r="E893">
        <v>176.6333333</v>
      </c>
      <c r="F893">
        <v>-43.733333330000001</v>
      </c>
      <c r="G893" t="s">
        <v>8998</v>
      </c>
      <c r="BB893" s="71" t="s">
        <v>8235</v>
      </c>
    </row>
    <row r="894" spans="1:54" ht="18.75" customHeight="1">
      <c r="A894" s="36" t="s">
        <v>8997</v>
      </c>
      <c r="B894" s="36" t="s">
        <v>17249</v>
      </c>
      <c r="C894" s="36" t="s">
        <v>8998</v>
      </c>
      <c r="D894" s="36" t="s">
        <v>7726</v>
      </c>
      <c r="E894">
        <v>176.6333333</v>
      </c>
      <c r="F894">
        <v>-43.733333330000001</v>
      </c>
      <c r="G894" t="s">
        <v>8990</v>
      </c>
      <c r="BB894" s="71" t="s">
        <v>8377</v>
      </c>
    </row>
    <row r="895" spans="1:54" ht="18.75" customHeight="1">
      <c r="A895" s="36" t="s">
        <v>1922</v>
      </c>
      <c r="B895" s="36" t="s">
        <v>1884</v>
      </c>
      <c r="C895" s="36" t="s">
        <v>1923</v>
      </c>
      <c r="D895" t="s">
        <v>1921</v>
      </c>
      <c r="E895">
        <v>140.51398983924301</v>
      </c>
      <c r="F895">
        <v>-37.980331983625803</v>
      </c>
      <c r="G895" t="s">
        <v>1464</v>
      </c>
      <c r="BB895" s="71" t="s">
        <v>8237</v>
      </c>
    </row>
    <row r="896" spans="1:54" ht="18.75" customHeight="1">
      <c r="A896" s="36" t="s">
        <v>14304</v>
      </c>
      <c r="B896" s="36" t="s">
        <v>14231</v>
      </c>
      <c r="C896" s="36" t="s">
        <v>14305</v>
      </c>
      <c r="D896" s="36" t="s">
        <v>14306</v>
      </c>
      <c r="E896">
        <v>107.33333589999999</v>
      </c>
      <c r="F896">
        <v>11.41666698</v>
      </c>
      <c r="G896" t="s">
        <v>1464</v>
      </c>
      <c r="BB896" s="71" t="s">
        <v>8375</v>
      </c>
    </row>
    <row r="897" spans="1:54" ht="18.75" customHeight="1">
      <c r="A897" s="36" t="s">
        <v>11461</v>
      </c>
      <c r="B897" s="36" t="s">
        <v>10805</v>
      </c>
      <c r="C897" s="36" t="s">
        <v>11462</v>
      </c>
      <c r="D897" s="36" t="s">
        <v>1464</v>
      </c>
      <c r="E897">
        <v>0</v>
      </c>
      <c r="F897">
        <v>0</v>
      </c>
      <c r="G897" t="s">
        <v>1464</v>
      </c>
      <c r="BB897" s="71" t="s">
        <v>8372</v>
      </c>
    </row>
    <row r="898" spans="1:54" ht="18.75" customHeight="1">
      <c r="A898" s="36" t="s">
        <v>8538</v>
      </c>
      <c r="B898" s="36" t="s">
        <v>17249</v>
      </c>
      <c r="C898" s="36" t="s">
        <v>8539</v>
      </c>
      <c r="D898" s="36" t="s">
        <v>7762</v>
      </c>
      <c r="E898">
        <v>169.68916669999999</v>
      </c>
      <c r="F898">
        <v>-46.491666670000001</v>
      </c>
      <c r="G898" t="s">
        <v>1464</v>
      </c>
      <c r="BB898" s="71" t="s">
        <v>8370</v>
      </c>
    </row>
    <row r="899" spans="1:54" ht="18.75" customHeight="1">
      <c r="A899" s="36" t="s">
        <v>11247</v>
      </c>
      <c r="B899" s="36" t="s">
        <v>10805</v>
      </c>
      <c r="C899" s="36" t="s">
        <v>11248</v>
      </c>
      <c r="D899" s="36" t="s">
        <v>1464</v>
      </c>
      <c r="E899">
        <v>0</v>
      </c>
      <c r="F899">
        <v>0</v>
      </c>
      <c r="G899" t="s">
        <v>1464</v>
      </c>
      <c r="BB899" s="71" t="s">
        <v>8239</v>
      </c>
    </row>
    <row r="900" spans="1:54" ht="18.75" customHeight="1">
      <c r="A900" s="36" t="s">
        <v>11653</v>
      </c>
      <c r="B900" s="36" t="s">
        <v>10805</v>
      </c>
      <c r="C900" s="36" t="s">
        <v>11654</v>
      </c>
      <c r="D900" s="36" t="s">
        <v>10809</v>
      </c>
      <c r="E900">
        <v>120.91666410000001</v>
      </c>
      <c r="F900">
        <v>14.266666409999999</v>
      </c>
      <c r="G900" t="s">
        <v>1464</v>
      </c>
      <c r="BB900" s="71" t="s">
        <v>8368</v>
      </c>
    </row>
    <row r="901" spans="1:54" ht="18.75" customHeight="1">
      <c r="A901" s="36" t="s">
        <v>8999</v>
      </c>
      <c r="B901" s="36" t="s">
        <v>17249</v>
      </c>
      <c r="C901" s="36" t="s">
        <v>9000</v>
      </c>
      <c r="D901" t="s">
        <v>7726</v>
      </c>
      <c r="E901">
        <v>172.41666670000001</v>
      </c>
      <c r="F901">
        <v>-43.833333330000002</v>
      </c>
      <c r="G901" t="s">
        <v>8598</v>
      </c>
      <c r="BB901" s="71" t="s">
        <v>8241</v>
      </c>
    </row>
    <row r="902" spans="1:54" ht="18.75" customHeight="1">
      <c r="A902" s="36" t="s">
        <v>11513</v>
      </c>
      <c r="B902" s="36" t="s">
        <v>10805</v>
      </c>
      <c r="C902" s="36" t="s">
        <v>11514</v>
      </c>
      <c r="D902" t="s">
        <v>10828</v>
      </c>
      <c r="E902">
        <v>123.86666870000001</v>
      </c>
      <c r="F902">
        <v>10.266666409999999</v>
      </c>
      <c r="G902" t="s">
        <v>1464</v>
      </c>
      <c r="BB902" s="71" t="s">
        <v>8247</v>
      </c>
    </row>
    <row r="903" spans="1:54" ht="18.75" customHeight="1">
      <c r="A903" s="36" t="s">
        <v>5121</v>
      </c>
      <c r="B903" s="36" t="s">
        <v>4582</v>
      </c>
      <c r="C903" s="36" t="s">
        <v>5122</v>
      </c>
      <c r="D903" t="s">
        <v>4690</v>
      </c>
      <c r="E903">
        <v>98.699888999999999</v>
      </c>
      <c r="F903">
        <v>3.635472</v>
      </c>
      <c r="G903" t="s">
        <v>1464</v>
      </c>
      <c r="BB903" s="71" t="s">
        <v>8243</v>
      </c>
    </row>
    <row r="904" spans="1:54" ht="18.75" customHeight="1">
      <c r="A904" s="36" t="s">
        <v>5579</v>
      </c>
      <c r="B904" s="36" t="s">
        <v>4582</v>
      </c>
      <c r="C904" s="36" t="s">
        <v>5580</v>
      </c>
      <c r="D904" s="36" t="s">
        <v>4584</v>
      </c>
      <c r="E904">
        <v>106.63333129999999</v>
      </c>
      <c r="F904">
        <v>-6.1166667940000004</v>
      </c>
      <c r="G904" t="s">
        <v>1464</v>
      </c>
      <c r="BB904" s="71" t="s">
        <v>8364</v>
      </c>
    </row>
    <row r="905" spans="1:54" ht="18.75" customHeight="1">
      <c r="A905" t="s">
        <v>3237</v>
      </c>
      <c r="B905" t="s">
        <v>2833</v>
      </c>
      <c r="C905" t="s">
        <v>3238</v>
      </c>
      <c r="D905" t="s">
        <v>2846</v>
      </c>
      <c r="E905">
        <v>24.5</v>
      </c>
      <c r="F905">
        <v>91.333335880000007</v>
      </c>
      <c r="G905" t="s">
        <v>17242</v>
      </c>
      <c r="BB905" s="71" t="s">
        <v>8249</v>
      </c>
    </row>
    <row r="906" spans="1:54" ht="18.75" customHeight="1">
      <c r="A906" t="s">
        <v>3235</v>
      </c>
      <c r="B906" t="s">
        <v>2833</v>
      </c>
      <c r="C906" t="s">
        <v>3236</v>
      </c>
      <c r="D906" t="s">
        <v>2846</v>
      </c>
      <c r="E906">
        <v>24.5</v>
      </c>
      <c r="F906">
        <v>91.083335880000007</v>
      </c>
      <c r="G906" t="s">
        <v>17234</v>
      </c>
      <c r="BB906" s="71" t="s">
        <v>8251</v>
      </c>
    </row>
    <row r="907" spans="1:54" ht="18.75" customHeight="1">
      <c r="A907" s="36" t="s">
        <v>2578</v>
      </c>
      <c r="B907" s="36" t="s">
        <v>1884</v>
      </c>
      <c r="C907" s="36" t="s">
        <v>2579</v>
      </c>
      <c r="D907" s="36" t="s">
        <v>1464</v>
      </c>
      <c r="E907">
        <v>151.03027928496701</v>
      </c>
      <c r="F907">
        <v>-23.537958569102798</v>
      </c>
      <c r="G907" t="s">
        <v>1464</v>
      </c>
      <c r="BB907" s="71" t="s">
        <v>8245</v>
      </c>
    </row>
    <row r="908" spans="1:54" ht="18.75" customHeight="1">
      <c r="A908" s="36" t="s">
        <v>5525</v>
      </c>
      <c r="B908" s="36" t="s">
        <v>4582</v>
      </c>
      <c r="C908" s="36" t="s">
        <v>5526</v>
      </c>
      <c r="D908" t="s">
        <v>4664</v>
      </c>
      <c r="E908">
        <v>110.43333440000001</v>
      </c>
      <c r="F908">
        <v>-7.283333302</v>
      </c>
      <c r="G908" t="s">
        <v>1464</v>
      </c>
      <c r="BB908" s="71" t="s">
        <v>8106</v>
      </c>
    </row>
    <row r="909" spans="1:54" ht="18.75" customHeight="1">
      <c r="A909" s="36" t="s">
        <v>2576</v>
      </c>
      <c r="B909" s="36" t="s">
        <v>1884</v>
      </c>
      <c r="C909" s="36" t="s">
        <v>2577</v>
      </c>
      <c r="D909" s="36" t="s">
        <v>1464</v>
      </c>
      <c r="E909">
        <v>115.088701725501</v>
      </c>
      <c r="F909">
        <v>-30.501666521322701</v>
      </c>
      <c r="G909" t="s">
        <v>1464</v>
      </c>
      <c r="BB909" s="71" t="s">
        <v>8102</v>
      </c>
    </row>
    <row r="910" spans="1:54" ht="18.75" customHeight="1">
      <c r="A910" s="36" t="s">
        <v>11208</v>
      </c>
      <c r="B910" t="s">
        <v>10805</v>
      </c>
      <c r="C910" t="s">
        <v>11209</v>
      </c>
      <c r="D910" t="s">
        <v>1464</v>
      </c>
      <c r="E910">
        <v>123.52005946562301</v>
      </c>
      <c r="F910">
        <v>10.8998964868602</v>
      </c>
      <c r="G910" t="s">
        <v>1464</v>
      </c>
      <c r="BB910" s="71" t="s">
        <v>8253</v>
      </c>
    </row>
    <row r="911" spans="1:54" ht="18.75" customHeight="1">
      <c r="A911" s="36" t="s">
        <v>15844</v>
      </c>
      <c r="B911" s="36" t="s">
        <v>12922</v>
      </c>
      <c r="C911" s="36" t="s">
        <v>13143</v>
      </c>
      <c r="D911" s="36" t="s">
        <v>12998</v>
      </c>
      <c r="E911">
        <v>120.61666870000001</v>
      </c>
      <c r="F911">
        <v>24.066667559999999</v>
      </c>
      <c r="G911" t="s">
        <v>1464</v>
      </c>
      <c r="BB911" s="71" t="s">
        <v>8100</v>
      </c>
    </row>
    <row r="912" spans="1:54" ht="18.75" customHeight="1">
      <c r="A912" s="36" t="s">
        <v>9984</v>
      </c>
      <c r="B912" s="36" t="s">
        <v>9596</v>
      </c>
      <c r="C912" s="36" t="s">
        <v>9985</v>
      </c>
      <c r="D912" t="s">
        <v>9600</v>
      </c>
      <c r="E912">
        <v>0</v>
      </c>
      <c r="F912">
        <v>0</v>
      </c>
      <c r="G912" t="s">
        <v>1464</v>
      </c>
      <c r="BB912" s="71" t="s">
        <v>8255</v>
      </c>
    </row>
    <row r="913" spans="1:54" ht="18.75" customHeight="1">
      <c r="A913" s="36" t="s">
        <v>11796</v>
      </c>
      <c r="B913" s="36" t="s">
        <v>10805</v>
      </c>
      <c r="C913" s="36" t="s">
        <v>11797</v>
      </c>
      <c r="D913" s="36" t="s">
        <v>11163</v>
      </c>
      <c r="E913">
        <v>121.96953600000001</v>
      </c>
      <c r="F913">
        <v>20.469549000000001</v>
      </c>
      <c r="G913" t="s">
        <v>1464</v>
      </c>
      <c r="BB913" s="71" t="s">
        <v>8098</v>
      </c>
    </row>
    <row r="914" spans="1:54" ht="18.75" customHeight="1">
      <c r="A914" s="36" t="s">
        <v>13250</v>
      </c>
      <c r="B914" s="36" t="s">
        <v>13155</v>
      </c>
      <c r="C914" s="36" t="s">
        <v>13251</v>
      </c>
      <c r="D914" s="36" t="s">
        <v>13176</v>
      </c>
      <c r="E914">
        <v>0</v>
      </c>
      <c r="F914">
        <v>0</v>
      </c>
      <c r="G914" t="s">
        <v>1464</v>
      </c>
      <c r="BB914" s="71" t="s">
        <v>8257</v>
      </c>
    </row>
    <row r="915" spans="1:54" ht="18.75" customHeight="1">
      <c r="A915" s="36" t="s">
        <v>9873</v>
      </c>
      <c r="B915" s="36" t="s">
        <v>9596</v>
      </c>
      <c r="C915" s="36" t="s">
        <v>9874</v>
      </c>
      <c r="D915" t="s">
        <v>1350</v>
      </c>
      <c r="E915">
        <v>73.616668700000005</v>
      </c>
      <c r="F915">
        <v>32.599998470000003</v>
      </c>
      <c r="G915" t="s">
        <v>1464</v>
      </c>
      <c r="BB915" s="71" t="s">
        <v>8259</v>
      </c>
    </row>
    <row r="916" spans="1:54" ht="18.75" customHeight="1">
      <c r="A916" t="s">
        <v>3227</v>
      </c>
      <c r="B916" t="s">
        <v>2833</v>
      </c>
      <c r="C916" t="s">
        <v>3228</v>
      </c>
      <c r="D916" t="s">
        <v>2846</v>
      </c>
      <c r="E916">
        <v>24.75</v>
      </c>
      <c r="F916">
        <v>91.933334349999996</v>
      </c>
      <c r="G916" t="s">
        <v>17242</v>
      </c>
      <c r="BB916" s="71" t="s">
        <v>8261</v>
      </c>
    </row>
    <row r="917" spans="1:54" ht="18.75" customHeight="1">
      <c r="A917" s="36" t="s">
        <v>10122</v>
      </c>
      <c r="B917" s="36" t="s">
        <v>9596</v>
      </c>
      <c r="C917" s="36" t="s">
        <v>10123</v>
      </c>
      <c r="D917" t="s">
        <v>1350</v>
      </c>
      <c r="E917">
        <v>71.099998470000003</v>
      </c>
      <c r="F917">
        <v>32.583332059999996</v>
      </c>
      <c r="G917" t="s">
        <v>1464</v>
      </c>
      <c r="BB917" s="71" t="s">
        <v>8263</v>
      </c>
    </row>
    <row r="918" spans="1:54" ht="18.75" customHeight="1">
      <c r="A918" t="s">
        <v>3387</v>
      </c>
      <c r="B918" t="s">
        <v>2833</v>
      </c>
      <c r="C918" t="s">
        <v>3388</v>
      </c>
      <c r="D918" t="s">
        <v>3389</v>
      </c>
      <c r="E918">
        <v>22.4855267497224</v>
      </c>
      <c r="F918">
        <v>91.108946561855902</v>
      </c>
      <c r="G918" t="s">
        <v>17230</v>
      </c>
      <c r="BB918" s="71" t="s">
        <v>8265</v>
      </c>
    </row>
    <row r="919" spans="1:54" ht="18.75" customHeight="1">
      <c r="A919" t="s">
        <v>17197</v>
      </c>
      <c r="B919" t="s">
        <v>2833</v>
      </c>
      <c r="C919" t="s">
        <v>2977</v>
      </c>
      <c r="D919" t="s">
        <v>2955</v>
      </c>
      <c r="E919">
        <v>0</v>
      </c>
      <c r="F919">
        <v>0</v>
      </c>
      <c r="G919" t="s">
        <v>17244</v>
      </c>
      <c r="BB919" s="71" t="s">
        <v>8269</v>
      </c>
    </row>
    <row r="920" spans="1:54" ht="18.75" customHeight="1">
      <c r="A920" t="s">
        <v>2937</v>
      </c>
      <c r="B920" t="s">
        <v>2833</v>
      </c>
      <c r="C920" t="s">
        <v>2938</v>
      </c>
      <c r="D920" t="s">
        <v>2861</v>
      </c>
      <c r="E920">
        <v>21.666666029999998</v>
      </c>
      <c r="F920">
        <v>92.066665650000004</v>
      </c>
      <c r="G920" t="s">
        <v>17231</v>
      </c>
      <c r="BB920" s="71" t="s">
        <v>8271</v>
      </c>
    </row>
    <row r="921" spans="1:54" ht="18.75" customHeight="1">
      <c r="A921" s="36" t="s">
        <v>12873</v>
      </c>
      <c r="B921" s="36" t="s">
        <v>17253</v>
      </c>
      <c r="C921" s="36" t="s">
        <v>12874</v>
      </c>
      <c r="D921" s="36" t="s">
        <v>12404</v>
      </c>
      <c r="E921">
        <v>80.7</v>
      </c>
      <c r="F921">
        <v>9.3833333329999906</v>
      </c>
      <c r="G921" t="s">
        <v>1464</v>
      </c>
      <c r="BB921" s="71" t="s">
        <v>8096</v>
      </c>
    </row>
    <row r="922" spans="1:54" ht="18.75" customHeight="1">
      <c r="A922" s="36" t="s">
        <v>14141</v>
      </c>
      <c r="B922" s="36" t="s">
        <v>13155</v>
      </c>
      <c r="C922" s="36" t="s">
        <v>14142</v>
      </c>
      <c r="D922" s="36" t="s">
        <v>1464</v>
      </c>
      <c r="E922">
        <v>0</v>
      </c>
      <c r="F922">
        <v>0</v>
      </c>
      <c r="G922" t="s">
        <v>1464</v>
      </c>
      <c r="BB922" s="71" t="s">
        <v>8273</v>
      </c>
    </row>
    <row r="923" spans="1:54" ht="18.75" customHeight="1">
      <c r="A923" s="36" t="s">
        <v>13426</v>
      </c>
      <c r="B923" s="36" t="s">
        <v>13155</v>
      </c>
      <c r="C923" s="36" t="s">
        <v>13427</v>
      </c>
      <c r="D923" s="36" t="s">
        <v>13428</v>
      </c>
      <c r="E923">
        <v>101.93333440000001</v>
      </c>
      <c r="F923">
        <v>6.1999998090000004</v>
      </c>
      <c r="G923" t="s">
        <v>1464</v>
      </c>
      <c r="BB923" s="71" t="s">
        <v>8275</v>
      </c>
    </row>
    <row r="924" spans="1:54" ht="18.75" customHeight="1">
      <c r="A924" s="36" t="s">
        <v>1892</v>
      </c>
      <c r="B924" s="36" t="s">
        <v>1884</v>
      </c>
      <c r="C924" s="36" t="s">
        <v>1893</v>
      </c>
      <c r="D924" s="36" t="s">
        <v>1464</v>
      </c>
      <c r="E924">
        <v>131.51410637197199</v>
      </c>
      <c r="F924">
        <v>-12.239301817835299</v>
      </c>
      <c r="G924" t="s">
        <v>1464</v>
      </c>
      <c r="BB924" s="71" t="s">
        <v>8093</v>
      </c>
    </row>
    <row r="925" spans="1:54" ht="18.75" customHeight="1">
      <c r="A925" s="36" t="s">
        <v>4036</v>
      </c>
      <c r="B925" s="36" t="s">
        <v>17247</v>
      </c>
      <c r="C925" s="36" t="s">
        <v>4037</v>
      </c>
      <c r="D925" t="s">
        <v>3967</v>
      </c>
      <c r="E925">
        <v>116.3000031</v>
      </c>
      <c r="F925">
        <v>30.033332819999998</v>
      </c>
      <c r="G925" t="s">
        <v>1464</v>
      </c>
      <c r="BB925" s="71" t="s">
        <v>8337</v>
      </c>
    </row>
    <row r="926" spans="1:54" ht="18.75" customHeight="1">
      <c r="A926" t="s">
        <v>2951</v>
      </c>
      <c r="B926" t="s">
        <v>2833</v>
      </c>
      <c r="C926" t="s">
        <v>2952</v>
      </c>
      <c r="D926" t="s">
        <v>2846</v>
      </c>
      <c r="E926">
        <v>0</v>
      </c>
      <c r="F926">
        <v>0</v>
      </c>
      <c r="G926" t="s">
        <v>17234</v>
      </c>
      <c r="BB926" s="71" t="s">
        <v>8277</v>
      </c>
    </row>
    <row r="927" spans="1:54" ht="18.75" customHeight="1">
      <c r="A927" s="36" t="s">
        <v>10474</v>
      </c>
      <c r="B927" s="36" t="s">
        <v>9596</v>
      </c>
      <c r="C927" s="36" t="s">
        <v>10475</v>
      </c>
      <c r="D927" t="s">
        <v>9793</v>
      </c>
      <c r="E927">
        <v>64.083335880000007</v>
      </c>
      <c r="F927">
        <v>25.416666029999998</v>
      </c>
      <c r="G927" t="s">
        <v>1464</v>
      </c>
      <c r="BB927" s="71" t="s">
        <v>8091</v>
      </c>
    </row>
    <row r="928" spans="1:54" ht="18.75" customHeight="1">
      <c r="A928" s="36" t="s">
        <v>4008</v>
      </c>
      <c r="B928" s="36" t="s">
        <v>17247</v>
      </c>
      <c r="C928" s="36" t="s">
        <v>4009</v>
      </c>
      <c r="D928" s="36" t="s">
        <v>3768</v>
      </c>
      <c r="E928">
        <v>112.48332980000001</v>
      </c>
      <c r="F928">
        <v>30.399999619999999</v>
      </c>
      <c r="G928" t="s">
        <v>1464</v>
      </c>
      <c r="BB928" s="71" t="s">
        <v>8089</v>
      </c>
    </row>
    <row r="929" spans="1:54" ht="18.75" customHeight="1">
      <c r="A929" s="36" t="s">
        <v>4235</v>
      </c>
      <c r="B929" s="36" t="s">
        <v>17247</v>
      </c>
      <c r="C929" s="36" t="s">
        <v>4236</v>
      </c>
      <c r="D929" s="36" t="s">
        <v>3867</v>
      </c>
      <c r="E929">
        <v>120.75</v>
      </c>
      <c r="F929">
        <v>37.966667180000002</v>
      </c>
      <c r="G929" t="s">
        <v>1464</v>
      </c>
      <c r="BB929" s="71" t="s">
        <v>8087</v>
      </c>
    </row>
    <row r="930" spans="1:54" ht="18.75" customHeight="1">
      <c r="A930" s="36" t="s">
        <v>4221</v>
      </c>
      <c r="B930" s="36" t="s">
        <v>17247</v>
      </c>
      <c r="C930" s="36" t="s">
        <v>4222</v>
      </c>
      <c r="D930" s="36" t="s">
        <v>3765</v>
      </c>
      <c r="E930">
        <v>103.5</v>
      </c>
      <c r="F930">
        <v>26.5</v>
      </c>
      <c r="G930" t="s">
        <v>1464</v>
      </c>
      <c r="BB930" s="71" t="s">
        <v>8279</v>
      </c>
    </row>
    <row r="931" spans="1:54" ht="18.75" customHeight="1">
      <c r="A931" s="36" t="s">
        <v>12357</v>
      </c>
      <c r="B931" s="36" t="s">
        <v>12347</v>
      </c>
      <c r="C931" s="36" t="s">
        <v>12358</v>
      </c>
      <c r="D931" s="36" t="s">
        <v>125</v>
      </c>
      <c r="E931">
        <v>104</v>
      </c>
      <c r="F931">
        <v>1.4</v>
      </c>
      <c r="G931" t="s">
        <v>1464</v>
      </c>
      <c r="BB931" s="71" t="s">
        <v>8366</v>
      </c>
    </row>
    <row r="932" spans="1:54" ht="18.75" customHeight="1">
      <c r="A932" s="36" t="s">
        <v>12379</v>
      </c>
      <c r="B932" s="36" t="s">
        <v>12347</v>
      </c>
      <c r="C932" s="36" t="s">
        <v>12380</v>
      </c>
      <c r="D932" s="36" t="s">
        <v>125</v>
      </c>
      <c r="E932">
        <v>104</v>
      </c>
      <c r="F932">
        <v>1.3666666750000001</v>
      </c>
      <c r="G932" t="s">
        <v>1464</v>
      </c>
      <c r="BB932" s="71" t="s">
        <v>8281</v>
      </c>
    </row>
    <row r="933" spans="1:54" ht="18.75" customHeight="1">
      <c r="A933" s="36" t="s">
        <v>12355</v>
      </c>
      <c r="B933" s="36" t="s">
        <v>12347</v>
      </c>
      <c r="C933" s="36" t="s">
        <v>12356</v>
      </c>
      <c r="D933" t="s">
        <v>125</v>
      </c>
      <c r="E933">
        <v>103.992805</v>
      </c>
      <c r="F933">
        <v>1.390857</v>
      </c>
      <c r="G933" t="s">
        <v>1464</v>
      </c>
      <c r="BB933" s="71" t="s">
        <v>8339</v>
      </c>
    </row>
    <row r="934" spans="1:54" ht="18.75" customHeight="1">
      <c r="A934" s="36" t="s">
        <v>12361</v>
      </c>
      <c r="B934" s="36" t="s">
        <v>12347</v>
      </c>
      <c r="C934" s="36" t="s">
        <v>12362</v>
      </c>
      <c r="D934" s="36" t="s">
        <v>125</v>
      </c>
      <c r="E934">
        <v>104</v>
      </c>
      <c r="F934">
        <v>1.4</v>
      </c>
      <c r="G934" t="s">
        <v>1464</v>
      </c>
      <c r="BB934" s="71" t="s">
        <v>8283</v>
      </c>
    </row>
    <row r="935" spans="1:54" ht="18.75" customHeight="1">
      <c r="A935" s="36" t="s">
        <v>4423</v>
      </c>
      <c r="B935" s="36" t="s">
        <v>17247</v>
      </c>
      <c r="C935" s="36" t="s">
        <v>4424</v>
      </c>
      <c r="D935" s="36" t="s">
        <v>3918</v>
      </c>
      <c r="E935">
        <v>113.11666870000001</v>
      </c>
      <c r="F935">
        <v>29.416666029999998</v>
      </c>
      <c r="G935" t="s">
        <v>1464</v>
      </c>
      <c r="BB935" s="71" t="s">
        <v>8085</v>
      </c>
    </row>
    <row r="936" spans="1:54" ht="18.75" customHeight="1">
      <c r="A936" s="36" t="s">
        <v>4437</v>
      </c>
      <c r="B936" s="36" t="s">
        <v>17247</v>
      </c>
      <c r="C936" s="36" t="s">
        <v>4438</v>
      </c>
      <c r="D936" t="s">
        <v>3768</v>
      </c>
      <c r="E936">
        <v>112.58333589999999</v>
      </c>
      <c r="F936">
        <v>29.833333970000002</v>
      </c>
      <c r="G936" t="s">
        <v>1464</v>
      </c>
      <c r="BB936" s="71" t="s">
        <v>8285</v>
      </c>
    </row>
    <row r="937" spans="1:54" ht="18.75" customHeight="1">
      <c r="A937" s="36" t="s">
        <v>4000</v>
      </c>
      <c r="B937" s="36" t="s">
        <v>17247</v>
      </c>
      <c r="C937" s="36" t="s">
        <v>4001</v>
      </c>
      <c r="D937" t="s">
        <v>3765</v>
      </c>
      <c r="E937">
        <v>0</v>
      </c>
      <c r="F937">
        <v>0</v>
      </c>
      <c r="G937" t="s">
        <v>1464</v>
      </c>
      <c r="BB937" s="71" t="s">
        <v>8083</v>
      </c>
    </row>
    <row r="938" spans="1:54" ht="18.75" customHeight="1">
      <c r="A938" s="36" t="s">
        <v>12030</v>
      </c>
      <c r="B938" s="36" t="s">
        <v>17251</v>
      </c>
      <c r="C938" s="36" t="s">
        <v>12031</v>
      </c>
      <c r="D938" s="36" t="s">
        <v>11856</v>
      </c>
      <c r="E938">
        <v>128.019306771808</v>
      </c>
      <c r="F938">
        <v>34.8704859306999</v>
      </c>
      <c r="G938" t="s">
        <v>1464</v>
      </c>
      <c r="BB938" s="71" t="s">
        <v>8287</v>
      </c>
    </row>
    <row r="939" spans="1:54" ht="18.75" customHeight="1">
      <c r="A939" s="36" t="s">
        <v>4439</v>
      </c>
      <c r="B939" s="36" t="s">
        <v>17247</v>
      </c>
      <c r="C939" s="36" t="s">
        <v>4440</v>
      </c>
      <c r="D939" t="s">
        <v>3834</v>
      </c>
      <c r="E939">
        <v>107</v>
      </c>
      <c r="F939">
        <v>29.833333970000002</v>
      </c>
      <c r="G939" t="s">
        <v>1464</v>
      </c>
      <c r="BB939" s="71" t="s">
        <v>8080</v>
      </c>
    </row>
    <row r="940" spans="1:54" ht="18.75" customHeight="1">
      <c r="A940" s="36" t="s">
        <v>9885</v>
      </c>
      <c r="B940" s="36" t="s">
        <v>9596</v>
      </c>
      <c r="C940" s="36" t="s">
        <v>9886</v>
      </c>
      <c r="D940" t="s">
        <v>9600</v>
      </c>
      <c r="E940">
        <v>0</v>
      </c>
      <c r="F940">
        <v>0</v>
      </c>
      <c r="G940" t="s">
        <v>1464</v>
      </c>
      <c r="BB940" s="71" t="s">
        <v>8289</v>
      </c>
    </row>
    <row r="941" spans="1:54" ht="18.75" customHeight="1">
      <c r="A941" s="36" t="s">
        <v>3832</v>
      </c>
      <c r="B941" s="36" t="s">
        <v>17247</v>
      </c>
      <c r="C941" s="36" t="s">
        <v>3833</v>
      </c>
      <c r="D941" s="36" t="s">
        <v>3834</v>
      </c>
      <c r="E941">
        <v>0</v>
      </c>
      <c r="F941">
        <v>0</v>
      </c>
      <c r="G941" t="s">
        <v>1464</v>
      </c>
      <c r="BB941" s="71" t="s">
        <v>8078</v>
      </c>
    </row>
    <row r="942" spans="1:54" ht="18.75" customHeight="1">
      <c r="A942" s="36" t="s">
        <v>8397</v>
      </c>
      <c r="B942" s="36" t="s">
        <v>17249</v>
      </c>
      <c r="C942" s="36" t="s">
        <v>8398</v>
      </c>
      <c r="D942" t="s">
        <v>7703</v>
      </c>
      <c r="E942">
        <v>177.15</v>
      </c>
      <c r="F942">
        <v>-38</v>
      </c>
      <c r="G942" t="s">
        <v>8787</v>
      </c>
      <c r="BB942" s="71" t="s">
        <v>8076</v>
      </c>
    </row>
    <row r="943" spans="1:54" ht="18.75" customHeight="1">
      <c r="A943" t="s">
        <v>3280</v>
      </c>
      <c r="B943" t="s">
        <v>2833</v>
      </c>
      <c r="C943" t="s">
        <v>3281</v>
      </c>
      <c r="D943" t="s">
        <v>2861</v>
      </c>
      <c r="E943">
        <v>22.466667180000002</v>
      </c>
      <c r="F943">
        <v>91.083335880000007</v>
      </c>
      <c r="G943" t="s">
        <v>17230</v>
      </c>
      <c r="BB943" s="71" t="s">
        <v>8291</v>
      </c>
    </row>
    <row r="944" spans="1:54" ht="18.75" customHeight="1">
      <c r="A944" t="s">
        <v>2857</v>
      </c>
      <c r="B944" t="s">
        <v>2833</v>
      </c>
      <c r="C944" t="s">
        <v>2858</v>
      </c>
      <c r="D944" t="s">
        <v>2841</v>
      </c>
      <c r="E944">
        <v>23.183332440000001</v>
      </c>
      <c r="F944">
        <v>89.733329769999997</v>
      </c>
      <c r="G944" t="s">
        <v>17240</v>
      </c>
      <c r="BB944" s="71" t="s">
        <v>8293</v>
      </c>
    </row>
    <row r="945" spans="1:54" ht="18.75" customHeight="1">
      <c r="A945" t="s">
        <v>3369</v>
      </c>
      <c r="B945" t="s">
        <v>2833</v>
      </c>
      <c r="C945" t="s">
        <v>3370</v>
      </c>
      <c r="D945" t="s">
        <v>2861</v>
      </c>
      <c r="E945">
        <v>22.082192815666499</v>
      </c>
      <c r="F945">
        <v>91.085505369976701</v>
      </c>
      <c r="G945" t="s">
        <v>17230</v>
      </c>
      <c r="BB945" s="71" t="s">
        <v>8295</v>
      </c>
    </row>
    <row r="946" spans="1:54" ht="18.75" customHeight="1">
      <c r="A946" t="s">
        <v>3311</v>
      </c>
      <c r="B946" t="s">
        <v>2833</v>
      </c>
      <c r="C946" t="s">
        <v>3312</v>
      </c>
      <c r="D946" t="s">
        <v>2838</v>
      </c>
      <c r="E946">
        <v>22.21696</v>
      </c>
      <c r="F946">
        <v>90.57799</v>
      </c>
      <c r="G946" t="s">
        <v>17230</v>
      </c>
      <c r="BB946" s="71" t="s">
        <v>8297</v>
      </c>
    </row>
    <row r="947" spans="1:54" ht="18.75" customHeight="1">
      <c r="A947" t="s">
        <v>3410</v>
      </c>
      <c r="B947" t="s">
        <v>2833</v>
      </c>
      <c r="C947" t="s">
        <v>3411</v>
      </c>
      <c r="D947" t="s">
        <v>3389</v>
      </c>
      <c r="E947">
        <v>22.0867314047061</v>
      </c>
      <c r="F947">
        <v>91.074704519280004</v>
      </c>
      <c r="G947" t="s">
        <v>17230</v>
      </c>
      <c r="BB947" s="71" t="s">
        <v>8074</v>
      </c>
    </row>
    <row r="948" spans="1:54" ht="18.75" customHeight="1">
      <c r="A948" t="s">
        <v>3088</v>
      </c>
      <c r="B948" t="s">
        <v>2833</v>
      </c>
      <c r="C948" t="s">
        <v>3089</v>
      </c>
      <c r="D948" t="s">
        <v>2838</v>
      </c>
      <c r="E948">
        <v>22.505549999999999</v>
      </c>
      <c r="F948">
        <v>90.279560000000004</v>
      </c>
      <c r="G948" t="s">
        <v>17230</v>
      </c>
      <c r="BB948" s="71" t="s">
        <v>8299</v>
      </c>
    </row>
    <row r="949" spans="1:54" ht="18.75" customHeight="1">
      <c r="A949" t="s">
        <v>3309</v>
      </c>
      <c r="B949" t="s">
        <v>2833</v>
      </c>
      <c r="C949" t="s">
        <v>3310</v>
      </c>
      <c r="D949" t="s">
        <v>2838</v>
      </c>
      <c r="E949">
        <v>22.4666</v>
      </c>
      <c r="F949">
        <v>90.322500000000005</v>
      </c>
      <c r="G949" t="s">
        <v>17230</v>
      </c>
      <c r="BB949" s="71" t="s">
        <v>8341</v>
      </c>
    </row>
    <row r="950" spans="1:54" ht="18.75" customHeight="1">
      <c r="A950" t="s">
        <v>3075</v>
      </c>
      <c r="B950" t="s">
        <v>2833</v>
      </c>
      <c r="C950" t="s">
        <v>3076</v>
      </c>
      <c r="D950" t="s">
        <v>2838</v>
      </c>
      <c r="E950">
        <v>22.616666670000001</v>
      </c>
      <c r="F950">
        <v>90.45</v>
      </c>
      <c r="G950" t="s">
        <v>17230</v>
      </c>
      <c r="BB950" s="71" t="s">
        <v>8343</v>
      </c>
    </row>
    <row r="951" spans="1:54" ht="18.75" customHeight="1">
      <c r="A951" t="s">
        <v>17198</v>
      </c>
      <c r="B951" t="s">
        <v>2833</v>
      </c>
      <c r="C951" t="s">
        <v>2912</v>
      </c>
      <c r="D951" t="s">
        <v>2838</v>
      </c>
      <c r="E951">
        <v>22.033332819999998</v>
      </c>
      <c r="F951">
        <v>90.883331299999995</v>
      </c>
      <c r="G951" t="s">
        <v>17230</v>
      </c>
      <c r="BB951" s="71" t="s">
        <v>8345</v>
      </c>
    </row>
    <row r="952" spans="1:54" ht="18.75" customHeight="1">
      <c r="A952" t="s">
        <v>17199</v>
      </c>
      <c r="B952" t="s">
        <v>2833</v>
      </c>
      <c r="C952" t="s">
        <v>17229</v>
      </c>
      <c r="D952" t="s">
        <v>3030</v>
      </c>
      <c r="E952">
        <v>21.9874759664438</v>
      </c>
      <c r="F952">
        <v>90.8526372249773</v>
      </c>
      <c r="G952" t="s">
        <v>17230</v>
      </c>
      <c r="BB952" s="71" t="s">
        <v>8347</v>
      </c>
    </row>
    <row r="953" spans="1:54" ht="18.75" customHeight="1">
      <c r="A953" t="s">
        <v>3498</v>
      </c>
      <c r="B953" t="s">
        <v>2833</v>
      </c>
      <c r="C953" t="s">
        <v>3499</v>
      </c>
      <c r="D953" t="s">
        <v>3030</v>
      </c>
      <c r="E953">
        <v>21.9059719278203</v>
      </c>
      <c r="F953">
        <v>90.773926301849301</v>
      </c>
      <c r="G953" t="s">
        <v>17230</v>
      </c>
      <c r="BB953" s="71" t="s">
        <v>8349</v>
      </c>
    </row>
    <row r="954" spans="1:54" ht="18.75" customHeight="1">
      <c r="A954" t="s">
        <v>2890</v>
      </c>
      <c r="B954" t="s">
        <v>2833</v>
      </c>
      <c r="C954" t="s">
        <v>2891</v>
      </c>
      <c r="D954" t="s">
        <v>2861</v>
      </c>
      <c r="E954">
        <v>0</v>
      </c>
      <c r="F954">
        <v>0</v>
      </c>
      <c r="G954" t="s">
        <v>17230</v>
      </c>
      <c r="BB954" s="71" t="s">
        <v>8351</v>
      </c>
    </row>
    <row r="955" spans="1:54" ht="18.75" customHeight="1">
      <c r="A955" s="36" t="s">
        <v>6958</v>
      </c>
      <c r="B955" s="36" t="s">
        <v>6929</v>
      </c>
      <c r="C955" s="36" t="s">
        <v>6959</v>
      </c>
      <c r="D955" s="36" t="s">
        <v>1464</v>
      </c>
      <c r="E955">
        <v>0</v>
      </c>
      <c r="F955">
        <v>0</v>
      </c>
      <c r="G955" t="s">
        <v>1464</v>
      </c>
      <c r="BB955" s="71" t="s">
        <v>8072</v>
      </c>
    </row>
    <row r="956" spans="1:54" ht="18.75" customHeight="1">
      <c r="A956" s="36" t="s">
        <v>9824</v>
      </c>
      <c r="B956" s="36" t="s">
        <v>9596</v>
      </c>
      <c r="C956" s="36" t="s">
        <v>9825</v>
      </c>
      <c r="D956" t="s">
        <v>9600</v>
      </c>
      <c r="E956">
        <v>69</v>
      </c>
      <c r="F956">
        <v>24.816667559999999</v>
      </c>
      <c r="G956" t="s">
        <v>1464</v>
      </c>
      <c r="BB956" s="71" t="s">
        <v>8353</v>
      </c>
    </row>
    <row r="957" spans="1:54" ht="18.75" customHeight="1">
      <c r="A957" s="36" t="s">
        <v>5648</v>
      </c>
      <c r="B957" s="36" t="s">
        <v>5588</v>
      </c>
      <c r="C957" s="36" t="s">
        <v>5649</v>
      </c>
      <c r="D957" s="36" t="s">
        <v>5590</v>
      </c>
      <c r="E957">
        <v>141.8500061</v>
      </c>
      <c r="F957">
        <v>43.566665649999997</v>
      </c>
      <c r="G957" t="s">
        <v>1464</v>
      </c>
      <c r="BB957" s="71" t="s">
        <v>8355</v>
      </c>
    </row>
    <row r="958" spans="1:54" ht="18.75" customHeight="1">
      <c r="A958" s="36" t="s">
        <v>10417</v>
      </c>
      <c r="B958" s="36" t="s">
        <v>9596</v>
      </c>
      <c r="C958" s="36" t="s">
        <v>10418</v>
      </c>
      <c r="D958" t="s">
        <v>10419</v>
      </c>
      <c r="E958">
        <v>71.333335880000007</v>
      </c>
      <c r="F958">
        <v>32.333332059999996</v>
      </c>
      <c r="G958" t="s">
        <v>1464</v>
      </c>
      <c r="BB958" s="71" t="s">
        <v>8357</v>
      </c>
    </row>
    <row r="959" spans="1:54" ht="18.75" customHeight="1">
      <c r="A959" t="s">
        <v>17200</v>
      </c>
      <c r="B959" t="s">
        <v>2833</v>
      </c>
      <c r="C959" t="s">
        <v>3013</v>
      </c>
      <c r="D959" t="s">
        <v>2846</v>
      </c>
      <c r="E959">
        <v>25.129000000000001</v>
      </c>
      <c r="F959">
        <v>91.087670000000003</v>
      </c>
      <c r="G959" t="s">
        <v>3194</v>
      </c>
      <c r="BB959" s="71" t="s">
        <v>8359</v>
      </c>
    </row>
    <row r="960" spans="1:54" ht="18.75" customHeight="1">
      <c r="A960" s="36" t="s">
        <v>7591</v>
      </c>
      <c r="B960" s="36" t="s">
        <v>7429</v>
      </c>
      <c r="C960" s="36" t="s">
        <v>7592</v>
      </c>
      <c r="D960" s="36" t="s">
        <v>7560</v>
      </c>
      <c r="E960">
        <v>0</v>
      </c>
      <c r="F960">
        <v>0</v>
      </c>
      <c r="G960" t="s">
        <v>1464</v>
      </c>
      <c r="BB960" s="71" t="s">
        <v>8361</v>
      </c>
    </row>
    <row r="961" spans="1:54" ht="18.75" customHeight="1">
      <c r="A961" s="36" t="s">
        <v>7595</v>
      </c>
      <c r="B961" s="36" t="s">
        <v>7429</v>
      </c>
      <c r="C961" s="36" t="s">
        <v>7596</v>
      </c>
      <c r="D961" s="36" t="s">
        <v>1464</v>
      </c>
      <c r="E961">
        <v>0</v>
      </c>
      <c r="F961">
        <v>0</v>
      </c>
      <c r="G961" t="s">
        <v>1464</v>
      </c>
      <c r="BB961" s="71" t="s">
        <v>8066</v>
      </c>
    </row>
    <row r="962" spans="1:54" ht="18.75" customHeight="1">
      <c r="A962" s="36" t="s">
        <v>10294</v>
      </c>
      <c r="B962" s="36" t="s">
        <v>9596</v>
      </c>
      <c r="C962" s="36" t="s">
        <v>10295</v>
      </c>
      <c r="D962" t="s">
        <v>9600</v>
      </c>
      <c r="E962">
        <v>68</v>
      </c>
      <c r="F962">
        <v>26</v>
      </c>
      <c r="G962" t="s">
        <v>1464</v>
      </c>
      <c r="BB962" s="71" t="s">
        <v>14358</v>
      </c>
    </row>
    <row r="963" spans="1:54" ht="18.75" customHeight="1">
      <c r="A963" s="36" t="s">
        <v>9765</v>
      </c>
      <c r="B963" s="36" t="s">
        <v>9596</v>
      </c>
      <c r="C963" s="36" t="s">
        <v>9766</v>
      </c>
      <c r="D963" t="s">
        <v>9600</v>
      </c>
      <c r="E963">
        <v>68.133331299999995</v>
      </c>
      <c r="F963">
        <v>24.299999239999998</v>
      </c>
      <c r="G963" t="s">
        <v>1464</v>
      </c>
      <c r="BB963" s="71" t="s">
        <v>8070</v>
      </c>
    </row>
    <row r="964" spans="1:54" ht="18.75" customHeight="1">
      <c r="A964" s="36" t="s">
        <v>14338</v>
      </c>
      <c r="B964" s="36" t="s">
        <v>17249</v>
      </c>
      <c r="C964" s="36" t="s">
        <v>9001</v>
      </c>
      <c r="D964" t="s">
        <v>8195</v>
      </c>
      <c r="E964">
        <v>176.46944439999999</v>
      </c>
      <c r="F964">
        <v>-43.81555556</v>
      </c>
      <c r="G964" t="s">
        <v>9001</v>
      </c>
      <c r="BB964" s="71" t="s">
        <v>8068</v>
      </c>
    </row>
    <row r="965" spans="1:54" ht="18.75" customHeight="1">
      <c r="A965" t="s">
        <v>3254</v>
      </c>
      <c r="B965" t="s">
        <v>2833</v>
      </c>
      <c r="C965" t="s">
        <v>3255</v>
      </c>
      <c r="D965" t="s">
        <v>2846</v>
      </c>
      <c r="E965">
        <v>24.983333590000001</v>
      </c>
      <c r="F965">
        <v>91.133331299999995</v>
      </c>
      <c r="G965" t="s">
        <v>17242</v>
      </c>
    </row>
    <row r="966" spans="1:54" ht="18.75" customHeight="1">
      <c r="A966" t="s">
        <v>3183</v>
      </c>
      <c r="B966" t="s">
        <v>2833</v>
      </c>
      <c r="C966" t="s">
        <v>3184</v>
      </c>
      <c r="D966"/>
      <c r="E966">
        <v>0</v>
      </c>
      <c r="F966">
        <v>0</v>
      </c>
      <c r="G966" t="s">
        <v>17234</v>
      </c>
    </row>
    <row r="967" spans="1:54" ht="18.75" customHeight="1">
      <c r="A967" s="36" t="s">
        <v>7465</v>
      </c>
      <c r="B967" s="36" t="s">
        <v>7429</v>
      </c>
      <c r="C967" s="36" t="s">
        <v>7466</v>
      </c>
      <c r="D967" s="36" t="s">
        <v>7431</v>
      </c>
      <c r="E967">
        <v>80.680826999999994</v>
      </c>
      <c r="F967">
        <v>28.980920999999999</v>
      </c>
      <c r="G967" t="s">
        <v>1464</v>
      </c>
    </row>
    <row r="968" spans="1:54" ht="18.75" customHeight="1">
      <c r="A968" s="36" t="s">
        <v>6983</v>
      </c>
      <c r="B968" s="36" t="s">
        <v>6929</v>
      </c>
      <c r="C968" s="36" t="s">
        <v>6984</v>
      </c>
      <c r="D968" s="36" t="s">
        <v>6982</v>
      </c>
      <c r="E968">
        <v>95.883331299999995</v>
      </c>
      <c r="F968">
        <v>20.583333970000002</v>
      </c>
      <c r="G968" t="s">
        <v>1464</v>
      </c>
    </row>
    <row r="969" spans="1:54" ht="18.75" customHeight="1">
      <c r="A969" s="36" t="s">
        <v>12454</v>
      </c>
      <c r="B969" s="36" t="s">
        <v>17253</v>
      </c>
      <c r="C969" s="36" t="s">
        <v>12455</v>
      </c>
      <c r="D969" s="36" t="s">
        <v>12404</v>
      </c>
      <c r="E969">
        <v>80.166666669999998</v>
      </c>
      <c r="F969">
        <v>9.65</v>
      </c>
      <c r="G969" t="s">
        <v>1464</v>
      </c>
    </row>
    <row r="970" spans="1:54" ht="18.75" customHeight="1">
      <c r="A970" s="36" t="s">
        <v>4546</v>
      </c>
      <c r="B970" s="36" t="s">
        <v>17247</v>
      </c>
      <c r="C970" s="36" t="s">
        <v>4547</v>
      </c>
      <c r="D970" s="36" t="s">
        <v>3768</v>
      </c>
      <c r="E970">
        <v>114.08333589999999</v>
      </c>
      <c r="F970">
        <v>30.516666409999999</v>
      </c>
      <c r="G970" t="s">
        <v>1464</v>
      </c>
    </row>
    <row r="971" spans="1:54" ht="18.75" customHeight="1">
      <c r="A971" t="s">
        <v>2984</v>
      </c>
      <c r="B971" t="s">
        <v>2833</v>
      </c>
      <c r="C971" t="s">
        <v>2985</v>
      </c>
      <c r="D971"/>
      <c r="E971">
        <v>0</v>
      </c>
      <c r="F971">
        <v>0</v>
      </c>
      <c r="G971" t="s">
        <v>17234</v>
      </c>
    </row>
    <row r="972" spans="1:54" ht="18.75" customHeight="1">
      <c r="A972" s="36" t="s">
        <v>4279</v>
      </c>
      <c r="B972" s="36" t="s">
        <v>17247</v>
      </c>
      <c r="C972" s="36" t="s">
        <v>4280</v>
      </c>
      <c r="D972" s="36" t="s">
        <v>3967</v>
      </c>
      <c r="E972">
        <v>116.38333129999999</v>
      </c>
      <c r="F972">
        <v>32.333332059999996</v>
      </c>
      <c r="G972" t="s">
        <v>1464</v>
      </c>
    </row>
    <row r="973" spans="1:54" ht="18.75" customHeight="1">
      <c r="A973" s="36" t="s">
        <v>3541</v>
      </c>
      <c r="B973" s="36" t="s">
        <v>3535</v>
      </c>
      <c r="C973" s="36" t="s">
        <v>3542</v>
      </c>
      <c r="D973" t="s">
        <v>3543</v>
      </c>
      <c r="E973">
        <v>89.057131257246098</v>
      </c>
      <c r="F973">
        <v>26.938504936096098</v>
      </c>
      <c r="G973" t="s">
        <v>1464</v>
      </c>
    </row>
    <row r="974" spans="1:54" ht="18.75" customHeight="1">
      <c r="A974" s="36" t="s">
        <v>4281</v>
      </c>
      <c r="B974" s="36" t="s">
        <v>17247</v>
      </c>
      <c r="C974" s="36" t="s">
        <v>4282</v>
      </c>
      <c r="D974" s="36" t="s">
        <v>3967</v>
      </c>
      <c r="E974">
        <v>116.1999969</v>
      </c>
      <c r="F974">
        <v>32.349998470000003</v>
      </c>
      <c r="G974" t="s">
        <v>1464</v>
      </c>
    </row>
    <row r="975" spans="1:54" ht="18.75" customHeight="1">
      <c r="A975" s="36" t="s">
        <v>12034</v>
      </c>
      <c r="B975" s="36" t="s">
        <v>17251</v>
      </c>
      <c r="C975" s="36" t="s">
        <v>12035</v>
      </c>
      <c r="D975" s="36" t="s">
        <v>11888</v>
      </c>
      <c r="E975">
        <v>127.237352688684</v>
      </c>
      <c r="F975">
        <v>38.2741469876837</v>
      </c>
      <c r="G975" t="s">
        <v>1464</v>
      </c>
    </row>
    <row r="976" spans="1:54" ht="18.75" customHeight="1">
      <c r="A976" s="36" t="s">
        <v>11927</v>
      </c>
      <c r="B976" s="36" t="s">
        <v>17251</v>
      </c>
      <c r="C976" s="36" t="s">
        <v>11928</v>
      </c>
      <c r="D976" s="36" t="s">
        <v>11888</v>
      </c>
      <c r="E976">
        <v>128.58847971203701</v>
      </c>
      <c r="F976">
        <v>38.196617992654403</v>
      </c>
      <c r="G976" t="s">
        <v>1464</v>
      </c>
    </row>
    <row r="977" spans="1:7" ht="18.75" customHeight="1">
      <c r="A977" s="36" t="s">
        <v>11986</v>
      </c>
      <c r="B977" s="36" t="s">
        <v>17251</v>
      </c>
      <c r="C977" s="36" t="s">
        <v>11987</v>
      </c>
      <c r="D977" s="36" t="s">
        <v>11826</v>
      </c>
      <c r="E977">
        <v>126.662782221868</v>
      </c>
      <c r="F977">
        <v>35.7405638583786</v>
      </c>
      <c r="G977" t="s">
        <v>1464</v>
      </c>
    </row>
    <row r="978" spans="1:7" ht="18.75" customHeight="1">
      <c r="A978" s="36" t="s">
        <v>12081</v>
      </c>
      <c r="B978" s="36" t="s">
        <v>17251</v>
      </c>
      <c r="C978" s="36" t="s">
        <v>12082</v>
      </c>
      <c r="D978" s="36" t="s">
        <v>1464</v>
      </c>
      <c r="E978">
        <v>127.566244834675</v>
      </c>
      <c r="F978">
        <v>37.0971682531097</v>
      </c>
      <c r="G978" t="s">
        <v>1464</v>
      </c>
    </row>
    <row r="979" spans="1:7" ht="18.75" customHeight="1">
      <c r="A979" s="36" t="s">
        <v>12286</v>
      </c>
      <c r="B979" s="36" t="s">
        <v>17251</v>
      </c>
      <c r="C979" s="36" t="s">
        <v>12287</v>
      </c>
      <c r="D979" s="36" t="s">
        <v>1464</v>
      </c>
      <c r="E979">
        <v>0</v>
      </c>
      <c r="F979">
        <v>0</v>
      </c>
      <c r="G979" t="s">
        <v>1464</v>
      </c>
    </row>
    <row r="980" spans="1:7" ht="18.75" customHeight="1">
      <c r="A980" s="36" t="s">
        <v>11816</v>
      </c>
      <c r="B980" s="36" t="s">
        <v>17251</v>
      </c>
      <c r="C980" s="36" t="s">
        <v>11817</v>
      </c>
      <c r="D980" s="36" t="s">
        <v>11818</v>
      </c>
      <c r="E980">
        <v>126.60666064536299</v>
      </c>
      <c r="F980">
        <v>37.576735799229198</v>
      </c>
      <c r="G980" t="s">
        <v>1464</v>
      </c>
    </row>
    <row r="981" spans="1:7" ht="18.75" customHeight="1">
      <c r="A981" s="36" t="s">
        <v>12165</v>
      </c>
      <c r="B981" s="36" t="s">
        <v>17251</v>
      </c>
      <c r="C981" s="36" t="s">
        <v>12166</v>
      </c>
      <c r="D981" s="36" t="s">
        <v>11839</v>
      </c>
      <c r="E981">
        <v>126.41666410000001</v>
      </c>
      <c r="F981">
        <v>36.666667940000004</v>
      </c>
      <c r="G981" t="s">
        <v>1464</v>
      </c>
    </row>
    <row r="982" spans="1:7" ht="18.75" customHeight="1">
      <c r="A982" s="36" t="s">
        <v>11947</v>
      </c>
      <c r="B982" s="36" t="s">
        <v>17251</v>
      </c>
      <c r="C982" s="36" t="s">
        <v>11948</v>
      </c>
      <c r="D982" s="36" t="s">
        <v>11839</v>
      </c>
      <c r="E982">
        <v>126.45385011362301</v>
      </c>
      <c r="F982">
        <v>36.637172505379503</v>
      </c>
      <c r="G982" t="s">
        <v>12166</v>
      </c>
    </row>
    <row r="983" spans="1:7" ht="18.75" customHeight="1">
      <c r="A983" s="36" t="s">
        <v>11945</v>
      </c>
      <c r="B983" s="36" t="s">
        <v>17251</v>
      </c>
      <c r="C983" s="36" t="s">
        <v>11946</v>
      </c>
      <c r="D983" s="36" t="s">
        <v>11839</v>
      </c>
      <c r="E983">
        <v>126.346978778745</v>
      </c>
      <c r="F983">
        <v>36.674870289702703</v>
      </c>
      <c r="G983" t="s">
        <v>12166</v>
      </c>
    </row>
    <row r="984" spans="1:7" ht="18.75" customHeight="1">
      <c r="A984" s="36" t="s">
        <v>3984</v>
      </c>
      <c r="B984" s="36" t="s">
        <v>17247</v>
      </c>
      <c r="C984" s="36" t="s">
        <v>3985</v>
      </c>
      <c r="D984" t="s">
        <v>3778</v>
      </c>
      <c r="E984">
        <v>115.68333440000001</v>
      </c>
      <c r="F984">
        <v>29.75</v>
      </c>
      <c r="G984" t="s">
        <v>1464</v>
      </c>
    </row>
    <row r="985" spans="1:7" ht="18.75" customHeight="1">
      <c r="A985" s="36" t="s">
        <v>3681</v>
      </c>
      <c r="B985" s="36" t="s">
        <v>3658</v>
      </c>
      <c r="C985" s="36" t="s">
        <v>3682</v>
      </c>
      <c r="D985" t="s">
        <v>3663</v>
      </c>
      <c r="E985">
        <v>104.379205</v>
      </c>
      <c r="F985">
        <v>13.224562000000001</v>
      </c>
      <c r="G985" t="s">
        <v>1464</v>
      </c>
    </row>
    <row r="986" spans="1:7" ht="18.75" customHeight="1">
      <c r="A986" s="36" t="s">
        <v>3769</v>
      </c>
      <c r="B986" s="36" t="s">
        <v>17247</v>
      </c>
      <c r="C986" s="36" t="s">
        <v>3770</v>
      </c>
      <c r="D986" s="36" t="s">
        <v>3768</v>
      </c>
      <c r="E986">
        <v>115.4006</v>
      </c>
      <c r="F986">
        <v>30.101400000000002</v>
      </c>
      <c r="G986" t="s">
        <v>1464</v>
      </c>
    </row>
    <row r="987" spans="1:7" ht="18.75" customHeight="1">
      <c r="A987" s="36" t="s">
        <v>6190</v>
      </c>
      <c r="B987" s="36" t="s">
        <v>5588</v>
      </c>
      <c r="C987" s="36" t="s">
        <v>6191</v>
      </c>
      <c r="D987" s="36" t="s">
        <v>5908</v>
      </c>
      <c r="E987">
        <v>131.05909168654901</v>
      </c>
      <c r="F987">
        <v>34.039967582526103</v>
      </c>
      <c r="G987" t="s">
        <v>1464</v>
      </c>
    </row>
    <row r="988" spans="1:7" ht="18.75" customHeight="1">
      <c r="A988" s="36" t="s">
        <v>6857</v>
      </c>
      <c r="B988" s="36" t="s">
        <v>6330</v>
      </c>
      <c r="C988" t="s">
        <v>6858</v>
      </c>
      <c r="D988" t="s">
        <v>6386</v>
      </c>
      <c r="E988">
        <v>4.0666666030000096</v>
      </c>
      <c r="F988">
        <v>101.25</v>
      </c>
    </row>
    <row r="989" spans="1:7" ht="18.75" customHeight="1">
      <c r="A989" s="36" t="s">
        <v>12783</v>
      </c>
      <c r="B989" s="36" t="s">
        <v>17253</v>
      </c>
      <c r="C989" s="36" t="s">
        <v>12784</v>
      </c>
      <c r="D989" s="36" t="s">
        <v>12421</v>
      </c>
      <c r="E989">
        <v>79.833335880000007</v>
      </c>
      <c r="F989">
        <v>7.5666666029999998</v>
      </c>
      <c r="G989" t="s">
        <v>1464</v>
      </c>
    </row>
    <row r="990" spans="1:7" ht="18.75" customHeight="1">
      <c r="A990" s="36" t="s">
        <v>12682</v>
      </c>
      <c r="B990" s="36" t="s">
        <v>17253</v>
      </c>
      <c r="C990" s="36" t="s">
        <v>12683</v>
      </c>
      <c r="D990" t="s">
        <v>12421</v>
      </c>
      <c r="E990">
        <v>79.800003050000001</v>
      </c>
      <c r="F990">
        <v>7.533333302</v>
      </c>
      <c r="G990" t="s">
        <v>1464</v>
      </c>
    </row>
    <row r="991" spans="1:7" ht="18.75" customHeight="1">
      <c r="A991" s="36" t="s">
        <v>12897</v>
      </c>
      <c r="B991" s="36" t="s">
        <v>17253</v>
      </c>
      <c r="C991" s="36" t="s">
        <v>12898</v>
      </c>
      <c r="D991" s="36" t="s">
        <v>12421</v>
      </c>
      <c r="E991">
        <v>79.333335880000007</v>
      </c>
      <c r="F991">
        <v>7.6166667940000004</v>
      </c>
      <c r="G991" t="s">
        <v>1464</v>
      </c>
    </row>
    <row r="992" spans="1:7" ht="18.75" customHeight="1">
      <c r="A992" s="36" t="s">
        <v>12604</v>
      </c>
      <c r="B992" s="36" t="s">
        <v>17253</v>
      </c>
      <c r="C992" s="36" t="s">
        <v>12605</v>
      </c>
      <c r="D992" s="36" t="s">
        <v>12421</v>
      </c>
      <c r="E992">
        <v>79.783332819999998</v>
      </c>
      <c r="F992">
        <v>7.6166667940000004</v>
      </c>
      <c r="G992" t="s">
        <v>1464</v>
      </c>
    </row>
    <row r="993" spans="1:7" ht="18.75" customHeight="1">
      <c r="A993" s="36" t="s">
        <v>12600</v>
      </c>
      <c r="B993" s="36" t="s">
        <v>17253</v>
      </c>
      <c r="C993" s="36" t="s">
        <v>12601</v>
      </c>
      <c r="D993" s="36" t="s">
        <v>12421</v>
      </c>
      <c r="E993">
        <v>79.783332819999998</v>
      </c>
      <c r="F993">
        <v>7.5500001909999996</v>
      </c>
      <c r="G993" t="s">
        <v>1464</v>
      </c>
    </row>
    <row r="994" spans="1:7" ht="18.75" customHeight="1">
      <c r="A994" s="36" t="s">
        <v>10079</v>
      </c>
      <c r="B994" s="36" t="s">
        <v>9596</v>
      </c>
      <c r="C994" s="36" t="s">
        <v>10080</v>
      </c>
      <c r="D994" t="s">
        <v>9600</v>
      </c>
      <c r="E994">
        <v>67.533332819999998</v>
      </c>
      <c r="F994">
        <v>24.450000760000002</v>
      </c>
      <c r="G994" t="s">
        <v>1464</v>
      </c>
    </row>
    <row r="995" spans="1:7" ht="18.75" customHeight="1">
      <c r="A995" s="36" t="s">
        <v>2574</v>
      </c>
      <c r="B995" s="36" t="s">
        <v>1884</v>
      </c>
      <c r="C995" s="36" t="s">
        <v>2575</v>
      </c>
      <c r="D995" s="36" t="s">
        <v>1464</v>
      </c>
      <c r="E995">
        <v>143.416149209639</v>
      </c>
      <c r="F995">
        <v>-12.6501132940822</v>
      </c>
      <c r="G995" t="s">
        <v>1464</v>
      </c>
    </row>
    <row r="996" spans="1:7" ht="18.75" customHeight="1">
      <c r="A996" s="36" t="s">
        <v>9957</v>
      </c>
      <c r="B996" s="36" t="s">
        <v>9596</v>
      </c>
      <c r="C996" s="36" t="s">
        <v>9958</v>
      </c>
      <c r="D996" s="36" t="s">
        <v>9600</v>
      </c>
      <c r="E996">
        <v>0</v>
      </c>
      <c r="F996">
        <v>0</v>
      </c>
      <c r="G996" t="s">
        <v>1464</v>
      </c>
    </row>
    <row r="997" spans="1:7" ht="18.75" customHeight="1">
      <c r="A997" s="36" t="s">
        <v>7271</v>
      </c>
      <c r="B997" s="36" t="s">
        <v>6929</v>
      </c>
      <c r="C997" s="36" t="s">
        <v>7272</v>
      </c>
      <c r="D997" t="s">
        <v>6955</v>
      </c>
      <c r="E997">
        <v>95.099998470000003</v>
      </c>
      <c r="F997">
        <v>22.13333321</v>
      </c>
      <c r="G997" t="s">
        <v>1464</v>
      </c>
    </row>
    <row r="998" spans="1:7" ht="18.75" customHeight="1">
      <c r="A998" s="36" t="s">
        <v>6953</v>
      </c>
      <c r="B998" s="36" t="s">
        <v>6929</v>
      </c>
      <c r="C998" s="36" t="s">
        <v>6954</v>
      </c>
      <c r="D998" s="36" t="s">
        <v>6955</v>
      </c>
      <c r="E998">
        <v>95.083335880000007</v>
      </c>
      <c r="F998">
        <v>24.583333970000002</v>
      </c>
      <c r="G998" t="s">
        <v>1464</v>
      </c>
    </row>
    <row r="999" spans="1:7" ht="18.75" customHeight="1">
      <c r="A999" s="36" t="s">
        <v>7109</v>
      </c>
      <c r="B999" s="36" t="s">
        <v>6929</v>
      </c>
      <c r="C999" s="36" t="s">
        <v>7110</v>
      </c>
      <c r="D999" s="36" t="s">
        <v>6955</v>
      </c>
      <c r="E999">
        <v>95.25</v>
      </c>
      <c r="F999">
        <v>25.283332819999998</v>
      </c>
      <c r="G999" t="s">
        <v>1464</v>
      </c>
    </row>
    <row r="1000" spans="1:7" ht="18.75" customHeight="1">
      <c r="A1000" s="36" t="s">
        <v>3736</v>
      </c>
      <c r="B1000" s="36" t="s">
        <v>3658</v>
      </c>
      <c r="C1000" s="36" t="s">
        <v>3737</v>
      </c>
      <c r="D1000" t="s">
        <v>3709</v>
      </c>
      <c r="E1000">
        <v>104.8984</v>
      </c>
      <c r="F1000">
        <v>11.5434</v>
      </c>
      <c r="G1000" t="s">
        <v>1464</v>
      </c>
    </row>
    <row r="1001" spans="1:7" ht="18.75" customHeight="1">
      <c r="A1001" s="36" t="s">
        <v>7521</v>
      </c>
      <c r="B1001" s="36" t="s">
        <v>7429</v>
      </c>
      <c r="C1001" s="36" t="s">
        <v>7522</v>
      </c>
      <c r="D1001" s="36" t="s">
        <v>7460</v>
      </c>
      <c r="E1001">
        <v>0</v>
      </c>
      <c r="F1001">
        <v>0</v>
      </c>
      <c r="G1001" t="s">
        <v>1464</v>
      </c>
    </row>
    <row r="1002" spans="1:7" ht="18.75" customHeight="1">
      <c r="A1002" s="36" t="s">
        <v>6006</v>
      </c>
      <c r="B1002" s="36" t="s">
        <v>5588</v>
      </c>
      <c r="C1002" s="36" t="s">
        <v>6007</v>
      </c>
      <c r="D1002" s="36" t="s">
        <v>5801</v>
      </c>
      <c r="E1002">
        <v>136.758376143508</v>
      </c>
      <c r="F1002">
        <v>36.869514595890799</v>
      </c>
      <c r="G1002" t="s">
        <v>1464</v>
      </c>
    </row>
    <row r="1003" spans="1:7" ht="18.75" customHeight="1">
      <c r="A1003" s="36" t="s">
        <v>7620</v>
      </c>
      <c r="B1003" s="36" t="s">
        <v>7429</v>
      </c>
      <c r="C1003" s="36" t="s">
        <v>7621</v>
      </c>
      <c r="D1003" s="36" t="s">
        <v>7560</v>
      </c>
      <c r="E1003">
        <v>0</v>
      </c>
      <c r="F1003">
        <v>0</v>
      </c>
      <c r="G1003" t="s">
        <v>1464</v>
      </c>
    </row>
    <row r="1004" spans="1:7" ht="18.75" customHeight="1">
      <c r="A1004" s="36" t="s">
        <v>7624</v>
      </c>
      <c r="B1004" s="36" t="s">
        <v>7429</v>
      </c>
      <c r="C1004" s="36" t="s">
        <v>7625</v>
      </c>
      <c r="D1004" s="36" t="s">
        <v>7626</v>
      </c>
      <c r="E1004">
        <v>0</v>
      </c>
      <c r="F1004">
        <v>0</v>
      </c>
      <c r="G1004" t="s">
        <v>1464</v>
      </c>
    </row>
    <row r="1005" spans="1:7" ht="18.75" customHeight="1">
      <c r="A1005" s="36" t="s">
        <v>7543</v>
      </c>
      <c r="B1005" s="36" t="s">
        <v>7429</v>
      </c>
      <c r="C1005" s="36" t="s">
        <v>7544</v>
      </c>
      <c r="D1005" s="36" t="s">
        <v>7447</v>
      </c>
      <c r="E1005">
        <v>84.09</v>
      </c>
      <c r="F1005">
        <v>27.34</v>
      </c>
      <c r="G1005" t="s">
        <v>1464</v>
      </c>
    </row>
    <row r="1006" spans="1:7" ht="18.75" customHeight="1">
      <c r="A1006" s="36" t="s">
        <v>13474</v>
      </c>
      <c r="B1006" s="36" t="s">
        <v>13155</v>
      </c>
      <c r="C1006" s="36" t="s">
        <v>13475</v>
      </c>
      <c r="D1006" s="36" t="s">
        <v>13332</v>
      </c>
      <c r="E1006">
        <v>99.033333330000005</v>
      </c>
      <c r="F1006">
        <v>19.149999999999999</v>
      </c>
      <c r="G1006" t="s">
        <v>1464</v>
      </c>
    </row>
    <row r="1007" spans="1:7" ht="18.75" customHeight="1">
      <c r="A1007" s="36" t="s">
        <v>6042</v>
      </c>
      <c r="B1007" s="36" t="s">
        <v>5588</v>
      </c>
      <c r="C1007" s="36" t="s">
        <v>6043</v>
      </c>
      <c r="D1007" s="36" t="s">
        <v>5590</v>
      </c>
      <c r="E1007">
        <v>143.61666869999999</v>
      </c>
      <c r="F1007">
        <v>42.666667940000004</v>
      </c>
      <c r="G1007" t="s">
        <v>1464</v>
      </c>
    </row>
    <row r="1008" spans="1:7" ht="18.75" customHeight="1">
      <c r="A1008" t="s">
        <v>2960</v>
      </c>
      <c r="B1008" t="s">
        <v>2833</v>
      </c>
      <c r="C1008" t="s">
        <v>2961</v>
      </c>
      <c r="D1008"/>
      <c r="E1008">
        <v>0</v>
      </c>
      <c r="F1008">
        <v>0</v>
      </c>
      <c r="G1008" t="s">
        <v>17234</v>
      </c>
    </row>
    <row r="1009" spans="1:7" ht="18.75" customHeight="1">
      <c r="A1009" t="s">
        <v>2962</v>
      </c>
      <c r="B1009" t="s">
        <v>2833</v>
      </c>
      <c r="C1009" t="s">
        <v>2963</v>
      </c>
      <c r="D1009"/>
      <c r="E1009">
        <v>0</v>
      </c>
      <c r="F1009">
        <v>0</v>
      </c>
      <c r="G1009" t="s">
        <v>17234</v>
      </c>
    </row>
    <row r="1010" spans="1:7" ht="18.75" customHeight="1">
      <c r="A1010" t="s">
        <v>17108</v>
      </c>
      <c r="B1010" s="36" t="s">
        <v>17246</v>
      </c>
      <c r="C1010" t="s">
        <v>17142</v>
      </c>
      <c r="D1010" t="s">
        <v>17174</v>
      </c>
      <c r="E1010">
        <v>37.903888889999998</v>
      </c>
      <c r="F1010">
        <v>125.63944444000001</v>
      </c>
    </row>
    <row r="1011" spans="1:7" ht="18.75" customHeight="1">
      <c r="A1011" s="36" t="s">
        <v>3771</v>
      </c>
      <c r="B1011" s="36" t="s">
        <v>17247</v>
      </c>
      <c r="C1011" s="36" t="s">
        <v>3772</v>
      </c>
      <c r="D1011" s="36" t="s">
        <v>3768</v>
      </c>
      <c r="E1011">
        <v>112.28249</v>
      </c>
      <c r="F1011">
        <v>29.920026</v>
      </c>
      <c r="G1011" t="s">
        <v>1464</v>
      </c>
    </row>
    <row r="1012" spans="1:7" ht="18.75" customHeight="1">
      <c r="A1012" t="s">
        <v>17109</v>
      </c>
      <c r="B1012" s="36" t="s">
        <v>17246</v>
      </c>
      <c r="C1012" t="s">
        <v>17143</v>
      </c>
      <c r="D1012" t="s">
        <v>17175</v>
      </c>
      <c r="E1012">
        <v>39.564166669999999</v>
      </c>
      <c r="F1012">
        <v>125.40583332999999</v>
      </c>
    </row>
    <row r="1013" spans="1:7" ht="18.75" customHeight="1">
      <c r="A1013" s="36" t="s">
        <v>4515</v>
      </c>
      <c r="B1013" s="36" t="s">
        <v>17247</v>
      </c>
      <c r="C1013" s="36" t="s">
        <v>4516</v>
      </c>
      <c r="D1013" t="s">
        <v>3962</v>
      </c>
      <c r="E1013">
        <v>121.61666870000001</v>
      </c>
      <c r="F1013">
        <v>31.683332440000001</v>
      </c>
      <c r="G1013" t="s">
        <v>1464</v>
      </c>
    </row>
    <row r="1014" spans="1:7" ht="18.75" customHeight="1">
      <c r="A1014" s="36" t="s">
        <v>4126</v>
      </c>
      <c r="B1014" s="36" t="s">
        <v>17247</v>
      </c>
      <c r="C1014" s="36" t="s">
        <v>4127</v>
      </c>
      <c r="D1014" s="36" t="s">
        <v>3962</v>
      </c>
      <c r="E1014">
        <v>121.75</v>
      </c>
      <c r="F1014">
        <v>31.5</v>
      </c>
      <c r="G1014" t="s">
        <v>1464</v>
      </c>
    </row>
    <row r="1015" spans="1:7" ht="18.75" customHeight="1">
      <c r="A1015" s="36" t="s">
        <v>5632</v>
      </c>
      <c r="B1015" s="36" t="s">
        <v>5588</v>
      </c>
      <c r="C1015" s="36" t="s">
        <v>5633</v>
      </c>
      <c r="D1015" t="s">
        <v>5634</v>
      </c>
      <c r="E1015">
        <v>133.6000061</v>
      </c>
      <c r="F1015">
        <v>35.533332819999998</v>
      </c>
      <c r="G1015" t="s">
        <v>1464</v>
      </c>
    </row>
    <row r="1016" spans="1:7" ht="18.75" customHeight="1">
      <c r="A1016" s="36" t="s">
        <v>11847</v>
      </c>
      <c r="B1016" s="36" t="s">
        <v>17251</v>
      </c>
      <c r="C1016" s="36" t="s">
        <v>11848</v>
      </c>
      <c r="D1016" s="36" t="s">
        <v>11849</v>
      </c>
      <c r="E1016">
        <v>127.511451483599</v>
      </c>
      <c r="F1016">
        <v>36.824765188046598</v>
      </c>
      <c r="G1016" t="s">
        <v>1464</v>
      </c>
    </row>
    <row r="1017" spans="1:7" ht="18.75" customHeight="1">
      <c r="A1017" s="36" t="s">
        <v>10675</v>
      </c>
      <c r="B1017" s="36" t="s">
        <v>9596</v>
      </c>
      <c r="C1017" s="36" t="s">
        <v>10676</v>
      </c>
      <c r="D1017" t="s">
        <v>9600</v>
      </c>
      <c r="E1017">
        <v>0</v>
      </c>
      <c r="F1017">
        <v>0</v>
      </c>
      <c r="G1017" t="s">
        <v>1464</v>
      </c>
    </row>
    <row r="1018" spans="1:7" ht="18.75" customHeight="1">
      <c r="A1018" s="36" t="s">
        <v>9684</v>
      </c>
      <c r="B1018" s="36" t="s">
        <v>9596</v>
      </c>
      <c r="C1018" s="36" t="s">
        <v>9685</v>
      </c>
      <c r="D1018" t="s">
        <v>9600</v>
      </c>
      <c r="E1018">
        <v>68.833335880000007</v>
      </c>
      <c r="F1018">
        <v>24.649999619999999</v>
      </c>
      <c r="G1018" t="s">
        <v>1464</v>
      </c>
    </row>
    <row r="1019" spans="1:7" ht="18.75" customHeight="1">
      <c r="A1019" t="s">
        <v>3063</v>
      </c>
      <c r="B1019" t="s">
        <v>2833</v>
      </c>
      <c r="C1019" t="s">
        <v>3064</v>
      </c>
      <c r="D1019" t="s">
        <v>2846</v>
      </c>
      <c r="E1019">
        <v>25.809000000000001</v>
      </c>
      <c r="F1019">
        <v>91.488</v>
      </c>
      <c r="G1019" t="s">
        <v>17234</v>
      </c>
    </row>
    <row r="1020" spans="1:7" ht="18.75" customHeight="1">
      <c r="A1020" s="36" t="s">
        <v>9692</v>
      </c>
      <c r="B1020" s="36" t="s">
        <v>9596</v>
      </c>
      <c r="C1020" s="36" t="s">
        <v>9693</v>
      </c>
      <c r="D1020" t="s">
        <v>9600</v>
      </c>
      <c r="E1020">
        <v>69.199996949999999</v>
      </c>
      <c r="F1020">
        <v>26.066667559999999</v>
      </c>
      <c r="G1020" t="s">
        <v>1464</v>
      </c>
    </row>
    <row r="1021" spans="1:7" ht="18.75" customHeight="1">
      <c r="A1021" t="s">
        <v>3404</v>
      </c>
      <c r="B1021" t="s">
        <v>2833</v>
      </c>
      <c r="C1021" t="s">
        <v>3405</v>
      </c>
      <c r="D1021" t="s">
        <v>2861</v>
      </c>
      <c r="E1021">
        <v>22.63333321</v>
      </c>
      <c r="F1021">
        <v>91.716667180000002</v>
      </c>
      <c r="G1021" t="s">
        <v>17230</v>
      </c>
    </row>
    <row r="1022" spans="1:7" ht="18.75" customHeight="1">
      <c r="A1022" s="36" t="s">
        <v>9937</v>
      </c>
      <c r="B1022" s="36" t="s">
        <v>9596</v>
      </c>
      <c r="C1022" s="36" t="s">
        <v>9938</v>
      </c>
      <c r="D1022" t="s">
        <v>9600</v>
      </c>
      <c r="E1022">
        <v>0</v>
      </c>
      <c r="F1022">
        <v>0</v>
      </c>
      <c r="G1022" t="s">
        <v>1464</v>
      </c>
    </row>
    <row r="1023" spans="1:7" ht="18.75" customHeight="1">
      <c r="A1023" t="s">
        <v>3373</v>
      </c>
      <c r="B1023" t="s">
        <v>2833</v>
      </c>
      <c r="C1023" t="s">
        <v>3374</v>
      </c>
      <c r="D1023" t="s">
        <v>3030</v>
      </c>
      <c r="E1023">
        <v>22.627388420779202</v>
      </c>
      <c r="F1023">
        <v>90.816110166270093</v>
      </c>
      <c r="G1023" t="s">
        <v>17230</v>
      </c>
    </row>
    <row r="1024" spans="1:7" ht="18.75" customHeight="1">
      <c r="A1024" s="36" t="s">
        <v>3671</v>
      </c>
      <c r="B1024" s="36" t="s">
        <v>3658</v>
      </c>
      <c r="C1024" s="36" t="s">
        <v>3672</v>
      </c>
      <c r="D1024" s="36" t="s">
        <v>3663</v>
      </c>
      <c r="E1024">
        <v>103.82596100000001</v>
      </c>
      <c r="F1024">
        <v>13.24606</v>
      </c>
      <c r="G1024" t="s">
        <v>1464</v>
      </c>
    </row>
    <row r="1025" spans="1:7" ht="18.75" customHeight="1">
      <c r="A1025" s="36" t="s">
        <v>9614</v>
      </c>
      <c r="B1025" s="36" t="s">
        <v>9596</v>
      </c>
      <c r="C1025" s="36" t="s">
        <v>9615</v>
      </c>
      <c r="D1025" s="36" t="s">
        <v>9600</v>
      </c>
      <c r="E1025">
        <v>68.266670230000003</v>
      </c>
      <c r="F1025">
        <v>24.350000380000001</v>
      </c>
      <c r="G1025" t="s">
        <v>1464</v>
      </c>
    </row>
    <row r="1026" spans="1:7" ht="18.75" customHeight="1">
      <c r="A1026" s="36" t="s">
        <v>10597</v>
      </c>
      <c r="B1026" s="36" t="s">
        <v>9596</v>
      </c>
      <c r="C1026" s="36" t="s">
        <v>10598</v>
      </c>
      <c r="D1026" s="36" t="s">
        <v>9600</v>
      </c>
      <c r="E1026">
        <v>0</v>
      </c>
      <c r="F1026">
        <v>0</v>
      </c>
      <c r="G1026" t="s">
        <v>1464</v>
      </c>
    </row>
    <row r="1027" spans="1:7" ht="18.75" customHeight="1">
      <c r="A1027" s="36" t="s">
        <v>4525</v>
      </c>
      <c r="B1027" s="36" t="s">
        <v>17247</v>
      </c>
      <c r="C1027" s="36" t="s">
        <v>4526</v>
      </c>
      <c r="D1027" s="36" t="s">
        <v>3775</v>
      </c>
      <c r="E1027">
        <v>119.0333328</v>
      </c>
      <c r="F1027">
        <v>32.233333590000001</v>
      </c>
      <c r="G1027" t="s">
        <v>1464</v>
      </c>
    </row>
    <row r="1028" spans="1:7" ht="18.75" customHeight="1">
      <c r="A1028" s="36" t="s">
        <v>6875</v>
      </c>
      <c r="B1028" s="36" t="s">
        <v>6330</v>
      </c>
      <c r="C1028" t="s">
        <v>6876</v>
      </c>
      <c r="D1028" t="s">
        <v>6386</v>
      </c>
      <c r="E1028">
        <v>4.033333302</v>
      </c>
      <c r="F1028">
        <v>101.1500015</v>
      </c>
    </row>
    <row r="1029" spans="1:7" ht="18.75" customHeight="1">
      <c r="A1029" s="36" t="s">
        <v>10749</v>
      </c>
      <c r="B1029" s="36" t="s">
        <v>9596</v>
      </c>
      <c r="C1029" s="36" t="s">
        <v>10750</v>
      </c>
      <c r="D1029" s="36" t="s">
        <v>9600</v>
      </c>
      <c r="E1029">
        <v>0</v>
      </c>
      <c r="F1029">
        <v>0</v>
      </c>
      <c r="G1029" t="s">
        <v>1464</v>
      </c>
    </row>
    <row r="1030" spans="1:7" ht="18.75" customHeight="1">
      <c r="A1030" s="36" t="s">
        <v>12527</v>
      </c>
      <c r="B1030" s="36" t="s">
        <v>17253</v>
      </c>
      <c r="C1030" s="36" t="s">
        <v>12528</v>
      </c>
      <c r="D1030" s="36" t="s">
        <v>12404</v>
      </c>
      <c r="E1030">
        <v>80.5</v>
      </c>
      <c r="F1030">
        <v>9.5000000000000107</v>
      </c>
      <c r="G1030" t="s">
        <v>1464</v>
      </c>
    </row>
    <row r="1031" spans="1:7" ht="18.75" customHeight="1">
      <c r="A1031" s="36" t="s">
        <v>3812</v>
      </c>
      <c r="B1031" s="36" t="s">
        <v>17247</v>
      </c>
      <c r="C1031" s="36" t="s">
        <v>3813</v>
      </c>
      <c r="D1031" t="s">
        <v>3805</v>
      </c>
      <c r="E1031">
        <v>0</v>
      </c>
      <c r="F1031">
        <v>0</v>
      </c>
      <c r="G1031" t="s">
        <v>1464</v>
      </c>
    </row>
    <row r="1032" spans="1:7" ht="18.75" customHeight="1">
      <c r="A1032" s="36" t="s">
        <v>10134</v>
      </c>
      <c r="B1032" s="36" t="s">
        <v>9596</v>
      </c>
      <c r="C1032" s="36" t="s">
        <v>10135</v>
      </c>
      <c r="D1032" s="36" t="s">
        <v>9600</v>
      </c>
      <c r="E1032">
        <v>68.25</v>
      </c>
      <c r="F1032">
        <v>27.5</v>
      </c>
      <c r="G1032" t="s">
        <v>1464</v>
      </c>
    </row>
    <row r="1033" spans="1:7" ht="18.75" customHeight="1">
      <c r="A1033" t="s">
        <v>3295</v>
      </c>
      <c r="B1033" t="s">
        <v>2833</v>
      </c>
      <c r="C1033" t="s">
        <v>3296</v>
      </c>
      <c r="D1033" t="s">
        <v>2846</v>
      </c>
      <c r="E1033">
        <v>24.55</v>
      </c>
      <c r="F1033">
        <v>92.1</v>
      </c>
      <c r="G1033" t="s">
        <v>17234</v>
      </c>
    </row>
    <row r="1034" spans="1:7" ht="18.75" customHeight="1">
      <c r="A1034" s="36" t="s">
        <v>5746</v>
      </c>
      <c r="B1034" s="36" t="s">
        <v>5588</v>
      </c>
      <c r="C1034" s="36" t="s">
        <v>5747</v>
      </c>
      <c r="D1034" s="36" t="s">
        <v>5659</v>
      </c>
      <c r="E1034">
        <v>139.81320116189499</v>
      </c>
      <c r="F1034">
        <v>35.599309347797302</v>
      </c>
      <c r="G1034" t="s">
        <v>1464</v>
      </c>
    </row>
    <row r="1035" spans="1:7" ht="18.75" customHeight="1">
      <c r="A1035" s="36" t="s">
        <v>6354</v>
      </c>
      <c r="B1035" s="36" t="s">
        <v>6330</v>
      </c>
      <c r="C1035" t="s">
        <v>6355</v>
      </c>
      <c r="D1035" t="s">
        <v>6356</v>
      </c>
      <c r="E1035">
        <v>1.25000000000001</v>
      </c>
      <c r="F1035">
        <v>110.41666410000001</v>
      </c>
    </row>
    <row r="1036" spans="1:7" ht="18.75" customHeight="1">
      <c r="A1036" s="36" t="s">
        <v>5359</v>
      </c>
      <c r="B1036" s="36" t="s">
        <v>4582</v>
      </c>
      <c r="C1036" s="36" t="s">
        <v>5360</v>
      </c>
      <c r="D1036" s="36" t="s">
        <v>4667</v>
      </c>
      <c r="E1036">
        <v>107.720864993804</v>
      </c>
      <c r="F1036">
        <v>-6.9493478195345597</v>
      </c>
      <c r="G1036" t="s">
        <v>1464</v>
      </c>
    </row>
    <row r="1037" spans="1:7" ht="18.75" customHeight="1">
      <c r="A1037" s="36" t="s">
        <v>5308</v>
      </c>
      <c r="B1037" s="36" t="s">
        <v>4582</v>
      </c>
      <c r="C1037" s="36" t="s">
        <v>5309</v>
      </c>
      <c r="D1037" s="36" t="s">
        <v>4621</v>
      </c>
      <c r="E1037">
        <v>110.46625</v>
      </c>
      <c r="F1037">
        <v>-5.8347305555555602</v>
      </c>
      <c r="G1037" t="s">
        <v>1464</v>
      </c>
    </row>
    <row r="1038" spans="1:7" ht="18.75" customHeight="1">
      <c r="A1038" s="36" t="s">
        <v>5419</v>
      </c>
      <c r="B1038" s="36" t="s">
        <v>4582</v>
      </c>
      <c r="C1038" s="36" t="s">
        <v>5420</v>
      </c>
      <c r="D1038" t="s">
        <v>4667</v>
      </c>
      <c r="E1038">
        <v>107.782993810617</v>
      </c>
      <c r="F1038">
        <v>-6.9306561482579703</v>
      </c>
      <c r="G1038" t="s">
        <v>1464</v>
      </c>
    </row>
    <row r="1039" spans="1:7" ht="18.75" customHeight="1">
      <c r="A1039" s="36" t="s">
        <v>4959</v>
      </c>
      <c r="B1039" s="36" t="s">
        <v>4582</v>
      </c>
      <c r="C1039" s="36" t="s">
        <v>4960</v>
      </c>
      <c r="D1039" s="36" t="s">
        <v>4710</v>
      </c>
      <c r="E1039">
        <v>107.325439</v>
      </c>
      <c r="F1039">
        <v>-6.8432599999999999</v>
      </c>
      <c r="G1039" t="s">
        <v>1464</v>
      </c>
    </row>
    <row r="1040" spans="1:7" ht="18.75" customHeight="1">
      <c r="A1040" s="36" t="s">
        <v>5139</v>
      </c>
      <c r="B1040" s="36" t="s">
        <v>4582</v>
      </c>
      <c r="C1040" s="36" t="s">
        <v>5140</v>
      </c>
      <c r="D1040" s="36" t="s">
        <v>4710</v>
      </c>
      <c r="E1040">
        <v>0</v>
      </c>
      <c r="F1040">
        <v>0</v>
      </c>
      <c r="G1040" t="s">
        <v>1464</v>
      </c>
    </row>
    <row r="1041" spans="1:7" ht="18.75" customHeight="1">
      <c r="A1041" s="36" t="s">
        <v>1986</v>
      </c>
      <c r="B1041" s="36" t="s">
        <v>1884</v>
      </c>
      <c r="C1041" s="36" t="s">
        <v>1987</v>
      </c>
      <c r="D1041" s="36" t="s">
        <v>1988</v>
      </c>
      <c r="E1041">
        <v>153.306824267709</v>
      </c>
      <c r="F1041">
        <v>-29.4451202019312</v>
      </c>
      <c r="G1041" t="s">
        <v>1464</v>
      </c>
    </row>
    <row r="1042" spans="1:7" ht="18.75" customHeight="1">
      <c r="A1042" s="36" t="s">
        <v>9002</v>
      </c>
      <c r="B1042" s="36" t="s">
        <v>17249</v>
      </c>
      <c r="C1042" s="36" t="s">
        <v>9003</v>
      </c>
      <c r="D1042" s="36" t="s">
        <v>7713</v>
      </c>
      <c r="E1042">
        <v>174.75583330000001</v>
      </c>
      <c r="F1042">
        <v>-37.109722220000002</v>
      </c>
      <c r="G1042" t="s">
        <v>8871</v>
      </c>
    </row>
    <row r="1043" spans="1:7" ht="18.75" customHeight="1">
      <c r="A1043" s="36" t="s">
        <v>2572</v>
      </c>
      <c r="B1043" s="36" t="s">
        <v>1884</v>
      </c>
      <c r="C1043" s="36" t="s">
        <v>2573</v>
      </c>
      <c r="D1043" s="36" t="s">
        <v>1464</v>
      </c>
      <c r="E1043">
        <v>146.96265917263</v>
      </c>
      <c r="F1043">
        <v>-19.328235644421898</v>
      </c>
      <c r="G1043" t="s">
        <v>1464</v>
      </c>
    </row>
    <row r="1044" spans="1:7" ht="18.75" customHeight="1">
      <c r="A1044" s="36" t="s">
        <v>10466</v>
      </c>
      <c r="B1044" s="36" t="s">
        <v>9596</v>
      </c>
      <c r="C1044" s="36" t="s">
        <v>10467</v>
      </c>
      <c r="D1044" s="36" t="s">
        <v>9600</v>
      </c>
      <c r="E1044">
        <v>67.083335880000007</v>
      </c>
      <c r="F1044">
        <v>24.799999239999998</v>
      </c>
      <c r="G1044" t="s">
        <v>1464</v>
      </c>
    </row>
    <row r="1045" spans="1:7" ht="18.75" customHeight="1">
      <c r="A1045" s="36" t="s">
        <v>8944</v>
      </c>
      <c r="B1045" s="36" t="s">
        <v>17249</v>
      </c>
      <c r="C1045" s="36" t="s">
        <v>8945</v>
      </c>
      <c r="D1045" s="36" t="s">
        <v>7773</v>
      </c>
      <c r="E1045">
        <v>174.96305559999999</v>
      </c>
      <c r="F1045">
        <v>-36.915833329999998</v>
      </c>
      <c r="G1045" t="s">
        <v>1464</v>
      </c>
    </row>
    <row r="1046" spans="1:7" ht="18.75" customHeight="1">
      <c r="A1046" s="36" t="s">
        <v>2570</v>
      </c>
      <c r="B1046" s="36" t="s">
        <v>1884</v>
      </c>
      <c r="C1046" s="36" t="s">
        <v>2571</v>
      </c>
      <c r="D1046" s="36" t="s">
        <v>1464</v>
      </c>
      <c r="E1046">
        <v>140.47252226360899</v>
      </c>
      <c r="F1046">
        <v>-20.7218599525395</v>
      </c>
      <c r="G1046" t="s">
        <v>1464</v>
      </c>
    </row>
    <row r="1047" spans="1:7" ht="18.75" customHeight="1">
      <c r="A1047" s="36" t="s">
        <v>8942</v>
      </c>
      <c r="B1047" s="36" t="s">
        <v>17249</v>
      </c>
      <c r="C1047" s="36" t="s">
        <v>8943</v>
      </c>
      <c r="D1047" s="36" t="s">
        <v>7762</v>
      </c>
      <c r="E1047">
        <v>169.3000031</v>
      </c>
      <c r="F1047">
        <v>-44.916667940000004</v>
      </c>
      <c r="G1047" t="s">
        <v>1464</v>
      </c>
    </row>
    <row r="1048" spans="1:7" ht="18.75" customHeight="1">
      <c r="A1048" s="36" t="s">
        <v>9004</v>
      </c>
      <c r="B1048" s="36" t="s">
        <v>17249</v>
      </c>
      <c r="C1048" s="36" t="s">
        <v>9005</v>
      </c>
      <c r="D1048" s="36" t="s">
        <v>7703</v>
      </c>
      <c r="E1048">
        <v>176</v>
      </c>
      <c r="F1048">
        <v>-37.716666670000002</v>
      </c>
      <c r="G1048" t="s">
        <v>8460</v>
      </c>
    </row>
    <row r="1049" spans="1:7" ht="18.75" customHeight="1">
      <c r="A1049" s="36" t="s">
        <v>2766</v>
      </c>
      <c r="B1049" s="36" t="s">
        <v>1884</v>
      </c>
      <c r="C1049" s="36" t="s">
        <v>2767</v>
      </c>
      <c r="D1049" s="36" t="s">
        <v>1464</v>
      </c>
      <c r="E1049">
        <v>121.712981445957</v>
      </c>
      <c r="F1049">
        <v>-18.698659483560998</v>
      </c>
      <c r="G1049" t="s">
        <v>1464</v>
      </c>
    </row>
    <row r="1050" spans="1:7" ht="18.75" customHeight="1">
      <c r="A1050" s="36" t="s">
        <v>12338</v>
      </c>
      <c r="B1050" s="36" t="s">
        <v>17252</v>
      </c>
      <c r="C1050" s="36" t="s">
        <v>12339</v>
      </c>
      <c r="D1050" s="36" t="s">
        <v>12340</v>
      </c>
      <c r="E1050">
        <v>133</v>
      </c>
      <c r="F1050">
        <v>42.833332059999996</v>
      </c>
      <c r="G1050" t="s">
        <v>1464</v>
      </c>
    </row>
    <row r="1051" spans="1:7" ht="18.75" customHeight="1">
      <c r="A1051" t="s">
        <v>17201</v>
      </c>
      <c r="B1051" t="s">
        <v>2833</v>
      </c>
      <c r="C1051" t="s">
        <v>17230</v>
      </c>
      <c r="D1051"/>
      <c r="E1051">
        <v>22.306519247810598</v>
      </c>
      <c r="F1051">
        <v>90.199651878866703</v>
      </c>
    </row>
    <row r="1052" spans="1:7" ht="18.75" customHeight="1">
      <c r="A1052" t="s">
        <v>17202</v>
      </c>
      <c r="B1052" t="s">
        <v>2833</v>
      </c>
      <c r="C1052" t="s">
        <v>17231</v>
      </c>
      <c r="D1052"/>
      <c r="E1052">
        <v>22.1687169193237</v>
      </c>
      <c r="F1052">
        <v>91.372742174437207</v>
      </c>
    </row>
    <row r="1053" spans="1:7" ht="18.75" customHeight="1">
      <c r="A1053" s="36" t="s">
        <v>8940</v>
      </c>
      <c r="B1053" s="36" t="s">
        <v>17249</v>
      </c>
      <c r="C1053" s="36" t="s">
        <v>8941</v>
      </c>
      <c r="D1053" s="36" t="s">
        <v>7739</v>
      </c>
      <c r="E1053">
        <v>171.1999969</v>
      </c>
      <c r="F1053">
        <v>-42.433334350000003</v>
      </c>
      <c r="G1053" t="s">
        <v>1464</v>
      </c>
    </row>
    <row r="1054" spans="1:7" ht="18.75" customHeight="1">
      <c r="A1054" s="36" t="s">
        <v>2808</v>
      </c>
      <c r="B1054" s="36" t="s">
        <v>1884</v>
      </c>
      <c r="C1054" s="36" t="s">
        <v>2809</v>
      </c>
      <c r="D1054" t="s">
        <v>1921</v>
      </c>
      <c r="E1054">
        <v>135.42606799999999</v>
      </c>
      <c r="F1054">
        <v>-34.627789999999997</v>
      </c>
      <c r="G1054" t="s">
        <v>1464</v>
      </c>
    </row>
    <row r="1055" spans="1:7" ht="18.75" customHeight="1">
      <c r="A1055" s="36" t="s">
        <v>9006</v>
      </c>
      <c r="B1055" s="36" t="s">
        <v>17249</v>
      </c>
      <c r="C1055" s="36" t="s">
        <v>9007</v>
      </c>
      <c r="D1055" s="36" t="s">
        <v>7795</v>
      </c>
      <c r="E1055">
        <v>168.03333330000001</v>
      </c>
      <c r="F1055">
        <v>-46.366666670000001</v>
      </c>
      <c r="G1055" t="s">
        <v>7895</v>
      </c>
    </row>
    <row r="1056" spans="1:7" ht="18.75" customHeight="1">
      <c r="A1056" s="36" t="s">
        <v>14339</v>
      </c>
      <c r="B1056" s="36" t="s">
        <v>17249</v>
      </c>
      <c r="C1056" s="36" t="s">
        <v>9008</v>
      </c>
      <c r="D1056" t="s">
        <v>7726</v>
      </c>
      <c r="E1056">
        <v>172.41666670000001</v>
      </c>
      <c r="F1056">
        <v>-43.833333330000002</v>
      </c>
      <c r="G1056" t="s">
        <v>8598</v>
      </c>
    </row>
    <row r="1057" spans="1:7" ht="18.75" customHeight="1">
      <c r="A1057" s="36" t="s">
        <v>15577</v>
      </c>
      <c r="B1057" s="36" t="s">
        <v>17249</v>
      </c>
      <c r="C1057" s="36" t="s">
        <v>15578</v>
      </c>
      <c r="D1057" s="36" t="s">
        <v>7710</v>
      </c>
      <c r="E1057">
        <v>172.75</v>
      </c>
      <c r="F1057">
        <v>-40.68</v>
      </c>
      <c r="G1057" t="s">
        <v>8935</v>
      </c>
    </row>
    <row r="1058" spans="1:7" ht="18.75" customHeight="1">
      <c r="A1058" s="36" t="s">
        <v>9009</v>
      </c>
      <c r="B1058" s="36" t="s">
        <v>17249</v>
      </c>
      <c r="C1058" s="36" t="s">
        <v>9010</v>
      </c>
      <c r="D1058" s="36" t="s">
        <v>7710</v>
      </c>
      <c r="E1058">
        <v>172.75</v>
      </c>
      <c r="F1058">
        <v>-40.933333330000004</v>
      </c>
      <c r="G1058" t="s">
        <v>8935</v>
      </c>
    </row>
    <row r="1059" spans="1:7" ht="18.75" customHeight="1">
      <c r="A1059" s="36" t="s">
        <v>8540</v>
      </c>
      <c r="B1059" s="36" t="s">
        <v>17249</v>
      </c>
      <c r="C1059" s="36" t="s">
        <v>8541</v>
      </c>
      <c r="D1059" s="36" t="s">
        <v>7710</v>
      </c>
      <c r="E1059">
        <v>172.68333440000001</v>
      </c>
      <c r="F1059">
        <v>-40.666667940000004</v>
      </c>
      <c r="G1059" t="s">
        <v>1464</v>
      </c>
    </row>
    <row r="1060" spans="1:7" ht="18.75" customHeight="1">
      <c r="A1060" s="36" t="s">
        <v>9011</v>
      </c>
      <c r="B1060" s="36" t="s">
        <v>17249</v>
      </c>
      <c r="C1060" s="36" t="s">
        <v>9012</v>
      </c>
      <c r="D1060" s="36" t="s">
        <v>7710</v>
      </c>
      <c r="E1060">
        <v>172.75</v>
      </c>
      <c r="F1060">
        <v>-40.933333330000004</v>
      </c>
      <c r="G1060" t="s">
        <v>8935</v>
      </c>
    </row>
    <row r="1061" spans="1:7" ht="18.75" customHeight="1">
      <c r="A1061" s="36" t="s">
        <v>12624</v>
      </c>
      <c r="B1061" s="36" t="s">
        <v>17253</v>
      </c>
      <c r="C1061" s="36" t="s">
        <v>12625</v>
      </c>
      <c r="D1061" s="36" t="s">
        <v>12411</v>
      </c>
      <c r="E1061">
        <v>79.849998470000003</v>
      </c>
      <c r="F1061">
        <v>6.9166665079999996</v>
      </c>
      <c r="G1061" t="s">
        <v>1464</v>
      </c>
    </row>
    <row r="1062" spans="1:7" ht="18.75" customHeight="1">
      <c r="A1062" s="36" t="s">
        <v>2826</v>
      </c>
      <c r="B1062" s="36" t="s">
        <v>1884</v>
      </c>
      <c r="C1062" s="36" t="s">
        <v>2827</v>
      </c>
      <c r="D1062" s="36" t="s">
        <v>1464</v>
      </c>
      <c r="E1062">
        <v>151.49254150318501</v>
      </c>
      <c r="F1062">
        <v>-24.053428743912601</v>
      </c>
      <c r="G1062" t="s">
        <v>1464</v>
      </c>
    </row>
    <row r="1063" spans="1:7" ht="18.75" customHeight="1">
      <c r="A1063" s="36" t="s">
        <v>8542</v>
      </c>
      <c r="B1063" s="36" t="s">
        <v>17249</v>
      </c>
      <c r="C1063" s="36" t="s">
        <v>8543</v>
      </c>
      <c r="D1063" s="36" t="s">
        <v>7773</v>
      </c>
      <c r="E1063">
        <v>175.46972220000001</v>
      </c>
      <c r="F1063">
        <v>-36.62944444</v>
      </c>
      <c r="G1063" t="s">
        <v>1464</v>
      </c>
    </row>
    <row r="1064" spans="1:7" ht="18.75" customHeight="1">
      <c r="A1064" s="36" t="s">
        <v>14340</v>
      </c>
      <c r="B1064" s="36" t="s">
        <v>17249</v>
      </c>
      <c r="C1064" s="36" t="s">
        <v>9013</v>
      </c>
      <c r="D1064" s="36" t="s">
        <v>7795</v>
      </c>
      <c r="E1064">
        <v>168.31666670000001</v>
      </c>
      <c r="F1064">
        <v>-46.45</v>
      </c>
      <c r="G1064" t="s">
        <v>8579</v>
      </c>
    </row>
    <row r="1065" spans="1:7" ht="18.75" customHeight="1">
      <c r="A1065" s="36" t="s">
        <v>14341</v>
      </c>
      <c r="B1065" s="36" t="s">
        <v>17249</v>
      </c>
      <c r="C1065" s="36" t="s">
        <v>9014</v>
      </c>
      <c r="D1065" s="36" t="s">
        <v>7795</v>
      </c>
      <c r="E1065">
        <v>168.31666670000001</v>
      </c>
      <c r="F1065">
        <v>-46.45</v>
      </c>
      <c r="G1065" t="s">
        <v>8579</v>
      </c>
    </row>
    <row r="1066" spans="1:7" ht="18.75" customHeight="1">
      <c r="A1066" s="36" t="s">
        <v>14181</v>
      </c>
      <c r="B1066" s="36" t="s">
        <v>14374</v>
      </c>
      <c r="C1066" s="36" t="s">
        <v>14182</v>
      </c>
      <c r="D1066" s="36" t="s">
        <v>14183</v>
      </c>
      <c r="E1066">
        <v>127.0500031</v>
      </c>
      <c r="F1066">
        <v>-8.3500003809999992</v>
      </c>
      <c r="G1066" t="s">
        <v>1464</v>
      </c>
    </row>
    <row r="1067" spans="1:7" ht="18.75" customHeight="1">
      <c r="A1067" s="36" t="s">
        <v>2590</v>
      </c>
      <c r="B1067" s="36" t="s">
        <v>1884</v>
      </c>
      <c r="C1067" s="36" t="s">
        <v>2591</v>
      </c>
      <c r="D1067" s="36" t="s">
        <v>1464</v>
      </c>
      <c r="E1067">
        <v>150.15700262177299</v>
      </c>
      <c r="F1067">
        <v>-35.953361408684799</v>
      </c>
      <c r="G1067" t="s">
        <v>1464</v>
      </c>
    </row>
    <row r="1068" spans="1:7" ht="18.75" customHeight="1">
      <c r="A1068" s="36" t="s">
        <v>11480</v>
      </c>
      <c r="B1068" s="36" t="s">
        <v>10805</v>
      </c>
      <c r="C1068" s="36" t="s">
        <v>11481</v>
      </c>
      <c r="D1068" s="36" t="s">
        <v>1464</v>
      </c>
      <c r="E1068">
        <v>120.94768999999999</v>
      </c>
      <c r="F1068">
        <v>14.694944</v>
      </c>
      <c r="G1068" t="s">
        <v>1464</v>
      </c>
    </row>
    <row r="1069" spans="1:7" ht="18.75" customHeight="1">
      <c r="A1069" s="36" t="s">
        <v>8544</v>
      </c>
      <c r="B1069" s="36" t="s">
        <v>17249</v>
      </c>
      <c r="C1069" s="36" t="s">
        <v>8545</v>
      </c>
      <c r="D1069" t="s">
        <v>7726</v>
      </c>
      <c r="E1069">
        <v>173.46222220000001</v>
      </c>
      <c r="F1069">
        <v>-42.621388889999999</v>
      </c>
      <c r="G1069" t="s">
        <v>1464</v>
      </c>
    </row>
    <row r="1070" spans="1:7" ht="18.75" customHeight="1">
      <c r="A1070" s="36" t="s">
        <v>2027</v>
      </c>
      <c r="B1070" s="36" t="s">
        <v>1884</v>
      </c>
      <c r="C1070" s="36" t="s">
        <v>2028</v>
      </c>
      <c r="D1070" t="s">
        <v>1921</v>
      </c>
      <c r="E1070">
        <v>137.72982117422001</v>
      </c>
      <c r="F1070">
        <v>-35.054864668492598</v>
      </c>
      <c r="G1070" t="s">
        <v>2020</v>
      </c>
    </row>
    <row r="1071" spans="1:7" ht="18.75" customHeight="1">
      <c r="A1071" s="36" t="s">
        <v>2588</v>
      </c>
      <c r="B1071" s="36" t="s">
        <v>1884</v>
      </c>
      <c r="C1071" s="36" t="s">
        <v>2589</v>
      </c>
      <c r="D1071" s="36" t="s">
        <v>1464</v>
      </c>
      <c r="E1071">
        <v>118.639690103199</v>
      </c>
      <c r="F1071">
        <v>-20.300239650997899</v>
      </c>
      <c r="G1071" t="s">
        <v>1464</v>
      </c>
    </row>
    <row r="1072" spans="1:7" ht="18.75" customHeight="1">
      <c r="A1072" s="36" t="s">
        <v>2063</v>
      </c>
      <c r="B1072" s="36" t="s">
        <v>1884</v>
      </c>
      <c r="C1072" s="36" t="s">
        <v>2064</v>
      </c>
      <c r="D1072" s="36" t="s">
        <v>1464</v>
      </c>
      <c r="E1072">
        <v>145.22005459612501</v>
      </c>
      <c r="F1072">
        <v>-15.461144061237601</v>
      </c>
      <c r="G1072" t="s">
        <v>1464</v>
      </c>
    </row>
    <row r="1073" spans="1:7" ht="18.75" customHeight="1">
      <c r="A1073" s="36" t="s">
        <v>2568</v>
      </c>
      <c r="B1073" s="36" t="s">
        <v>1884</v>
      </c>
      <c r="C1073" s="36" t="s">
        <v>2569</v>
      </c>
      <c r="D1073" s="36" t="s">
        <v>1464</v>
      </c>
      <c r="E1073">
        <v>152.48748171096599</v>
      </c>
      <c r="F1073">
        <v>-24.969608576675899</v>
      </c>
      <c r="G1073" t="s">
        <v>1464</v>
      </c>
    </row>
    <row r="1074" spans="1:7" ht="18.75" customHeight="1">
      <c r="A1074" s="36" t="s">
        <v>9015</v>
      </c>
      <c r="B1074" s="36" t="s">
        <v>17249</v>
      </c>
      <c r="C1074" s="36" t="s">
        <v>9016</v>
      </c>
      <c r="D1074" t="s">
        <v>7703</v>
      </c>
      <c r="E1074">
        <v>176</v>
      </c>
      <c r="F1074">
        <v>-37.716666670000002</v>
      </c>
      <c r="G1074" t="s">
        <v>8460</v>
      </c>
    </row>
    <row r="1075" spans="1:7" ht="18.75" customHeight="1">
      <c r="A1075" s="36" t="s">
        <v>2486</v>
      </c>
      <c r="B1075" s="36" t="s">
        <v>1884</v>
      </c>
      <c r="C1075" s="36" t="s">
        <v>2487</v>
      </c>
      <c r="D1075" t="s">
        <v>1921</v>
      </c>
      <c r="E1075">
        <v>140.25</v>
      </c>
      <c r="F1075">
        <v>-25.100000380000001</v>
      </c>
      <c r="G1075" t="s">
        <v>1464</v>
      </c>
    </row>
    <row r="1076" spans="1:7" ht="18.75" customHeight="1">
      <c r="A1076" s="36" t="s">
        <v>8546</v>
      </c>
      <c r="B1076" s="36" t="s">
        <v>17249</v>
      </c>
      <c r="C1076" s="36" t="s">
        <v>8547</v>
      </c>
      <c r="D1076" s="36" t="s">
        <v>7726</v>
      </c>
      <c r="E1076">
        <v>172.29722219999999</v>
      </c>
      <c r="F1076">
        <v>-43.87277778</v>
      </c>
      <c r="G1076" t="s">
        <v>1464</v>
      </c>
    </row>
    <row r="1077" spans="1:7" ht="18.75" customHeight="1">
      <c r="A1077" s="36" t="s">
        <v>9017</v>
      </c>
      <c r="B1077" s="36" t="s">
        <v>17249</v>
      </c>
      <c r="C1077" s="36" t="s">
        <v>9018</v>
      </c>
      <c r="D1077" s="36" t="s">
        <v>7726</v>
      </c>
      <c r="E1077">
        <v>172.41666670000001</v>
      </c>
      <c r="F1077">
        <v>-43.833333330000002</v>
      </c>
      <c r="G1077" t="s">
        <v>8598</v>
      </c>
    </row>
    <row r="1078" spans="1:7" ht="18.75" customHeight="1">
      <c r="A1078" s="36" t="s">
        <v>2039</v>
      </c>
      <c r="B1078" s="36" t="s">
        <v>1884</v>
      </c>
      <c r="C1078" s="36" t="s">
        <v>2040</v>
      </c>
      <c r="D1078" t="s">
        <v>1921</v>
      </c>
      <c r="E1078">
        <v>139.37486307298599</v>
      </c>
      <c r="F1078">
        <v>-35.892178590035599</v>
      </c>
      <c r="G1078" t="s">
        <v>1464</v>
      </c>
    </row>
    <row r="1079" spans="1:7" ht="18.75" customHeight="1">
      <c r="A1079" s="36" t="s">
        <v>2566</v>
      </c>
      <c r="B1079" s="36" t="s">
        <v>1884</v>
      </c>
      <c r="C1079" s="36" t="s">
        <v>2567</v>
      </c>
      <c r="D1079" s="36" t="s">
        <v>1464</v>
      </c>
      <c r="E1079">
        <v>113.788474364515</v>
      </c>
      <c r="F1079">
        <v>-23.1204763668552</v>
      </c>
      <c r="G1079" t="s">
        <v>1464</v>
      </c>
    </row>
    <row r="1080" spans="1:7" ht="18.75" customHeight="1">
      <c r="A1080" s="36" t="s">
        <v>11289</v>
      </c>
      <c r="B1080" s="36" t="s">
        <v>10805</v>
      </c>
      <c r="C1080" s="36" t="s">
        <v>11290</v>
      </c>
      <c r="D1080" s="36" t="s">
        <v>10828</v>
      </c>
      <c r="E1080">
        <v>123.91666410000001</v>
      </c>
      <c r="F1080">
        <v>10.233333590000001</v>
      </c>
      <c r="G1080" t="s">
        <v>11290</v>
      </c>
    </row>
    <row r="1081" spans="1:7" ht="18.75" customHeight="1">
      <c r="A1081" s="36" t="s">
        <v>2728</v>
      </c>
      <c r="B1081" s="36" t="s">
        <v>1884</v>
      </c>
      <c r="C1081" s="36" t="s">
        <v>2729</v>
      </c>
      <c r="D1081" s="36" t="s">
        <v>1464</v>
      </c>
      <c r="E1081">
        <v>150.765761582371</v>
      </c>
      <c r="F1081">
        <v>-22.946883225371302</v>
      </c>
      <c r="G1081" t="s">
        <v>1464</v>
      </c>
    </row>
    <row r="1082" spans="1:7" ht="18.75" customHeight="1">
      <c r="A1082" s="36" t="s">
        <v>2688</v>
      </c>
      <c r="B1082" s="36" t="s">
        <v>1884</v>
      </c>
      <c r="C1082" s="36" t="s">
        <v>2689</v>
      </c>
      <c r="D1082" t="s">
        <v>1918</v>
      </c>
      <c r="E1082">
        <v>146.47879020744699</v>
      </c>
      <c r="F1082">
        <v>-38.740265254273197</v>
      </c>
      <c r="G1082" t="s">
        <v>1464</v>
      </c>
    </row>
    <row r="1083" spans="1:7" ht="18.75" customHeight="1">
      <c r="A1083" s="36" t="s">
        <v>8548</v>
      </c>
      <c r="B1083" s="36" t="s">
        <v>17249</v>
      </c>
      <c r="C1083" s="36" t="s">
        <v>8549</v>
      </c>
      <c r="D1083" s="36" t="s">
        <v>7773</v>
      </c>
      <c r="E1083">
        <v>175.4833333</v>
      </c>
      <c r="F1083">
        <v>-36.766666669999999</v>
      </c>
      <c r="G1083" t="s">
        <v>1464</v>
      </c>
    </row>
    <row r="1084" spans="1:7" ht="18.75" customHeight="1">
      <c r="A1084" s="36" t="s">
        <v>2089</v>
      </c>
      <c r="B1084" s="36" t="s">
        <v>1884</v>
      </c>
      <c r="C1084" s="36" t="s">
        <v>2090</v>
      </c>
      <c r="D1084" s="36" t="s">
        <v>1464</v>
      </c>
      <c r="E1084">
        <v>144.81795859156</v>
      </c>
      <c r="F1084">
        <v>-36.466969025215903</v>
      </c>
      <c r="G1084" t="s">
        <v>1464</v>
      </c>
    </row>
    <row r="1085" spans="1:7" ht="18.75" customHeight="1">
      <c r="A1085" s="36" t="s">
        <v>2558</v>
      </c>
      <c r="B1085" s="36" t="s">
        <v>1884</v>
      </c>
      <c r="C1085" s="36" t="s">
        <v>2559</v>
      </c>
      <c r="D1085" s="36" t="s">
        <v>1464</v>
      </c>
      <c r="E1085">
        <v>150.12091994156401</v>
      </c>
      <c r="F1085">
        <v>-36.276686939847004</v>
      </c>
      <c r="G1085" t="s">
        <v>1464</v>
      </c>
    </row>
    <row r="1086" spans="1:7" ht="18.75" customHeight="1">
      <c r="A1086" t="s">
        <v>17203</v>
      </c>
      <c r="B1086" t="s">
        <v>2833</v>
      </c>
      <c r="C1086" t="s">
        <v>3090</v>
      </c>
      <c r="D1086" t="s">
        <v>2861</v>
      </c>
      <c r="E1086">
        <v>21.450000760000002</v>
      </c>
      <c r="F1086">
        <v>91.949996949999999</v>
      </c>
      <c r="G1086" t="s">
        <v>17231</v>
      </c>
    </row>
    <row r="1087" spans="1:7" ht="18.75" customHeight="1">
      <c r="A1087" t="s">
        <v>14331</v>
      </c>
      <c r="B1087" t="s">
        <v>2833</v>
      </c>
      <c r="C1087" t="s">
        <v>3087</v>
      </c>
      <c r="D1087" t="s">
        <v>2861</v>
      </c>
      <c r="E1087">
        <v>21.25</v>
      </c>
      <c r="F1087">
        <v>92.033332819999998</v>
      </c>
      <c r="G1087" t="s">
        <v>17231</v>
      </c>
    </row>
    <row r="1088" spans="1:7" ht="18.75" customHeight="1">
      <c r="A1088" s="36" t="s">
        <v>13490</v>
      </c>
      <c r="B1088" s="36" t="s">
        <v>13155</v>
      </c>
      <c r="C1088" s="36" t="s">
        <v>13491</v>
      </c>
      <c r="D1088" s="36" t="s">
        <v>13157</v>
      </c>
      <c r="E1088">
        <v>99.916666669999998</v>
      </c>
      <c r="F1088">
        <v>13.31666667</v>
      </c>
      <c r="G1088" t="s">
        <v>1464</v>
      </c>
    </row>
    <row r="1089" spans="1:7" ht="18.75" customHeight="1">
      <c r="A1089" s="36" t="s">
        <v>9019</v>
      </c>
      <c r="B1089" s="36" t="s">
        <v>17249</v>
      </c>
      <c r="C1089" s="36" t="s">
        <v>9020</v>
      </c>
      <c r="D1089" s="36" t="s">
        <v>7726</v>
      </c>
      <c r="E1089">
        <v>172.41666670000001</v>
      </c>
      <c r="F1089">
        <v>-43.833333330000002</v>
      </c>
      <c r="G1089" t="s">
        <v>8598</v>
      </c>
    </row>
    <row r="1090" spans="1:7" ht="18.75" customHeight="1">
      <c r="A1090" s="36" t="s">
        <v>9021</v>
      </c>
      <c r="B1090" s="36" t="s">
        <v>17249</v>
      </c>
      <c r="C1090" s="36" t="s">
        <v>9022</v>
      </c>
      <c r="D1090" s="36" t="s">
        <v>7726</v>
      </c>
      <c r="E1090">
        <v>172.41666670000001</v>
      </c>
      <c r="F1090">
        <v>-43.833333330000002</v>
      </c>
      <c r="G1090" t="s">
        <v>8598</v>
      </c>
    </row>
    <row r="1091" spans="1:7" ht="18.75" customHeight="1">
      <c r="A1091" s="36" t="s">
        <v>10897</v>
      </c>
      <c r="B1091" s="36" t="s">
        <v>10805</v>
      </c>
      <c r="C1091" s="36" t="s">
        <v>10898</v>
      </c>
      <c r="D1091" s="36" t="s">
        <v>10841</v>
      </c>
      <c r="E1091">
        <v>124.0333328</v>
      </c>
      <c r="F1091">
        <v>6.6500000950000002</v>
      </c>
      <c r="G1091" t="s">
        <v>1464</v>
      </c>
    </row>
    <row r="1092" spans="1:7" ht="18.75" customHeight="1">
      <c r="A1092" s="36" t="s">
        <v>10691</v>
      </c>
      <c r="B1092" s="36" t="s">
        <v>9596</v>
      </c>
      <c r="C1092" s="36" t="s">
        <v>10692</v>
      </c>
      <c r="D1092" s="36" t="s">
        <v>9600</v>
      </c>
      <c r="E1092">
        <v>0</v>
      </c>
      <c r="F1092">
        <v>0</v>
      </c>
      <c r="G1092" t="s">
        <v>1464</v>
      </c>
    </row>
    <row r="1093" spans="1:7" ht="18.75" customHeight="1">
      <c r="A1093" s="36" t="s">
        <v>4554</v>
      </c>
      <c r="B1093" s="36" t="s">
        <v>17247</v>
      </c>
      <c r="C1093" s="36" t="s">
        <v>4555</v>
      </c>
      <c r="D1093" t="s">
        <v>3765</v>
      </c>
      <c r="E1093">
        <v>102.83333589999999</v>
      </c>
      <c r="F1093">
        <v>24.983333590000001</v>
      </c>
      <c r="G1093" t="s">
        <v>1464</v>
      </c>
    </row>
    <row r="1094" spans="1:7" ht="18.75" customHeight="1">
      <c r="A1094" s="36" t="s">
        <v>11703</v>
      </c>
      <c r="B1094" s="36" t="s">
        <v>10805</v>
      </c>
      <c r="C1094" s="36" t="s">
        <v>11704</v>
      </c>
      <c r="D1094" s="36" t="s">
        <v>10865</v>
      </c>
      <c r="E1094">
        <v>122.41666410000001</v>
      </c>
      <c r="F1094">
        <v>17.13333321</v>
      </c>
      <c r="G1094" t="s">
        <v>1464</v>
      </c>
    </row>
    <row r="1095" spans="1:7" ht="18.75" customHeight="1">
      <c r="A1095" s="36" t="s">
        <v>2554</v>
      </c>
      <c r="B1095" s="36" t="s">
        <v>1884</v>
      </c>
      <c r="C1095" s="36" t="s">
        <v>2555</v>
      </c>
      <c r="D1095" s="36" t="s">
        <v>1464</v>
      </c>
      <c r="E1095">
        <v>120.072100572899</v>
      </c>
      <c r="F1095">
        <v>-33.901665508346603</v>
      </c>
      <c r="G1095" t="s">
        <v>1464</v>
      </c>
    </row>
    <row r="1096" spans="1:7" ht="18.75" customHeight="1">
      <c r="A1096" s="36" t="s">
        <v>5030</v>
      </c>
      <c r="B1096" s="36" t="s">
        <v>4582</v>
      </c>
      <c r="C1096" s="36" t="s">
        <v>5031</v>
      </c>
      <c r="D1096" s="36" t="s">
        <v>5032</v>
      </c>
      <c r="E1096">
        <v>0</v>
      </c>
      <c r="F1096">
        <v>0</v>
      </c>
      <c r="G1096" t="s">
        <v>1464</v>
      </c>
    </row>
    <row r="1097" spans="1:7" ht="18.75" customHeight="1">
      <c r="A1097" s="36" t="s">
        <v>8946</v>
      </c>
      <c r="B1097" s="36" t="s">
        <v>17249</v>
      </c>
      <c r="C1097" s="36" t="s">
        <v>8947</v>
      </c>
      <c r="D1097" s="36" t="s">
        <v>7716</v>
      </c>
      <c r="E1097">
        <v>174.24344099999999</v>
      </c>
      <c r="F1097">
        <v>-36.366824000000001</v>
      </c>
      <c r="G1097" t="s">
        <v>8905</v>
      </c>
    </row>
    <row r="1098" spans="1:7" ht="18.75" customHeight="1">
      <c r="A1098" s="36" t="s">
        <v>12375</v>
      </c>
      <c r="B1098" s="36" t="s">
        <v>12347</v>
      </c>
      <c r="C1098" s="36" t="s">
        <v>12376</v>
      </c>
      <c r="D1098" s="36" t="s">
        <v>125</v>
      </c>
      <c r="E1098">
        <v>103.73332980000001</v>
      </c>
      <c r="F1098">
        <v>1.3833333249999999</v>
      </c>
      <c r="G1098" t="s">
        <v>1464</v>
      </c>
    </row>
    <row r="1099" spans="1:7" ht="18.75" customHeight="1">
      <c r="A1099" s="36" t="s">
        <v>2548</v>
      </c>
      <c r="B1099" s="36" t="s">
        <v>1884</v>
      </c>
      <c r="C1099" s="36" t="s">
        <v>2549</v>
      </c>
      <c r="D1099" s="36" t="s">
        <v>1464</v>
      </c>
      <c r="E1099">
        <v>150.04074187707201</v>
      </c>
      <c r="F1099">
        <v>-36.486113240813701</v>
      </c>
      <c r="G1099" t="s">
        <v>1464</v>
      </c>
    </row>
    <row r="1100" spans="1:7" ht="18.75" customHeight="1">
      <c r="A1100" s="36" t="s">
        <v>15846</v>
      </c>
      <c r="B1100" s="36" t="s">
        <v>12922</v>
      </c>
      <c r="C1100" s="36" t="s">
        <v>13127</v>
      </c>
      <c r="D1100" s="36" t="s">
        <v>13018</v>
      </c>
      <c r="E1100">
        <v>121</v>
      </c>
      <c r="F1100">
        <v>22.666666029999998</v>
      </c>
      <c r="G1100" t="s">
        <v>1464</v>
      </c>
    </row>
    <row r="1101" spans="1:7" ht="18.75" customHeight="1">
      <c r="A1101" s="36" t="s">
        <v>15847</v>
      </c>
      <c r="B1101" s="36" t="s">
        <v>12922</v>
      </c>
      <c r="C1101" s="36" t="s">
        <v>13033</v>
      </c>
      <c r="D1101" s="36" t="s">
        <v>12993</v>
      </c>
      <c r="E1101">
        <v>120.769167</v>
      </c>
      <c r="F1101">
        <v>24.281389000000001</v>
      </c>
      <c r="G1101" t="s">
        <v>1464</v>
      </c>
    </row>
    <row r="1102" spans="1:7" ht="18.75" customHeight="1">
      <c r="A1102" s="36" t="s">
        <v>5666</v>
      </c>
      <c r="B1102" s="36" t="s">
        <v>5588</v>
      </c>
      <c r="C1102" s="36" t="s">
        <v>5667</v>
      </c>
      <c r="D1102" s="36" t="s">
        <v>5659</v>
      </c>
      <c r="E1102">
        <v>139.76666259999999</v>
      </c>
      <c r="F1102">
        <v>35.583332059999996</v>
      </c>
      <c r="G1102" t="s">
        <v>1464</v>
      </c>
    </row>
    <row r="1103" spans="1:7" ht="18.75" customHeight="1">
      <c r="A1103" s="36" t="s">
        <v>15845</v>
      </c>
      <c r="B1103" s="36" t="s">
        <v>12922</v>
      </c>
      <c r="C1103" s="36" t="s">
        <v>12979</v>
      </c>
      <c r="D1103" s="36" t="s">
        <v>12980</v>
      </c>
      <c r="E1103">
        <v>121.345967</v>
      </c>
      <c r="F1103">
        <v>23.381919</v>
      </c>
      <c r="G1103" t="s">
        <v>1464</v>
      </c>
    </row>
    <row r="1104" spans="1:7" ht="18.75" customHeight="1">
      <c r="A1104" s="36" t="s">
        <v>7161</v>
      </c>
      <c r="B1104" s="36" t="s">
        <v>6929</v>
      </c>
      <c r="C1104" s="36" t="s">
        <v>7162</v>
      </c>
      <c r="D1104" s="36" t="s">
        <v>6931</v>
      </c>
      <c r="E1104">
        <v>96.166664119999993</v>
      </c>
      <c r="F1104">
        <v>16.416666029999998</v>
      </c>
      <c r="G1104" t="s">
        <v>1464</v>
      </c>
    </row>
    <row r="1105" spans="1:7" ht="18.75" customHeight="1">
      <c r="A1105" s="36" t="s">
        <v>10486</v>
      </c>
      <c r="B1105" s="36" t="s">
        <v>9596</v>
      </c>
      <c r="C1105" s="36" t="s">
        <v>10487</v>
      </c>
      <c r="D1105" t="s">
        <v>9600</v>
      </c>
      <c r="E1105">
        <v>68.933334349999996</v>
      </c>
      <c r="F1105">
        <v>24.766666409999999</v>
      </c>
      <c r="G1105" t="s">
        <v>1464</v>
      </c>
    </row>
    <row r="1106" spans="1:7" ht="18.75" customHeight="1">
      <c r="A1106" t="s">
        <v>17204</v>
      </c>
      <c r="B1106" t="s">
        <v>2833</v>
      </c>
      <c r="C1106" t="s">
        <v>3260</v>
      </c>
      <c r="D1106" t="s">
        <v>2846</v>
      </c>
      <c r="E1106">
        <v>24.916666029999998</v>
      </c>
      <c r="F1106">
        <v>91.483329769999997</v>
      </c>
      <c r="G1106" t="s">
        <v>17242</v>
      </c>
    </row>
    <row r="1107" spans="1:7" ht="18.75" customHeight="1">
      <c r="A1107" s="36" t="s">
        <v>10635</v>
      </c>
      <c r="B1107" s="36" t="s">
        <v>9596</v>
      </c>
      <c r="C1107" s="36" t="s">
        <v>10636</v>
      </c>
      <c r="D1107" t="s">
        <v>9600</v>
      </c>
      <c r="E1107">
        <v>0</v>
      </c>
      <c r="F1107">
        <v>0</v>
      </c>
      <c r="G1107" t="s">
        <v>1464</v>
      </c>
    </row>
    <row r="1108" spans="1:7" ht="18.75" customHeight="1">
      <c r="A1108" s="36" t="s">
        <v>3773</v>
      </c>
      <c r="B1108" s="36" t="s">
        <v>17247</v>
      </c>
      <c r="C1108" s="36" t="s">
        <v>3774</v>
      </c>
      <c r="D1108" t="s">
        <v>3775</v>
      </c>
      <c r="E1108">
        <v>0</v>
      </c>
      <c r="F1108">
        <v>0</v>
      </c>
      <c r="G1108" t="s">
        <v>1464</v>
      </c>
    </row>
    <row r="1109" spans="1:7" ht="18.75" customHeight="1">
      <c r="A1109" s="36" t="s">
        <v>11994</v>
      </c>
      <c r="B1109" s="36" t="s">
        <v>17251</v>
      </c>
      <c r="C1109" s="36" t="s">
        <v>11995</v>
      </c>
      <c r="D1109" s="36" t="s">
        <v>11839</v>
      </c>
      <c r="E1109">
        <v>127.274482886877</v>
      </c>
      <c r="F1109">
        <v>35.972804379038202</v>
      </c>
      <c r="G1109" t="s">
        <v>1464</v>
      </c>
    </row>
    <row r="1110" spans="1:7" ht="18.75" customHeight="1">
      <c r="A1110" s="36" t="s">
        <v>12024</v>
      </c>
      <c r="B1110" s="36" t="s">
        <v>17251</v>
      </c>
      <c r="C1110" s="36" t="s">
        <v>12025</v>
      </c>
      <c r="D1110" s="36" t="s">
        <v>11815</v>
      </c>
      <c r="E1110">
        <v>126.56394008576601</v>
      </c>
      <c r="F1110">
        <v>37.217664535130297</v>
      </c>
      <c r="G1110" t="s">
        <v>1464</v>
      </c>
    </row>
    <row r="1111" spans="1:7" ht="18.75" customHeight="1">
      <c r="A1111" s="36" t="s">
        <v>11850</v>
      </c>
      <c r="B1111" s="36" t="s">
        <v>17251</v>
      </c>
      <c r="C1111" s="36" t="s">
        <v>11851</v>
      </c>
      <c r="D1111" s="36" t="s">
        <v>11839</v>
      </c>
      <c r="E1111">
        <v>127.52466110524399</v>
      </c>
      <c r="F1111">
        <v>36.425885065773699</v>
      </c>
      <c r="G1111" t="s">
        <v>1464</v>
      </c>
    </row>
    <row r="1112" spans="1:7" ht="18.75" customHeight="1">
      <c r="A1112" s="36" t="s">
        <v>12063</v>
      </c>
      <c r="B1112" s="36" t="s">
        <v>17251</v>
      </c>
      <c r="C1112" s="36" t="s">
        <v>12064</v>
      </c>
      <c r="D1112" s="36" t="s">
        <v>11856</v>
      </c>
      <c r="E1112">
        <v>128.304882480457</v>
      </c>
      <c r="F1112">
        <v>35.005002204846498</v>
      </c>
      <c r="G1112" t="s">
        <v>1464</v>
      </c>
    </row>
    <row r="1113" spans="1:7" ht="18.75" customHeight="1">
      <c r="A1113" s="36" t="s">
        <v>11852</v>
      </c>
      <c r="B1113" s="36" t="s">
        <v>17251</v>
      </c>
      <c r="C1113" s="36" t="s">
        <v>11853</v>
      </c>
      <c r="D1113" s="36" t="s">
        <v>11839</v>
      </c>
      <c r="E1113">
        <v>126.48986770027</v>
      </c>
      <c r="F1113">
        <v>36.98020526482</v>
      </c>
      <c r="G1113" t="s">
        <v>1464</v>
      </c>
    </row>
    <row r="1114" spans="1:7" ht="18.75" customHeight="1">
      <c r="A1114" s="36" t="s">
        <v>5156</v>
      </c>
      <c r="B1114" s="36" t="s">
        <v>4582</v>
      </c>
      <c r="C1114" s="36" t="s">
        <v>5157</v>
      </c>
      <c r="D1114" s="36" t="s">
        <v>4654</v>
      </c>
      <c r="E1114">
        <v>119.9000015</v>
      </c>
      <c r="F1114">
        <v>-4.283333302</v>
      </c>
      <c r="G1114" t="s">
        <v>1464</v>
      </c>
    </row>
    <row r="1115" spans="1:7" ht="18.75" customHeight="1">
      <c r="A1115" s="36" t="s">
        <v>14365</v>
      </c>
      <c r="B1115" s="36" t="s">
        <v>17251</v>
      </c>
      <c r="C1115" s="36" t="s">
        <v>12106</v>
      </c>
      <c r="D1115" s="36" t="s">
        <v>11815</v>
      </c>
      <c r="E1115">
        <v>126.6999969</v>
      </c>
      <c r="F1115">
        <v>39.983333590000001</v>
      </c>
      <c r="G1115" t="s">
        <v>1464</v>
      </c>
    </row>
    <row r="1116" spans="1:7" ht="18.75" customHeight="1">
      <c r="A1116" s="36" t="s">
        <v>3795</v>
      </c>
      <c r="B1116" s="36" t="s">
        <v>17247</v>
      </c>
      <c r="C1116" s="36" t="s">
        <v>3796</v>
      </c>
      <c r="D1116" s="36" t="s">
        <v>3775</v>
      </c>
      <c r="E1116">
        <v>120.843834026347</v>
      </c>
      <c r="F1116">
        <v>33.023218963675703</v>
      </c>
      <c r="G1116" t="s">
        <v>1464</v>
      </c>
    </row>
    <row r="1117" spans="1:7" ht="18.75" customHeight="1">
      <c r="A1117" s="36" t="s">
        <v>4134</v>
      </c>
      <c r="B1117" s="36" t="s">
        <v>17247</v>
      </c>
      <c r="C1117" s="36" t="s">
        <v>4135</v>
      </c>
      <c r="D1117" s="36" t="s">
        <v>3802</v>
      </c>
      <c r="E1117">
        <v>120.807421030472</v>
      </c>
      <c r="F1117">
        <v>33.1181696568352</v>
      </c>
      <c r="G1117" t="s">
        <v>1464</v>
      </c>
    </row>
    <row r="1118" spans="1:7" ht="18.75" customHeight="1">
      <c r="A1118" s="36" t="s">
        <v>9843</v>
      </c>
      <c r="B1118" s="36" t="s">
        <v>9596</v>
      </c>
      <c r="C1118" s="36" t="s">
        <v>9844</v>
      </c>
      <c r="D1118" t="s">
        <v>9600</v>
      </c>
      <c r="E1118">
        <v>68</v>
      </c>
      <c r="F1118">
        <v>24</v>
      </c>
      <c r="G1118" t="s">
        <v>1464</v>
      </c>
    </row>
    <row r="1119" spans="1:7" ht="18.75" customHeight="1">
      <c r="A1119" s="36" t="s">
        <v>10983</v>
      </c>
      <c r="B1119" s="36" t="s">
        <v>10805</v>
      </c>
      <c r="C1119" s="36" t="s">
        <v>10984</v>
      </c>
      <c r="D1119" s="36" t="s">
        <v>1464</v>
      </c>
      <c r="E1119">
        <v>0</v>
      </c>
      <c r="F1119">
        <v>0</v>
      </c>
      <c r="G1119" t="s">
        <v>1464</v>
      </c>
    </row>
    <row r="1120" spans="1:7" ht="18.75" customHeight="1">
      <c r="A1120" s="36" t="s">
        <v>10482</v>
      </c>
      <c r="B1120" s="36" t="s">
        <v>9596</v>
      </c>
      <c r="C1120" t="s">
        <v>10483</v>
      </c>
      <c r="D1120" t="s">
        <v>9600</v>
      </c>
      <c r="E1120">
        <v>68.716667180000002</v>
      </c>
      <c r="F1120">
        <v>24.783332819999998</v>
      </c>
      <c r="G1120" t="s">
        <v>1464</v>
      </c>
    </row>
    <row r="1121" spans="1:7" ht="18.75" customHeight="1">
      <c r="A1121" s="36" t="s">
        <v>4346</v>
      </c>
      <c r="B1121" s="36" t="s">
        <v>17247</v>
      </c>
      <c r="C1121" s="36" t="s">
        <v>4347</v>
      </c>
      <c r="D1121" s="36" t="s">
        <v>3831</v>
      </c>
      <c r="E1121">
        <v>124</v>
      </c>
      <c r="F1121">
        <v>40.833332059999996</v>
      </c>
      <c r="G1121" t="s">
        <v>1464</v>
      </c>
    </row>
    <row r="1122" spans="1:7" ht="18.75" customHeight="1">
      <c r="A1122" s="36" t="s">
        <v>4018</v>
      </c>
      <c r="B1122" s="36" t="s">
        <v>17247</v>
      </c>
      <c r="C1122" s="36" t="s">
        <v>4019</v>
      </c>
      <c r="D1122" s="36" t="s">
        <v>3821</v>
      </c>
      <c r="E1122">
        <v>115.51667019999999</v>
      </c>
      <c r="F1122">
        <v>22.86666679</v>
      </c>
      <c r="G1122" t="s">
        <v>1464</v>
      </c>
    </row>
    <row r="1123" spans="1:7" ht="18.75" customHeight="1">
      <c r="A1123" s="36" t="s">
        <v>5802</v>
      </c>
      <c r="B1123" s="36" t="s">
        <v>5588</v>
      </c>
      <c r="C1123" s="36" t="s">
        <v>5803</v>
      </c>
      <c r="D1123" s="36" t="s">
        <v>5791</v>
      </c>
      <c r="E1123">
        <v>130.26053484156799</v>
      </c>
      <c r="F1123">
        <v>33.1765785201979</v>
      </c>
      <c r="G1123" t="s">
        <v>1464</v>
      </c>
    </row>
    <row r="1124" spans="1:7" ht="18.75" customHeight="1">
      <c r="A1124" s="36" t="s">
        <v>5694</v>
      </c>
      <c r="B1124" s="36" t="s">
        <v>5588</v>
      </c>
      <c r="C1124" s="36" t="s">
        <v>5695</v>
      </c>
      <c r="D1124" t="s">
        <v>5696</v>
      </c>
      <c r="E1124">
        <v>133.08680470699099</v>
      </c>
      <c r="F1124">
        <v>33.950734677725499</v>
      </c>
      <c r="G1124" t="s">
        <v>1464</v>
      </c>
    </row>
    <row r="1125" spans="1:7" ht="18.75" customHeight="1">
      <c r="A1125" s="36" t="s">
        <v>6028</v>
      </c>
      <c r="B1125" s="36" t="s">
        <v>5588</v>
      </c>
      <c r="C1125" s="36" t="s">
        <v>6029</v>
      </c>
      <c r="D1125" s="36" t="s">
        <v>5801</v>
      </c>
      <c r="E1125">
        <v>136.28068206952599</v>
      </c>
      <c r="F1125">
        <v>36.301501350391</v>
      </c>
      <c r="G1125" t="s">
        <v>1464</v>
      </c>
    </row>
    <row r="1126" spans="1:7" ht="18.75" customHeight="1">
      <c r="A1126" s="36" t="s">
        <v>4289</v>
      </c>
      <c r="B1126" s="36" t="s">
        <v>17247</v>
      </c>
      <c r="C1126" s="36" t="s">
        <v>4290</v>
      </c>
      <c r="D1126" s="36" t="s">
        <v>3867</v>
      </c>
      <c r="E1126">
        <v>118.16666410000001</v>
      </c>
      <c r="F1126">
        <v>35</v>
      </c>
      <c r="G1126" t="s">
        <v>1464</v>
      </c>
    </row>
    <row r="1127" spans="1:7" ht="18.75" customHeight="1">
      <c r="A1127" s="36" t="s">
        <v>12129</v>
      </c>
      <c r="B1127" s="36" t="s">
        <v>17251</v>
      </c>
      <c r="C1127" s="36" t="s">
        <v>12130</v>
      </c>
      <c r="D1127" s="36" t="s">
        <v>11856</v>
      </c>
      <c r="E1127">
        <v>128.46665949999999</v>
      </c>
      <c r="F1127">
        <v>35.633335109999997</v>
      </c>
      <c r="G1127" t="s">
        <v>1464</v>
      </c>
    </row>
    <row r="1128" spans="1:7" ht="18.75" customHeight="1">
      <c r="A1128" s="36" t="s">
        <v>4174</v>
      </c>
      <c r="B1128" s="36" t="s">
        <v>17247</v>
      </c>
      <c r="C1128" s="36" t="s">
        <v>4175</v>
      </c>
      <c r="D1128" s="36" t="s">
        <v>3831</v>
      </c>
      <c r="E1128">
        <v>121.6999969</v>
      </c>
      <c r="F1128">
        <v>39</v>
      </c>
      <c r="G1128" t="s">
        <v>1464</v>
      </c>
    </row>
    <row r="1129" spans="1:7" ht="18.75" customHeight="1">
      <c r="A1129" s="36" t="s">
        <v>14296</v>
      </c>
      <c r="B1129" s="36" t="s">
        <v>14231</v>
      </c>
      <c r="C1129" s="36" t="s">
        <v>14297</v>
      </c>
      <c r="D1129" s="36" t="s">
        <v>14298</v>
      </c>
      <c r="E1129">
        <v>109.0333328</v>
      </c>
      <c r="F1129">
        <v>11.600000380000001</v>
      </c>
      <c r="G1129" t="s">
        <v>1464</v>
      </c>
    </row>
    <row r="1130" spans="1:7" ht="18.75" customHeight="1">
      <c r="A1130" s="36" t="s">
        <v>4076</v>
      </c>
      <c r="B1130" s="36" t="s">
        <v>17247</v>
      </c>
      <c r="C1130" s="36" t="s">
        <v>4077</v>
      </c>
      <c r="D1130" t="s">
        <v>4069</v>
      </c>
      <c r="E1130">
        <v>81</v>
      </c>
      <c r="F1130">
        <v>36.833332059999996</v>
      </c>
      <c r="G1130" t="s">
        <v>1464</v>
      </c>
    </row>
    <row r="1131" spans="1:7" ht="18.75" customHeight="1">
      <c r="A1131" s="36" t="s">
        <v>6655</v>
      </c>
      <c r="B1131" s="36" t="s">
        <v>6330</v>
      </c>
      <c r="C1131" t="s">
        <v>6656</v>
      </c>
      <c r="D1131" t="s">
        <v>6356</v>
      </c>
      <c r="E1131">
        <v>1.74929</v>
      </c>
      <c r="F1131">
        <v>110.31241199999999</v>
      </c>
    </row>
    <row r="1132" spans="1:7" ht="18.75" customHeight="1">
      <c r="A1132" s="36" t="s">
        <v>12560</v>
      </c>
      <c r="B1132" s="36" t="s">
        <v>17253</v>
      </c>
      <c r="C1132" s="36" t="s">
        <v>12561</v>
      </c>
      <c r="D1132" s="36" t="s">
        <v>12445</v>
      </c>
      <c r="E1132">
        <v>80.616668700000005</v>
      </c>
      <c r="F1132">
        <v>7.8499999049999998</v>
      </c>
      <c r="G1132" t="s">
        <v>1464</v>
      </c>
    </row>
    <row r="1133" spans="1:7" ht="18.75" customHeight="1">
      <c r="A1133" s="36" t="s">
        <v>2770</v>
      </c>
      <c r="B1133" s="36" t="s">
        <v>1884</v>
      </c>
      <c r="C1133" s="36" t="s">
        <v>2771</v>
      </c>
      <c r="D1133" s="36" t="s">
        <v>1464</v>
      </c>
      <c r="E1133">
        <v>122.15527027179699</v>
      </c>
      <c r="F1133">
        <v>-17.438992603790201</v>
      </c>
      <c r="G1133" t="s">
        <v>1464</v>
      </c>
    </row>
    <row r="1134" spans="1:7" ht="18.75" customHeight="1">
      <c r="A1134" s="36" t="s">
        <v>1948</v>
      </c>
      <c r="B1134" s="36" t="s">
        <v>1884</v>
      </c>
      <c r="C1134" s="36" t="s">
        <v>1949</v>
      </c>
      <c r="D1134" t="s">
        <v>1947</v>
      </c>
      <c r="E1134">
        <v>116.72723392207401</v>
      </c>
      <c r="F1134">
        <v>-20.718902130303299</v>
      </c>
      <c r="G1134" t="s">
        <v>1464</v>
      </c>
    </row>
    <row r="1135" spans="1:7" ht="18.75" customHeight="1">
      <c r="A1135" s="36" t="s">
        <v>12253</v>
      </c>
      <c r="B1135" s="36" t="s">
        <v>17251</v>
      </c>
      <c r="C1135" s="36" t="s">
        <v>12254</v>
      </c>
      <c r="D1135" s="36" t="s">
        <v>11812</v>
      </c>
      <c r="E1135">
        <v>127.01107447983</v>
      </c>
      <c r="F1135">
        <v>35.397664140333703</v>
      </c>
      <c r="G1135" t="s">
        <v>1464</v>
      </c>
    </row>
    <row r="1136" spans="1:7" ht="18.75" customHeight="1">
      <c r="A1136" s="36" t="s">
        <v>11515</v>
      </c>
      <c r="B1136" s="36" t="s">
        <v>10805</v>
      </c>
      <c r="C1136" s="36" t="s">
        <v>11516</v>
      </c>
      <c r="D1136" s="36" t="s">
        <v>11484</v>
      </c>
      <c r="E1136">
        <v>120.73332980000001</v>
      </c>
      <c r="F1136">
        <v>18.516666409999999</v>
      </c>
      <c r="G1136" t="s">
        <v>1464</v>
      </c>
    </row>
    <row r="1137" spans="1:7" ht="18.75" customHeight="1">
      <c r="A1137" s="36" t="s">
        <v>15431</v>
      </c>
      <c r="B1137" s="36" t="s">
        <v>4582</v>
      </c>
      <c r="C1137" s="36" t="s">
        <v>5460</v>
      </c>
      <c r="D1137" s="36" t="s">
        <v>4624</v>
      </c>
      <c r="E1137">
        <v>115.4666672</v>
      </c>
      <c r="F1137">
        <v>-8.8000001910000094</v>
      </c>
      <c r="G1137" t="s">
        <v>1464</v>
      </c>
    </row>
    <row r="1138" spans="1:7" ht="18.75" customHeight="1">
      <c r="A1138" s="36" t="s">
        <v>5160</v>
      </c>
      <c r="B1138" s="36" t="s">
        <v>4582</v>
      </c>
      <c r="C1138" s="36" t="s">
        <v>5161</v>
      </c>
      <c r="D1138" t="s">
        <v>4664</v>
      </c>
      <c r="E1138">
        <v>110.8000031</v>
      </c>
      <c r="F1138">
        <v>-7.5666666029999998</v>
      </c>
      <c r="G1138" t="s">
        <v>1464</v>
      </c>
    </row>
    <row r="1139" spans="1:7" ht="18.75" customHeight="1">
      <c r="A1139" s="36" t="s">
        <v>4852</v>
      </c>
      <c r="B1139" s="36" t="s">
        <v>4582</v>
      </c>
      <c r="C1139" s="36" t="s">
        <v>4853</v>
      </c>
      <c r="D1139" s="36" t="s">
        <v>4783</v>
      </c>
      <c r="E1139">
        <v>104.270975539525</v>
      </c>
      <c r="F1139">
        <v>-5.2521614728818902</v>
      </c>
      <c r="G1139" t="s">
        <v>1464</v>
      </c>
    </row>
    <row r="1140" spans="1:7" ht="18.75" customHeight="1">
      <c r="A1140" s="36" t="s">
        <v>4628</v>
      </c>
      <c r="B1140" s="36" t="s">
        <v>4582</v>
      </c>
      <c r="C1140" s="36" t="s">
        <v>4629</v>
      </c>
      <c r="D1140" s="36" t="s">
        <v>4589</v>
      </c>
      <c r="E1140">
        <v>116.52</v>
      </c>
      <c r="F1140">
        <v>-8.4499999999999993</v>
      </c>
      <c r="G1140" t="s">
        <v>1464</v>
      </c>
    </row>
    <row r="1141" spans="1:7" ht="18.75" customHeight="1">
      <c r="A1141" s="36" t="s">
        <v>15432</v>
      </c>
      <c r="B1141" s="36" t="s">
        <v>4582</v>
      </c>
      <c r="C1141" s="36" t="s">
        <v>5418</v>
      </c>
      <c r="D1141" s="36" t="s">
        <v>5413</v>
      </c>
      <c r="E1141">
        <v>122.989029769772</v>
      </c>
      <c r="F1141">
        <v>0.577036622604163</v>
      </c>
      <c r="G1141" t="s">
        <v>1464</v>
      </c>
    </row>
    <row r="1142" spans="1:7" ht="18.75" customHeight="1">
      <c r="A1142" s="36" t="s">
        <v>5409</v>
      </c>
      <c r="B1142" s="36" t="s">
        <v>4582</v>
      </c>
      <c r="C1142" s="36" t="s">
        <v>5410</v>
      </c>
      <c r="D1142" s="36" t="s">
        <v>4667</v>
      </c>
      <c r="E1142">
        <v>106.72568434646401</v>
      </c>
      <c r="F1142">
        <v>-6.5588904063949496</v>
      </c>
      <c r="G1142" t="s">
        <v>1464</v>
      </c>
    </row>
    <row r="1143" spans="1:7" ht="18.75" customHeight="1">
      <c r="A1143" s="36" t="s">
        <v>15433</v>
      </c>
      <c r="B1143" s="36" t="s">
        <v>4582</v>
      </c>
      <c r="C1143" s="36" t="s">
        <v>4908</v>
      </c>
      <c r="D1143" s="36" t="s">
        <v>4710</v>
      </c>
      <c r="E1143">
        <v>106.725472</v>
      </c>
      <c r="F1143">
        <v>-6.5588429999999898</v>
      </c>
      <c r="G1143" t="s">
        <v>1464</v>
      </c>
    </row>
    <row r="1144" spans="1:7" ht="18.75" customHeight="1">
      <c r="A1144" s="36" t="s">
        <v>5080</v>
      </c>
      <c r="B1144" s="36" t="s">
        <v>4582</v>
      </c>
      <c r="C1144" s="36" t="s">
        <v>5081</v>
      </c>
      <c r="D1144" t="s">
        <v>4710</v>
      </c>
      <c r="E1144">
        <v>106.46</v>
      </c>
      <c r="F1144">
        <v>-6.35</v>
      </c>
      <c r="G1144" t="s">
        <v>1464</v>
      </c>
    </row>
    <row r="1145" spans="1:7" ht="18.75" customHeight="1">
      <c r="A1145" s="36" t="s">
        <v>5119</v>
      </c>
      <c r="B1145" s="36" t="s">
        <v>4582</v>
      </c>
      <c r="C1145" s="36" t="s">
        <v>5120</v>
      </c>
      <c r="D1145" t="s">
        <v>4636</v>
      </c>
      <c r="E1145">
        <v>100.164925</v>
      </c>
      <c r="F1145">
        <v>-0.26604699999999998</v>
      </c>
      <c r="G1145" t="s">
        <v>1464</v>
      </c>
    </row>
    <row r="1146" spans="1:7" ht="18.75" customHeight="1">
      <c r="A1146" s="36" t="s">
        <v>4781</v>
      </c>
      <c r="B1146" s="36" t="s">
        <v>4582</v>
      </c>
      <c r="C1146" s="36" t="s">
        <v>4782</v>
      </c>
      <c r="D1146" s="36" t="s">
        <v>4783</v>
      </c>
      <c r="E1146">
        <v>104.268386299463</v>
      </c>
      <c r="F1146">
        <v>-5.2439448363575298</v>
      </c>
      <c r="G1146" t="s">
        <v>1464</v>
      </c>
    </row>
    <row r="1147" spans="1:7" ht="18.75" customHeight="1">
      <c r="A1147" s="36" t="s">
        <v>4759</v>
      </c>
      <c r="B1147" s="36" t="s">
        <v>4582</v>
      </c>
      <c r="C1147" s="36" t="s">
        <v>4760</v>
      </c>
      <c r="D1147" s="36" t="s">
        <v>4761</v>
      </c>
      <c r="E1147">
        <v>112.0999985</v>
      </c>
      <c r="F1147">
        <v>0.85000002399999997</v>
      </c>
      <c r="G1147" t="s">
        <v>1464</v>
      </c>
    </row>
    <row r="1148" spans="1:7" ht="18.75" customHeight="1">
      <c r="A1148" s="36" t="s">
        <v>5312</v>
      </c>
      <c r="B1148" s="36" t="s">
        <v>4582</v>
      </c>
      <c r="C1148" s="36" t="s">
        <v>5313</v>
      </c>
      <c r="D1148" s="36" t="s">
        <v>4667</v>
      </c>
      <c r="E1148">
        <v>106.872879360101</v>
      </c>
      <c r="F1148">
        <v>-6.5786836629243401</v>
      </c>
      <c r="G1148" t="s">
        <v>1464</v>
      </c>
    </row>
    <row r="1149" spans="1:7" ht="18.75" customHeight="1">
      <c r="A1149" s="36" t="s">
        <v>15434</v>
      </c>
      <c r="B1149" s="36" t="s">
        <v>4582</v>
      </c>
      <c r="C1149" s="36" t="s">
        <v>15435</v>
      </c>
      <c r="D1149" s="36" t="s">
        <v>1464</v>
      </c>
      <c r="E1149">
        <v>119.863193818463</v>
      </c>
      <c r="F1149">
        <v>-0.70146931379600697</v>
      </c>
      <c r="G1149" t="s">
        <v>1464</v>
      </c>
    </row>
    <row r="1150" spans="1:7" ht="18.75" customHeight="1">
      <c r="A1150" s="36" t="s">
        <v>4841</v>
      </c>
      <c r="B1150" s="36" t="s">
        <v>4582</v>
      </c>
      <c r="C1150" s="36" t="s">
        <v>4842</v>
      </c>
      <c r="D1150" s="36" t="s">
        <v>4592</v>
      </c>
      <c r="E1150">
        <v>117.45189999999999</v>
      </c>
      <c r="F1150">
        <v>0.23253600000000099</v>
      </c>
      <c r="G1150" t="s">
        <v>1464</v>
      </c>
    </row>
    <row r="1151" spans="1:7" ht="18.75" customHeight="1">
      <c r="A1151" s="36" t="s">
        <v>15436</v>
      </c>
      <c r="B1151" s="36" t="s">
        <v>4582</v>
      </c>
      <c r="C1151" s="36" t="s">
        <v>15437</v>
      </c>
      <c r="D1151" t="s">
        <v>15438</v>
      </c>
      <c r="E1151">
        <v>106.733805555556</v>
      </c>
      <c r="F1151">
        <v>-6.5479111111111097</v>
      </c>
      <c r="G1151" t="s">
        <v>1464</v>
      </c>
    </row>
    <row r="1152" spans="1:7" ht="18.75" customHeight="1">
      <c r="A1152" s="36" t="s">
        <v>15439</v>
      </c>
      <c r="B1152" s="36" t="s">
        <v>4582</v>
      </c>
      <c r="C1152" s="36" t="s">
        <v>4817</v>
      </c>
      <c r="D1152" s="36" t="s">
        <v>4589</v>
      </c>
      <c r="E1152">
        <v>116.86128204236699</v>
      </c>
      <c r="F1152">
        <v>-8.6961402421741099</v>
      </c>
      <c r="G1152" t="s">
        <v>1464</v>
      </c>
    </row>
    <row r="1153" spans="1:7" ht="18.75" customHeight="1">
      <c r="A1153" s="36" t="s">
        <v>3992</v>
      </c>
      <c r="B1153" s="36" t="s">
        <v>17247</v>
      </c>
      <c r="C1153" s="36" t="s">
        <v>3993</v>
      </c>
      <c r="D1153" t="s">
        <v>3831</v>
      </c>
      <c r="E1153">
        <v>123.77261028936201</v>
      </c>
      <c r="F1153">
        <v>39.803576109165199</v>
      </c>
      <c r="G1153" t="s">
        <v>1464</v>
      </c>
    </row>
    <row r="1154" spans="1:7" ht="18.75" customHeight="1">
      <c r="A1154" s="36" t="s">
        <v>6432</v>
      </c>
      <c r="B1154" s="36" t="s">
        <v>6330</v>
      </c>
      <c r="C1154" t="s">
        <v>6433</v>
      </c>
      <c r="D1154" t="s">
        <v>6332</v>
      </c>
      <c r="E1154">
        <v>1.4754889785491301</v>
      </c>
      <c r="F1154">
        <v>103.68167200000001</v>
      </c>
    </row>
    <row r="1155" spans="1:7" ht="18.75" customHeight="1">
      <c r="A1155" s="36" t="s">
        <v>12211</v>
      </c>
      <c r="B1155" s="36" t="s">
        <v>17251</v>
      </c>
      <c r="C1155" s="36" t="s">
        <v>12212</v>
      </c>
      <c r="D1155" s="36" t="s">
        <v>11856</v>
      </c>
      <c r="E1155">
        <v>128.411091083076</v>
      </c>
      <c r="F1155">
        <v>35.045927332198801</v>
      </c>
      <c r="G1155" t="s">
        <v>1464</v>
      </c>
    </row>
    <row r="1156" spans="1:7" ht="18.75" customHeight="1">
      <c r="A1156" s="36" t="s">
        <v>12149</v>
      </c>
      <c r="B1156" s="36" t="s">
        <v>17251</v>
      </c>
      <c r="C1156" s="36" t="s">
        <v>12150</v>
      </c>
      <c r="D1156" s="36" t="s">
        <v>11856</v>
      </c>
      <c r="E1156">
        <v>128.5</v>
      </c>
      <c r="F1156">
        <v>34.916667940000004</v>
      </c>
      <c r="G1156" t="s">
        <v>12178</v>
      </c>
    </row>
    <row r="1157" spans="1:7" ht="18.75" customHeight="1">
      <c r="A1157" s="36" t="s">
        <v>12292</v>
      </c>
      <c r="B1157" s="36" t="s">
        <v>17251</v>
      </c>
      <c r="C1157" s="36" t="s">
        <v>12293</v>
      </c>
      <c r="D1157" s="36" t="s">
        <v>11812</v>
      </c>
      <c r="E1157">
        <v>127.1999969</v>
      </c>
      <c r="F1157">
        <v>34.633335109999997</v>
      </c>
      <c r="G1157" t="s">
        <v>1464</v>
      </c>
    </row>
    <row r="1158" spans="1:7" ht="18.75" customHeight="1">
      <c r="A1158" s="36" t="s">
        <v>10511</v>
      </c>
      <c r="B1158" s="36" t="s">
        <v>9596</v>
      </c>
      <c r="C1158" s="36" t="s">
        <v>10512</v>
      </c>
      <c r="D1158" s="36" t="s">
        <v>1464</v>
      </c>
      <c r="E1158">
        <v>68.988028</v>
      </c>
      <c r="F1158">
        <v>27.011749999999999</v>
      </c>
      <c r="G1158" t="s">
        <v>1464</v>
      </c>
    </row>
    <row r="1159" spans="1:7" ht="18.75" customHeight="1">
      <c r="A1159" s="36" t="s">
        <v>12280</v>
      </c>
      <c r="B1159" s="36" t="s">
        <v>17251</v>
      </c>
      <c r="C1159" s="36" t="s">
        <v>12281</v>
      </c>
      <c r="D1159" s="36" t="s">
        <v>11856</v>
      </c>
      <c r="E1159">
        <v>128.414104349513</v>
      </c>
      <c r="F1159">
        <v>35.0493573959589</v>
      </c>
      <c r="G1159" t="s">
        <v>1464</v>
      </c>
    </row>
    <row r="1160" spans="1:7" ht="18.75" customHeight="1">
      <c r="A1160" s="36" t="s">
        <v>10045</v>
      </c>
      <c r="B1160" s="36" t="s">
        <v>9596</v>
      </c>
      <c r="C1160" s="36" t="s">
        <v>10046</v>
      </c>
      <c r="D1160" t="s">
        <v>9600</v>
      </c>
      <c r="E1160">
        <v>68.599998470000003</v>
      </c>
      <c r="F1160">
        <v>27.700000760000002</v>
      </c>
      <c r="G1160" t="s">
        <v>1464</v>
      </c>
    </row>
    <row r="1161" spans="1:7" ht="18.75" customHeight="1">
      <c r="A1161" s="36" t="s">
        <v>3824</v>
      </c>
      <c r="B1161" s="36" t="s">
        <v>17247</v>
      </c>
      <c r="C1161" s="36" t="s">
        <v>3825</v>
      </c>
      <c r="D1161" s="36" t="s">
        <v>3826</v>
      </c>
      <c r="E1161">
        <v>0</v>
      </c>
      <c r="F1161">
        <v>0</v>
      </c>
      <c r="G1161" t="s">
        <v>1464</v>
      </c>
    </row>
    <row r="1162" spans="1:7" ht="18.75" customHeight="1">
      <c r="A1162" s="36" t="s">
        <v>7435</v>
      </c>
      <c r="B1162" s="36" t="s">
        <v>7429</v>
      </c>
      <c r="C1162" s="36" t="s">
        <v>7436</v>
      </c>
      <c r="D1162" s="36" t="s">
        <v>7437</v>
      </c>
      <c r="E1162">
        <v>83.3225868661889</v>
      </c>
      <c r="F1162">
        <v>27.5923216928005</v>
      </c>
      <c r="G1162" t="s">
        <v>1464</v>
      </c>
    </row>
    <row r="1163" spans="1:7" ht="18.75" customHeight="1">
      <c r="A1163" s="36" t="s">
        <v>4405</v>
      </c>
      <c r="B1163" s="36" t="s">
        <v>17247</v>
      </c>
      <c r="C1163" s="36" t="s">
        <v>4406</v>
      </c>
      <c r="D1163" t="s">
        <v>4069</v>
      </c>
      <c r="E1163">
        <v>85.833335880000007</v>
      </c>
      <c r="F1163">
        <v>44.333332059999996</v>
      </c>
      <c r="G1163" t="s">
        <v>1464</v>
      </c>
    </row>
    <row r="1164" spans="1:7" ht="18.75" customHeight="1">
      <c r="A1164" s="36" t="s">
        <v>6581</v>
      </c>
      <c r="B1164" s="36" t="s">
        <v>6330</v>
      </c>
      <c r="C1164" t="s">
        <v>6582</v>
      </c>
      <c r="D1164" t="s">
        <v>6356</v>
      </c>
      <c r="E1164">
        <v>2.516666651</v>
      </c>
      <c r="F1164">
        <v>111.4000015</v>
      </c>
    </row>
    <row r="1165" spans="1:7" ht="18.75" customHeight="1">
      <c r="A1165" s="36" t="s">
        <v>10354</v>
      </c>
      <c r="B1165" s="36" t="s">
        <v>9596</v>
      </c>
      <c r="C1165" s="36" t="s">
        <v>10355</v>
      </c>
      <c r="D1165" t="s">
        <v>9600</v>
      </c>
      <c r="E1165">
        <v>69.5</v>
      </c>
      <c r="F1165">
        <v>25.833333970000002</v>
      </c>
      <c r="G1165" t="s">
        <v>1464</v>
      </c>
    </row>
    <row r="1166" spans="1:7" ht="18.75" customHeight="1">
      <c r="A1166" s="36" t="s">
        <v>10014</v>
      </c>
      <c r="B1166" s="36" t="s">
        <v>9596</v>
      </c>
      <c r="C1166" s="36" t="s">
        <v>10015</v>
      </c>
      <c r="D1166" s="36" t="s">
        <v>9740</v>
      </c>
      <c r="E1166">
        <v>71.333335880000007</v>
      </c>
      <c r="F1166">
        <v>33.416667940000004</v>
      </c>
      <c r="G1166" t="s">
        <v>1464</v>
      </c>
    </row>
    <row r="1167" spans="1:7" ht="18.75" customHeight="1">
      <c r="A1167" s="36" t="s">
        <v>1963</v>
      </c>
      <c r="B1167" s="36" t="s">
        <v>1884</v>
      </c>
      <c r="C1167" s="36" t="s">
        <v>1964</v>
      </c>
      <c r="D1167" s="36" t="s">
        <v>1965</v>
      </c>
      <c r="E1167">
        <v>130.87622849762201</v>
      </c>
      <c r="F1167">
        <v>-12.462564565178701</v>
      </c>
      <c r="G1167" t="s">
        <v>1464</v>
      </c>
    </row>
    <row r="1168" spans="1:7" ht="18.75" customHeight="1">
      <c r="A1168" s="36" t="s">
        <v>9990</v>
      </c>
      <c r="B1168" s="36" t="s">
        <v>9596</v>
      </c>
      <c r="C1168" s="36" t="s">
        <v>9991</v>
      </c>
      <c r="D1168" t="s">
        <v>9600</v>
      </c>
      <c r="E1168">
        <v>0</v>
      </c>
      <c r="F1168">
        <v>0</v>
      </c>
      <c r="G1168" t="s">
        <v>1464</v>
      </c>
    </row>
    <row r="1169" spans="1:7" ht="18.75" customHeight="1">
      <c r="A1169" s="36" t="s">
        <v>10101</v>
      </c>
      <c r="B1169" s="36" t="s">
        <v>9596</v>
      </c>
      <c r="C1169" s="36" t="s">
        <v>10102</v>
      </c>
      <c r="D1169" t="s">
        <v>10103</v>
      </c>
      <c r="E1169">
        <v>71.116668700000005</v>
      </c>
      <c r="F1169">
        <v>31.783332819999998</v>
      </c>
      <c r="G1169" t="s">
        <v>1464</v>
      </c>
    </row>
    <row r="1170" spans="1:7" ht="18.75" customHeight="1">
      <c r="A1170" s="36" t="s">
        <v>9610</v>
      </c>
      <c r="B1170" s="36" t="s">
        <v>9596</v>
      </c>
      <c r="C1170" s="36" t="s">
        <v>9611</v>
      </c>
      <c r="D1170" t="s">
        <v>9600</v>
      </c>
      <c r="E1170">
        <v>68.266670230000003</v>
      </c>
      <c r="F1170">
        <v>24.350000380000001</v>
      </c>
      <c r="G1170" t="s">
        <v>1464</v>
      </c>
    </row>
    <row r="1171" spans="1:7" ht="18.75" customHeight="1">
      <c r="A1171" s="36" t="s">
        <v>4552</v>
      </c>
      <c r="B1171" s="36" t="s">
        <v>17247</v>
      </c>
      <c r="C1171" s="36" t="s">
        <v>4553</v>
      </c>
      <c r="D1171" s="36" t="s">
        <v>3765</v>
      </c>
      <c r="E1171">
        <v>104</v>
      </c>
      <c r="F1171">
        <v>26</v>
      </c>
      <c r="G1171" t="s">
        <v>1464</v>
      </c>
    </row>
    <row r="1172" spans="1:7" ht="18.75" customHeight="1">
      <c r="A1172" s="36" t="s">
        <v>10470</v>
      </c>
      <c r="B1172" s="36" t="s">
        <v>9596</v>
      </c>
      <c r="C1172" s="36" t="s">
        <v>10471</v>
      </c>
      <c r="D1172" t="s">
        <v>9793</v>
      </c>
      <c r="E1172">
        <v>61.75</v>
      </c>
      <c r="F1172">
        <v>25.166666029999998</v>
      </c>
      <c r="G1172" t="s">
        <v>1464</v>
      </c>
    </row>
    <row r="1173" spans="1:7" ht="18.75" customHeight="1">
      <c r="A1173" s="36" t="s">
        <v>9907</v>
      </c>
      <c r="B1173" s="36" t="s">
        <v>9596</v>
      </c>
      <c r="C1173" s="36" t="s">
        <v>9908</v>
      </c>
      <c r="D1173" t="s">
        <v>9793</v>
      </c>
      <c r="E1173">
        <v>0</v>
      </c>
      <c r="F1173">
        <v>0</v>
      </c>
      <c r="G1173" t="s">
        <v>1464</v>
      </c>
    </row>
    <row r="1174" spans="1:7" ht="18.75" customHeight="1">
      <c r="A1174" s="36" t="s">
        <v>11001</v>
      </c>
      <c r="B1174" t="s">
        <v>10805</v>
      </c>
      <c r="C1174" s="36" t="s">
        <v>11002</v>
      </c>
      <c r="D1174" t="s">
        <v>1464</v>
      </c>
      <c r="E1174">
        <v>119.911829175504</v>
      </c>
      <c r="F1174">
        <v>15.8433698617376</v>
      </c>
      <c r="G1174" t="s">
        <v>1464</v>
      </c>
    </row>
    <row r="1175" spans="1:7" ht="18.75" customHeight="1">
      <c r="A1175" s="36" t="s">
        <v>4296</v>
      </c>
      <c r="B1175" s="36" t="s">
        <v>17247</v>
      </c>
      <c r="C1175" s="36" t="s">
        <v>4297</v>
      </c>
      <c r="D1175" s="36" t="s">
        <v>3867</v>
      </c>
      <c r="E1175">
        <v>115.5</v>
      </c>
      <c r="F1175">
        <v>34.833332059999996</v>
      </c>
      <c r="G1175" t="s">
        <v>1464</v>
      </c>
    </row>
    <row r="1176" spans="1:7" ht="18.75" customHeight="1">
      <c r="A1176" s="36" t="s">
        <v>3919</v>
      </c>
      <c r="B1176" s="36" t="s">
        <v>17247</v>
      </c>
      <c r="C1176" s="36" t="s">
        <v>3920</v>
      </c>
      <c r="D1176" s="36" t="s">
        <v>3918</v>
      </c>
      <c r="E1176">
        <v>112.5500031</v>
      </c>
      <c r="F1176">
        <v>29.216667180000002</v>
      </c>
      <c r="G1176" t="s">
        <v>1464</v>
      </c>
    </row>
    <row r="1177" spans="1:7" ht="18.75" customHeight="1">
      <c r="A1177" t="s">
        <v>3307</v>
      </c>
      <c r="B1177" t="s">
        <v>2833</v>
      </c>
      <c r="C1177" t="s">
        <v>3308</v>
      </c>
      <c r="D1177" t="s">
        <v>2838</v>
      </c>
      <c r="E1177">
        <v>22.366599999999998</v>
      </c>
      <c r="F1177">
        <v>90.456699999999998</v>
      </c>
      <c r="G1177" t="s">
        <v>17230</v>
      </c>
    </row>
    <row r="1178" spans="1:7" ht="18.75" customHeight="1">
      <c r="A1178" s="36" t="s">
        <v>10879</v>
      </c>
      <c r="B1178" s="36" t="s">
        <v>10805</v>
      </c>
      <c r="C1178" s="36" t="s">
        <v>10880</v>
      </c>
      <c r="D1178" s="36" t="s">
        <v>10816</v>
      </c>
      <c r="E1178">
        <v>125.61666870000001</v>
      </c>
      <c r="F1178">
        <v>7.0500001909999996</v>
      </c>
      <c r="G1178" t="s">
        <v>1464</v>
      </c>
    </row>
    <row r="1179" spans="1:7" ht="18.75" customHeight="1">
      <c r="A1179" s="36" t="s">
        <v>7249</v>
      </c>
      <c r="B1179" s="36" t="s">
        <v>6929</v>
      </c>
      <c r="C1179" s="36" t="s">
        <v>7250</v>
      </c>
      <c r="D1179" s="36" t="s">
        <v>6934</v>
      </c>
      <c r="E1179">
        <v>98.222750000000005</v>
      </c>
      <c r="F1179">
        <v>13.783483329999999</v>
      </c>
      <c r="G1179" t="s">
        <v>1464</v>
      </c>
    </row>
    <row r="1180" spans="1:7" ht="18.75" customHeight="1">
      <c r="A1180" s="36" t="s">
        <v>6932</v>
      </c>
      <c r="B1180" s="36" t="s">
        <v>6929</v>
      </c>
      <c r="C1180" s="36" t="s">
        <v>6933</v>
      </c>
      <c r="D1180" s="36" t="s">
        <v>6934</v>
      </c>
      <c r="E1180">
        <v>98.11</v>
      </c>
      <c r="F1180">
        <v>14.05</v>
      </c>
      <c r="G1180" t="s">
        <v>1464</v>
      </c>
    </row>
    <row r="1181" spans="1:7" ht="18.75" customHeight="1">
      <c r="A1181" s="36" t="s">
        <v>6941</v>
      </c>
      <c r="B1181" s="36" t="s">
        <v>6929</v>
      </c>
      <c r="C1181" s="36" t="s">
        <v>6942</v>
      </c>
      <c r="D1181" s="36" t="s">
        <v>6934</v>
      </c>
      <c r="E1181">
        <v>98.11</v>
      </c>
      <c r="F1181">
        <v>14.18</v>
      </c>
      <c r="G1181" t="s">
        <v>1464</v>
      </c>
    </row>
    <row r="1182" spans="1:7" ht="18.75" customHeight="1">
      <c r="A1182" s="36" t="s">
        <v>6943</v>
      </c>
      <c r="B1182" s="36" t="s">
        <v>6929</v>
      </c>
      <c r="C1182" s="36" t="s">
        <v>6944</v>
      </c>
      <c r="D1182" s="36" t="s">
        <v>6934</v>
      </c>
      <c r="E1182">
        <v>98.12</v>
      </c>
      <c r="F1182">
        <v>14.14</v>
      </c>
      <c r="G1182" t="s">
        <v>1464</v>
      </c>
    </row>
    <row r="1183" spans="1:7" ht="18.75" customHeight="1">
      <c r="A1183" s="36" t="s">
        <v>5421</v>
      </c>
      <c r="B1183" s="36" t="s">
        <v>4582</v>
      </c>
      <c r="C1183" s="36" t="s">
        <v>5422</v>
      </c>
      <c r="D1183" s="36" t="s">
        <v>4615</v>
      </c>
      <c r="E1183">
        <v>111.41782504806299</v>
      </c>
      <c r="F1183">
        <v>-7.4478496859301702</v>
      </c>
      <c r="G1183" t="s">
        <v>1464</v>
      </c>
    </row>
    <row r="1184" spans="1:7" ht="18.75" customHeight="1">
      <c r="A1184" s="36" t="s">
        <v>4108</v>
      </c>
      <c r="B1184" s="36" t="s">
        <v>17247</v>
      </c>
      <c r="C1184" s="36" t="s">
        <v>4109</v>
      </c>
      <c r="D1184" t="s">
        <v>3831</v>
      </c>
      <c r="E1184">
        <v>121.5</v>
      </c>
      <c r="F1184">
        <v>38.916667940000004</v>
      </c>
      <c r="G1184" t="s">
        <v>1464</v>
      </c>
    </row>
    <row r="1185" spans="1:7" ht="18.75" customHeight="1">
      <c r="A1185" s="36" t="s">
        <v>4361</v>
      </c>
      <c r="B1185" s="36" t="s">
        <v>17247</v>
      </c>
      <c r="C1185" s="36" t="s">
        <v>4362</v>
      </c>
      <c r="D1185" s="36" t="s">
        <v>3831</v>
      </c>
      <c r="E1185">
        <v>123.6500015</v>
      </c>
      <c r="F1185">
        <v>39.900001529999997</v>
      </c>
      <c r="G1185" t="s">
        <v>1464</v>
      </c>
    </row>
    <row r="1186" spans="1:7" ht="18.75" customHeight="1">
      <c r="A1186" s="36" t="s">
        <v>4014</v>
      </c>
      <c r="B1186" s="36" t="s">
        <v>17247</v>
      </c>
      <c r="C1186" s="36" t="s">
        <v>4015</v>
      </c>
      <c r="D1186" s="36" t="s">
        <v>3831</v>
      </c>
      <c r="E1186">
        <v>121.88333129999999</v>
      </c>
      <c r="F1186">
        <v>39</v>
      </c>
      <c r="G1186" t="s">
        <v>1464</v>
      </c>
    </row>
    <row r="1187" spans="1:7" ht="18.75" customHeight="1">
      <c r="A1187" s="36" t="s">
        <v>11069</v>
      </c>
      <c r="B1187" s="36" t="s">
        <v>10805</v>
      </c>
      <c r="C1187" s="36" t="s">
        <v>11070</v>
      </c>
      <c r="D1187" s="36" t="s">
        <v>1464</v>
      </c>
      <c r="E1187">
        <v>0</v>
      </c>
      <c r="F1187">
        <v>0</v>
      </c>
      <c r="G1187" t="s">
        <v>1464</v>
      </c>
    </row>
    <row r="1188" spans="1:7" ht="18.75" customHeight="1">
      <c r="A1188" s="36" t="s">
        <v>4304</v>
      </c>
      <c r="B1188" s="36" t="s">
        <v>17247</v>
      </c>
      <c r="C1188" s="36" t="s">
        <v>4305</v>
      </c>
      <c r="D1188" t="s">
        <v>3775</v>
      </c>
      <c r="E1188">
        <v>119.8000031</v>
      </c>
      <c r="F1188">
        <v>33.150001529999997</v>
      </c>
      <c r="G1188" t="s">
        <v>1464</v>
      </c>
    </row>
    <row r="1189" spans="1:7" ht="18.75" customHeight="1">
      <c r="A1189" s="36" t="s">
        <v>11058</v>
      </c>
      <c r="B1189" s="36" t="s">
        <v>10805</v>
      </c>
      <c r="C1189" s="36" t="s">
        <v>11059</v>
      </c>
      <c r="D1189" s="36" t="s">
        <v>1464</v>
      </c>
      <c r="E1189">
        <v>0</v>
      </c>
      <c r="F1189">
        <v>0</v>
      </c>
      <c r="G1189" t="s">
        <v>1464</v>
      </c>
    </row>
    <row r="1190" spans="1:7" ht="18.75" customHeight="1">
      <c r="A1190" s="36" t="s">
        <v>5108</v>
      </c>
      <c r="B1190" s="36" t="s">
        <v>4582</v>
      </c>
      <c r="C1190" s="36" t="s">
        <v>5109</v>
      </c>
      <c r="D1190" t="s">
        <v>4949</v>
      </c>
      <c r="E1190">
        <v>123.31666559999999</v>
      </c>
      <c r="F1190">
        <v>-10.55000019</v>
      </c>
      <c r="G1190" t="s">
        <v>1464</v>
      </c>
    </row>
    <row r="1191" spans="1:7" ht="18.75" customHeight="1">
      <c r="A1191" s="36" t="s">
        <v>12397</v>
      </c>
      <c r="B1191" s="36" t="s">
        <v>17253</v>
      </c>
      <c r="C1191" s="36" t="s">
        <v>12398</v>
      </c>
      <c r="D1191" s="36" t="s">
        <v>12399</v>
      </c>
      <c r="E1191">
        <v>0</v>
      </c>
      <c r="F1191">
        <v>0</v>
      </c>
      <c r="G1191" t="s">
        <v>1464</v>
      </c>
    </row>
    <row r="1192" spans="1:7" ht="18.75" customHeight="1">
      <c r="A1192" s="36" t="s">
        <v>3553</v>
      </c>
      <c r="B1192" s="36" t="s">
        <v>3535</v>
      </c>
      <c r="C1192" s="36" t="s">
        <v>3554</v>
      </c>
      <c r="D1192" t="s">
        <v>3537</v>
      </c>
      <c r="E1192">
        <v>89.666664119999993</v>
      </c>
      <c r="F1192">
        <v>27.75</v>
      </c>
      <c r="G1192" t="s">
        <v>1464</v>
      </c>
    </row>
    <row r="1193" spans="1:7" ht="18.75" customHeight="1">
      <c r="A1193" s="36" t="s">
        <v>2552</v>
      </c>
      <c r="B1193" s="36" t="s">
        <v>1884</v>
      </c>
      <c r="C1193" s="36" t="s">
        <v>2553</v>
      </c>
      <c r="D1193" s="36" t="s">
        <v>1464</v>
      </c>
      <c r="E1193">
        <v>151.298474358313</v>
      </c>
      <c r="F1193">
        <v>-33.747229280066499</v>
      </c>
      <c r="G1193" t="s">
        <v>1464</v>
      </c>
    </row>
    <row r="1194" spans="1:7" ht="18.75" customHeight="1">
      <c r="A1194" s="36" t="s">
        <v>4574</v>
      </c>
      <c r="B1194" s="36" t="s">
        <v>17248</v>
      </c>
      <c r="C1194" s="36" t="s">
        <v>4576</v>
      </c>
      <c r="D1194" s="36" t="s">
        <v>4575</v>
      </c>
      <c r="E1194">
        <v>114.030354148437</v>
      </c>
      <c r="F1194">
        <v>22.491423536207702</v>
      </c>
      <c r="G1194" t="s">
        <v>1464</v>
      </c>
    </row>
    <row r="1195" spans="1:7" ht="18.75" customHeight="1">
      <c r="A1195" s="36" t="s">
        <v>2532</v>
      </c>
      <c r="B1195" s="36" t="s">
        <v>1884</v>
      </c>
      <c r="C1195" s="36" t="s">
        <v>2533</v>
      </c>
      <c r="D1195" s="36" t="s">
        <v>1464</v>
      </c>
      <c r="E1195">
        <v>152.99768212398101</v>
      </c>
      <c r="F1195">
        <v>-30.608083921981699</v>
      </c>
      <c r="G1195" t="s">
        <v>1464</v>
      </c>
    </row>
    <row r="1196" spans="1:7" ht="18.75" customHeight="1">
      <c r="A1196" s="36" t="s">
        <v>7329</v>
      </c>
      <c r="B1196" s="36" t="s">
        <v>6929</v>
      </c>
      <c r="C1196" s="36" t="s">
        <v>7330</v>
      </c>
      <c r="D1196" s="36" t="s">
        <v>6934</v>
      </c>
      <c r="E1196">
        <v>98.033233330000002</v>
      </c>
      <c r="F1196">
        <v>14.250249999999999</v>
      </c>
      <c r="G1196" t="s">
        <v>1464</v>
      </c>
    </row>
    <row r="1197" spans="1:7" ht="18.75" customHeight="1">
      <c r="A1197" s="36" t="s">
        <v>8782</v>
      </c>
      <c r="B1197" s="36" t="s">
        <v>17249</v>
      </c>
      <c r="C1197" s="36" t="s">
        <v>8783</v>
      </c>
      <c r="D1197" s="36" t="s">
        <v>7795</v>
      </c>
      <c r="E1197">
        <v>168.31666670000001</v>
      </c>
      <c r="F1197">
        <v>-46.45</v>
      </c>
      <c r="G1197" t="s">
        <v>8579</v>
      </c>
    </row>
    <row r="1198" spans="1:7" ht="18.75" customHeight="1">
      <c r="A1198" s="36" t="s">
        <v>10569</v>
      </c>
      <c r="B1198" s="36" t="s">
        <v>9596</v>
      </c>
      <c r="C1198" s="36" t="s">
        <v>10570</v>
      </c>
      <c r="D1198" t="s">
        <v>9600</v>
      </c>
      <c r="E1198">
        <v>68.793087</v>
      </c>
      <c r="F1198">
        <v>26.425360000000001</v>
      </c>
      <c r="G1198" t="s">
        <v>1464</v>
      </c>
    </row>
    <row r="1199" spans="1:7" ht="18.75" customHeight="1">
      <c r="A1199" s="36" t="s">
        <v>9730</v>
      </c>
      <c r="B1199" s="36" t="s">
        <v>9596</v>
      </c>
      <c r="C1199" s="36" t="s">
        <v>9731</v>
      </c>
      <c r="D1199" t="s">
        <v>9600</v>
      </c>
      <c r="E1199">
        <v>68.783332819999998</v>
      </c>
      <c r="F1199">
        <v>26.416666029999998</v>
      </c>
      <c r="G1199" t="s">
        <v>1464</v>
      </c>
    </row>
    <row r="1200" spans="1:7" ht="18.75" customHeight="1">
      <c r="A1200" s="36" t="s">
        <v>9726</v>
      </c>
      <c r="B1200" s="36" t="s">
        <v>9596</v>
      </c>
      <c r="C1200" s="36" t="s">
        <v>9727</v>
      </c>
      <c r="D1200" t="s">
        <v>9600</v>
      </c>
      <c r="E1200">
        <v>68.75</v>
      </c>
      <c r="F1200">
        <v>26.36666679</v>
      </c>
      <c r="G1200" t="s">
        <v>1464</v>
      </c>
    </row>
    <row r="1201" spans="1:7" ht="18.75" customHeight="1">
      <c r="A1201" s="36" t="s">
        <v>10687</v>
      </c>
      <c r="B1201" s="36" t="s">
        <v>9596</v>
      </c>
      <c r="C1201" s="36" t="s">
        <v>10688</v>
      </c>
      <c r="D1201" t="s">
        <v>9600</v>
      </c>
      <c r="E1201">
        <v>0</v>
      </c>
      <c r="F1201">
        <v>0</v>
      </c>
      <c r="G1201" t="s">
        <v>1464</v>
      </c>
    </row>
    <row r="1202" spans="1:7" ht="18.75" customHeight="1">
      <c r="A1202" s="36" t="s">
        <v>9728</v>
      </c>
      <c r="B1202" s="36" t="s">
        <v>9596</v>
      </c>
      <c r="C1202" s="36" t="s">
        <v>9729</v>
      </c>
      <c r="D1202" t="s">
        <v>9600</v>
      </c>
      <c r="E1202">
        <v>68.733329769999997</v>
      </c>
      <c r="F1202">
        <v>26.38333321</v>
      </c>
      <c r="G1202" t="s">
        <v>1464</v>
      </c>
    </row>
    <row r="1203" spans="1:7" ht="18.75" customHeight="1">
      <c r="A1203" s="36" t="s">
        <v>10186</v>
      </c>
      <c r="B1203" s="36" t="s">
        <v>9596</v>
      </c>
      <c r="C1203" s="36" t="s">
        <v>10187</v>
      </c>
      <c r="D1203" t="s">
        <v>9600</v>
      </c>
      <c r="E1203">
        <v>0</v>
      </c>
      <c r="F1203">
        <v>0</v>
      </c>
      <c r="G1203" t="s">
        <v>1464</v>
      </c>
    </row>
    <row r="1204" spans="1:7" ht="18.75" customHeight="1">
      <c r="A1204" s="36" t="s">
        <v>10685</v>
      </c>
      <c r="B1204" s="36" t="s">
        <v>9596</v>
      </c>
      <c r="C1204" s="36" t="s">
        <v>10686</v>
      </c>
      <c r="D1204" t="s">
        <v>9600</v>
      </c>
      <c r="E1204">
        <v>0</v>
      </c>
      <c r="F1204">
        <v>0</v>
      </c>
      <c r="G1204" t="s">
        <v>1464</v>
      </c>
    </row>
    <row r="1205" spans="1:7" ht="18.75" customHeight="1">
      <c r="A1205" s="36" t="s">
        <v>9732</v>
      </c>
      <c r="B1205" s="36" t="s">
        <v>9596</v>
      </c>
      <c r="C1205" s="36" t="s">
        <v>9733</v>
      </c>
      <c r="D1205" t="s">
        <v>9600</v>
      </c>
      <c r="E1205">
        <v>68.800003050000001</v>
      </c>
      <c r="F1205">
        <v>26.399999619999999</v>
      </c>
      <c r="G1205" t="s">
        <v>1464</v>
      </c>
    </row>
    <row r="1206" spans="1:7" ht="18.75" customHeight="1">
      <c r="A1206" s="36" t="s">
        <v>10653</v>
      </c>
      <c r="B1206" s="36" t="s">
        <v>9596</v>
      </c>
      <c r="C1206" s="36" t="s">
        <v>10654</v>
      </c>
      <c r="D1206" s="36" t="s">
        <v>9600</v>
      </c>
      <c r="E1206">
        <v>0</v>
      </c>
      <c r="F1206">
        <v>0</v>
      </c>
      <c r="G1206" t="s">
        <v>1464</v>
      </c>
    </row>
    <row r="1207" spans="1:7" ht="18.75" customHeight="1">
      <c r="A1207" s="36" t="s">
        <v>10623</v>
      </c>
      <c r="B1207" s="36" t="s">
        <v>9596</v>
      </c>
      <c r="C1207" s="36" t="s">
        <v>10624</v>
      </c>
      <c r="D1207" t="s">
        <v>9600</v>
      </c>
      <c r="E1207">
        <v>0</v>
      </c>
      <c r="F1207">
        <v>0</v>
      </c>
      <c r="G1207" t="s">
        <v>1464</v>
      </c>
    </row>
    <row r="1208" spans="1:7" ht="18.75" customHeight="1">
      <c r="A1208" t="s">
        <v>3261</v>
      </c>
      <c r="B1208" t="s">
        <v>2833</v>
      </c>
      <c r="C1208" t="s">
        <v>3262</v>
      </c>
      <c r="D1208" t="s">
        <v>2846</v>
      </c>
      <c r="E1208">
        <v>24.966667180000002</v>
      </c>
      <c r="F1208">
        <v>91.416664119999993</v>
      </c>
      <c r="G1208" t="s">
        <v>17242</v>
      </c>
    </row>
    <row r="1209" spans="1:7" ht="18.75" customHeight="1">
      <c r="A1209" s="36" t="s">
        <v>8550</v>
      </c>
      <c r="B1209" s="36" t="s">
        <v>17249</v>
      </c>
      <c r="C1209" s="36" t="s">
        <v>8551</v>
      </c>
      <c r="D1209" s="36" t="s">
        <v>7710</v>
      </c>
      <c r="E1209">
        <v>173.43333440000001</v>
      </c>
      <c r="F1209">
        <v>-41.166667940000004</v>
      </c>
      <c r="G1209" t="s">
        <v>1464</v>
      </c>
    </row>
    <row r="1210" spans="1:7" ht="18.75" customHeight="1">
      <c r="A1210" s="36" t="s">
        <v>12781</v>
      </c>
      <c r="B1210" s="36" t="s">
        <v>17253</v>
      </c>
      <c r="C1210" s="36" t="s">
        <v>12782</v>
      </c>
      <c r="D1210" s="36" t="s">
        <v>12404</v>
      </c>
      <c r="E1210">
        <v>79.683334349999996</v>
      </c>
      <c r="F1210">
        <v>9.5166664119999993</v>
      </c>
      <c r="G1210" t="s">
        <v>1464</v>
      </c>
    </row>
    <row r="1211" spans="1:7" ht="18.75" customHeight="1">
      <c r="A1211" s="36" t="s">
        <v>12656</v>
      </c>
      <c r="B1211" s="36" t="s">
        <v>17253</v>
      </c>
      <c r="C1211" s="36" t="s">
        <v>12657</v>
      </c>
      <c r="D1211" s="36" t="s">
        <v>12399</v>
      </c>
      <c r="E1211">
        <v>80.633331299999995</v>
      </c>
      <c r="F1211">
        <v>6.0999999049999998</v>
      </c>
      <c r="G1211" t="s">
        <v>1464</v>
      </c>
    </row>
    <row r="1212" spans="1:7" ht="18.75" customHeight="1">
      <c r="A1212" s="36" t="s">
        <v>4377</v>
      </c>
      <c r="B1212" s="36" t="s">
        <v>17247</v>
      </c>
      <c r="C1212" s="36" t="s">
        <v>4378</v>
      </c>
      <c r="D1212" s="36" t="s">
        <v>3831</v>
      </c>
      <c r="E1212">
        <v>122.06666559999999</v>
      </c>
      <c r="F1212">
        <v>39.150001529999997</v>
      </c>
      <c r="G1212" t="s">
        <v>1464</v>
      </c>
    </row>
    <row r="1213" spans="1:7" ht="18.75" customHeight="1">
      <c r="A1213" t="s">
        <v>17205</v>
      </c>
      <c r="B1213" t="s">
        <v>2833</v>
      </c>
      <c r="C1213" t="s">
        <v>3046</v>
      </c>
      <c r="D1213" t="s">
        <v>2846</v>
      </c>
      <c r="E1213">
        <v>24.916666029999998</v>
      </c>
      <c r="F1213">
        <v>91.533332819999998</v>
      </c>
      <c r="G1213" t="s">
        <v>17242</v>
      </c>
    </row>
    <row r="1214" spans="1:7" ht="18.75" customHeight="1">
      <c r="A1214" s="36" t="s">
        <v>11984</v>
      </c>
      <c r="B1214" s="36" t="s">
        <v>17251</v>
      </c>
      <c r="C1214" s="36" t="s">
        <v>11985</v>
      </c>
      <c r="D1214" s="36" t="s">
        <v>11821</v>
      </c>
      <c r="E1214">
        <v>129.31502418071901</v>
      </c>
      <c r="F1214">
        <v>35.835725520722399</v>
      </c>
      <c r="G1214" t="s">
        <v>1464</v>
      </c>
    </row>
    <row r="1215" spans="1:7" ht="18.75" customHeight="1">
      <c r="A1215" t="s">
        <v>2958</v>
      </c>
      <c r="B1215" t="s">
        <v>2833</v>
      </c>
      <c r="C1215" t="s">
        <v>2959</v>
      </c>
      <c r="D1215" t="s">
        <v>2838</v>
      </c>
      <c r="E1215">
        <v>0</v>
      </c>
      <c r="F1215">
        <v>0</v>
      </c>
      <c r="G1215" t="s">
        <v>17230</v>
      </c>
    </row>
    <row r="1216" spans="1:7" ht="18.75" customHeight="1">
      <c r="A1216" s="36" t="s">
        <v>10420</v>
      </c>
      <c r="B1216" s="36" t="s">
        <v>9596</v>
      </c>
      <c r="C1216" s="36" t="s">
        <v>10421</v>
      </c>
      <c r="D1216" t="s">
        <v>9740</v>
      </c>
      <c r="E1216">
        <v>71</v>
      </c>
      <c r="F1216">
        <v>31.833333970000002</v>
      </c>
      <c r="G1216" t="s">
        <v>1464</v>
      </c>
    </row>
    <row r="1217" spans="1:7" ht="18.75" customHeight="1">
      <c r="A1217" s="36" t="s">
        <v>2103</v>
      </c>
      <c r="B1217" s="36" t="s">
        <v>1884</v>
      </c>
      <c r="C1217" s="36" t="s">
        <v>2104</v>
      </c>
      <c r="D1217" s="36" t="s">
        <v>1464</v>
      </c>
      <c r="E1217">
        <v>123.647633790285</v>
      </c>
      <c r="F1217">
        <v>-17.334014678976398</v>
      </c>
      <c r="G1217" t="s">
        <v>1464</v>
      </c>
    </row>
    <row r="1218" spans="1:7" ht="18.75" customHeight="1">
      <c r="A1218" s="36" t="s">
        <v>5565</v>
      </c>
      <c r="B1218" s="36" t="s">
        <v>4582</v>
      </c>
      <c r="C1218" s="36" t="s">
        <v>5566</v>
      </c>
      <c r="D1218" t="s">
        <v>5301</v>
      </c>
      <c r="E1218">
        <v>108.82894</v>
      </c>
      <c r="F1218">
        <v>-7.6840039999999998</v>
      </c>
      <c r="G1218" t="s">
        <v>1464</v>
      </c>
    </row>
    <row r="1219" spans="1:7" ht="18.75" customHeight="1">
      <c r="A1219" s="36" t="s">
        <v>2742</v>
      </c>
      <c r="B1219" s="36" t="s">
        <v>1884</v>
      </c>
      <c r="C1219" s="36" t="s">
        <v>2743</v>
      </c>
      <c r="D1219" s="36" t="s">
        <v>1464</v>
      </c>
      <c r="E1219">
        <v>147.52940671210899</v>
      </c>
      <c r="F1219">
        <v>-42.874653533339398</v>
      </c>
      <c r="G1219" t="s">
        <v>1464</v>
      </c>
    </row>
    <row r="1220" spans="1:7" ht="18.75" customHeight="1">
      <c r="A1220" s="36" t="s">
        <v>4950</v>
      </c>
      <c r="B1220" s="36" t="s">
        <v>4582</v>
      </c>
      <c r="C1220" s="36" t="s">
        <v>4951</v>
      </c>
      <c r="D1220" t="s">
        <v>4627</v>
      </c>
      <c r="E1220">
        <v>113.427572</v>
      </c>
      <c r="F1220">
        <v>-7.2044509999999997</v>
      </c>
      <c r="G1220" t="s">
        <v>1464</v>
      </c>
    </row>
    <row r="1221" spans="1:7" ht="18.75" customHeight="1">
      <c r="A1221" s="36" t="s">
        <v>5341</v>
      </c>
      <c r="B1221" s="36" t="s">
        <v>4582</v>
      </c>
      <c r="C1221" s="36" t="s">
        <v>5342</v>
      </c>
      <c r="D1221" s="36" t="s">
        <v>4690</v>
      </c>
      <c r="E1221">
        <v>98.883331299999995</v>
      </c>
      <c r="F1221">
        <v>3.7000000480000002</v>
      </c>
      <c r="G1221" t="s">
        <v>1464</v>
      </c>
    </row>
    <row r="1222" spans="1:7" ht="18.75" customHeight="1">
      <c r="A1222" s="36" t="s">
        <v>4947</v>
      </c>
      <c r="B1222" s="36" t="s">
        <v>4582</v>
      </c>
      <c r="C1222" s="36" t="s">
        <v>4948</v>
      </c>
      <c r="D1222" s="36" t="s">
        <v>4949</v>
      </c>
      <c r="E1222">
        <v>124.24427</v>
      </c>
      <c r="F1222">
        <v>-10.116949999999999</v>
      </c>
      <c r="G1222" t="s">
        <v>1464</v>
      </c>
    </row>
    <row r="1223" spans="1:7" ht="18.75" customHeight="1">
      <c r="A1223" s="36" t="s">
        <v>15440</v>
      </c>
      <c r="B1223" s="36" t="s">
        <v>4582</v>
      </c>
      <c r="C1223" s="36" t="s">
        <v>15441</v>
      </c>
      <c r="D1223" t="s">
        <v>1464</v>
      </c>
      <c r="E1223">
        <v>107.771855555556</v>
      </c>
      <c r="F1223">
        <v>-3.0543111111111099</v>
      </c>
      <c r="G1223" t="s">
        <v>1464</v>
      </c>
    </row>
    <row r="1224" spans="1:7" ht="18.75" customHeight="1">
      <c r="A1224" s="36" t="s">
        <v>5182</v>
      </c>
      <c r="B1224" s="36" t="s">
        <v>4582</v>
      </c>
      <c r="C1224" s="36" t="s">
        <v>5183</v>
      </c>
      <c r="D1224" t="s">
        <v>4584</v>
      </c>
      <c r="E1224">
        <v>106.26667019999999</v>
      </c>
      <c r="F1224">
        <v>-5.9833335879999998</v>
      </c>
      <c r="G1224" t="s">
        <v>1464</v>
      </c>
    </row>
    <row r="1225" spans="1:7" ht="18.75" customHeight="1">
      <c r="A1225" s="36" t="s">
        <v>5100</v>
      </c>
      <c r="B1225" s="36" t="s">
        <v>4582</v>
      </c>
      <c r="C1225" s="36" t="s">
        <v>5101</v>
      </c>
      <c r="D1225" s="36" t="s">
        <v>5099</v>
      </c>
      <c r="E1225">
        <v>0</v>
      </c>
      <c r="F1225">
        <v>0</v>
      </c>
      <c r="G1225" t="s">
        <v>1464</v>
      </c>
    </row>
    <row r="1226" spans="1:7" ht="18.75" customHeight="1">
      <c r="A1226" s="36" t="s">
        <v>5521</v>
      </c>
      <c r="B1226" s="36" t="s">
        <v>4582</v>
      </c>
      <c r="C1226" s="36" t="s">
        <v>5522</v>
      </c>
      <c r="D1226" s="36" t="s">
        <v>4615</v>
      </c>
      <c r="E1226">
        <v>112.24624</v>
      </c>
      <c r="F1226">
        <v>-7.6754369999999899</v>
      </c>
      <c r="G1226" t="s">
        <v>1464</v>
      </c>
    </row>
    <row r="1227" spans="1:7" ht="18.75" customHeight="1">
      <c r="A1227" s="36" t="s">
        <v>5188</v>
      </c>
      <c r="B1227" s="36" t="s">
        <v>4582</v>
      </c>
      <c r="C1227" s="36" t="s">
        <v>5189</v>
      </c>
      <c r="D1227" s="36" t="s">
        <v>4734</v>
      </c>
      <c r="E1227">
        <v>95.233329769999997</v>
      </c>
      <c r="F1227">
        <v>5.3499999049999998</v>
      </c>
      <c r="G1227" t="s">
        <v>1464</v>
      </c>
    </row>
    <row r="1228" spans="1:7" ht="18.75" customHeight="1">
      <c r="A1228" s="36" t="s">
        <v>15442</v>
      </c>
      <c r="B1228" s="36" t="s">
        <v>4582</v>
      </c>
      <c r="C1228" s="36" t="s">
        <v>15443</v>
      </c>
      <c r="D1228" s="36" t="s">
        <v>1464</v>
      </c>
      <c r="E1228">
        <v>110.563420859647</v>
      </c>
      <c r="F1228">
        <v>-6.8222722518017003</v>
      </c>
      <c r="G1228" t="s">
        <v>1464</v>
      </c>
    </row>
    <row r="1229" spans="1:7" ht="18.75" customHeight="1">
      <c r="A1229" s="36" t="s">
        <v>5117</v>
      </c>
      <c r="B1229" s="36" t="s">
        <v>4582</v>
      </c>
      <c r="C1229" s="36" t="s">
        <v>5118</v>
      </c>
      <c r="D1229" s="36" t="s">
        <v>4690</v>
      </c>
      <c r="E1229">
        <v>98.892222000000004</v>
      </c>
      <c r="F1229">
        <v>3.6822219999999999</v>
      </c>
      <c r="G1229" t="s">
        <v>1464</v>
      </c>
    </row>
    <row r="1230" spans="1:7" ht="18.75" customHeight="1">
      <c r="A1230" s="36" t="s">
        <v>15444</v>
      </c>
      <c r="B1230" s="36" t="s">
        <v>4582</v>
      </c>
      <c r="C1230" s="36" t="s">
        <v>15445</v>
      </c>
      <c r="D1230" s="36" t="s">
        <v>5041</v>
      </c>
      <c r="E1230">
        <v>98.833888888888893</v>
      </c>
      <c r="F1230">
        <v>3.70638888888891</v>
      </c>
      <c r="G1230" t="s">
        <v>1464</v>
      </c>
    </row>
    <row r="1231" spans="1:7" ht="18.75" customHeight="1">
      <c r="A1231" s="36" t="s">
        <v>4637</v>
      </c>
      <c r="B1231" s="36" t="s">
        <v>4582</v>
      </c>
      <c r="C1231" s="36" t="s">
        <v>4638</v>
      </c>
      <c r="D1231" s="36" t="s">
        <v>4636</v>
      </c>
      <c r="E1231">
        <v>100.5500031</v>
      </c>
      <c r="F1231">
        <v>-0.66666668699999998</v>
      </c>
      <c r="G1231" t="s">
        <v>1464</v>
      </c>
    </row>
    <row r="1232" spans="1:7" ht="18.75" customHeight="1">
      <c r="A1232" s="36" t="s">
        <v>4820</v>
      </c>
      <c r="B1232" s="36" t="s">
        <v>4582</v>
      </c>
      <c r="C1232" s="36" t="s">
        <v>4821</v>
      </c>
      <c r="D1232" s="36" t="s">
        <v>4627</v>
      </c>
      <c r="E1232">
        <v>0</v>
      </c>
      <c r="F1232">
        <v>0</v>
      </c>
      <c r="G1232" t="s">
        <v>1464</v>
      </c>
    </row>
    <row r="1233" spans="1:7" ht="18.75" customHeight="1">
      <c r="A1233" s="36" t="s">
        <v>4747</v>
      </c>
      <c r="B1233" s="36" t="s">
        <v>4582</v>
      </c>
      <c r="C1233" s="36" t="s">
        <v>4748</v>
      </c>
      <c r="D1233" t="s">
        <v>4664</v>
      </c>
      <c r="E1233">
        <v>110.3499985</v>
      </c>
      <c r="F1233">
        <v>-6.966666698</v>
      </c>
      <c r="G1233" t="s">
        <v>1464</v>
      </c>
    </row>
    <row r="1234" spans="1:7" ht="18.75" customHeight="1">
      <c r="A1234" s="36" t="s">
        <v>5097</v>
      </c>
      <c r="B1234" s="36" t="s">
        <v>4582</v>
      </c>
      <c r="C1234" s="36" t="s">
        <v>5098</v>
      </c>
      <c r="D1234" s="36" t="s">
        <v>5099</v>
      </c>
      <c r="E1234">
        <v>0</v>
      </c>
      <c r="F1234">
        <v>0</v>
      </c>
      <c r="G1234" t="s">
        <v>1464</v>
      </c>
    </row>
    <row r="1235" spans="1:7" ht="18.75" customHeight="1">
      <c r="A1235" s="36" t="s">
        <v>4866</v>
      </c>
      <c r="B1235" s="36" t="s">
        <v>4582</v>
      </c>
      <c r="C1235" s="36" t="s">
        <v>4867</v>
      </c>
      <c r="D1235" s="36" t="s">
        <v>4618</v>
      </c>
      <c r="E1235">
        <v>110.33103298989499</v>
      </c>
      <c r="F1235">
        <v>-7.7437083118096801</v>
      </c>
      <c r="G1235" t="s">
        <v>1464</v>
      </c>
    </row>
    <row r="1236" spans="1:7" ht="18.75" customHeight="1">
      <c r="A1236" t="s">
        <v>17206</v>
      </c>
      <c r="B1236" t="s">
        <v>2833</v>
      </c>
      <c r="C1236" t="s">
        <v>17232</v>
      </c>
      <c r="D1236" t="s">
        <v>3030</v>
      </c>
      <c r="E1236">
        <v>22.525494498501601</v>
      </c>
      <c r="F1236">
        <v>90.658861411581597</v>
      </c>
      <c r="G1236" t="s">
        <v>17230</v>
      </c>
    </row>
    <row r="1237" spans="1:7" ht="18.75" customHeight="1">
      <c r="A1237" s="36" t="s">
        <v>7484</v>
      </c>
      <c r="B1237" s="36" t="s">
        <v>7429</v>
      </c>
      <c r="C1237" s="36" t="s">
        <v>7485</v>
      </c>
      <c r="D1237" s="36" t="s">
        <v>1464</v>
      </c>
      <c r="E1237">
        <v>0</v>
      </c>
      <c r="F1237">
        <v>0</v>
      </c>
      <c r="G1237" t="s">
        <v>1464</v>
      </c>
    </row>
    <row r="1238" spans="1:7" ht="18.75" customHeight="1">
      <c r="A1238" s="36" t="s">
        <v>2516</v>
      </c>
      <c r="B1238" s="36" t="s">
        <v>1884</v>
      </c>
      <c r="C1238" s="36" t="s">
        <v>2517</v>
      </c>
      <c r="D1238" s="36" t="s">
        <v>1464</v>
      </c>
      <c r="E1238">
        <v>146.36420021208801</v>
      </c>
      <c r="F1238">
        <v>-41.195526629962103</v>
      </c>
      <c r="G1238" t="s">
        <v>1464</v>
      </c>
    </row>
    <row r="1239" spans="1:7" ht="18.75" customHeight="1">
      <c r="A1239" s="36" t="s">
        <v>9738</v>
      </c>
      <c r="B1239" s="36" t="s">
        <v>9596</v>
      </c>
      <c r="C1239" s="36" t="s">
        <v>9739</v>
      </c>
      <c r="D1239" t="s">
        <v>9740</v>
      </c>
      <c r="E1239">
        <v>71</v>
      </c>
      <c r="F1239">
        <v>34</v>
      </c>
      <c r="G1239" t="s">
        <v>1464</v>
      </c>
    </row>
    <row r="1240" spans="1:7" ht="18.75" customHeight="1">
      <c r="A1240" t="s">
        <v>3169</v>
      </c>
      <c r="B1240" t="s">
        <v>2833</v>
      </c>
      <c r="C1240" t="s">
        <v>3170</v>
      </c>
      <c r="D1240" t="s">
        <v>2841</v>
      </c>
      <c r="E1240">
        <v>23.416666029999998</v>
      </c>
      <c r="F1240">
        <v>90.400001529999997</v>
      </c>
      <c r="G1240" t="s">
        <v>17240</v>
      </c>
    </row>
    <row r="1241" spans="1:7" ht="18.75" customHeight="1">
      <c r="A1241" t="s">
        <v>3267</v>
      </c>
      <c r="B1241" t="s">
        <v>2833</v>
      </c>
      <c r="C1241" t="s">
        <v>3268</v>
      </c>
      <c r="D1241" t="s">
        <v>2841</v>
      </c>
      <c r="E1241">
        <v>23.75</v>
      </c>
      <c r="F1241">
        <v>90.5</v>
      </c>
      <c r="G1241" t="s">
        <v>17240</v>
      </c>
    </row>
    <row r="1242" spans="1:7" ht="18.75" customHeight="1">
      <c r="A1242" t="s">
        <v>3085</v>
      </c>
      <c r="B1242" t="s">
        <v>2833</v>
      </c>
      <c r="C1242" t="s">
        <v>3086</v>
      </c>
      <c r="D1242" t="s">
        <v>2838</v>
      </c>
      <c r="E1242">
        <v>21.891062362285702</v>
      </c>
      <c r="F1242">
        <v>90.732122672475896</v>
      </c>
      <c r="G1242" t="s">
        <v>17230</v>
      </c>
    </row>
    <row r="1243" spans="1:7" ht="18.75" customHeight="1">
      <c r="A1243" t="s">
        <v>3428</v>
      </c>
      <c r="B1243" t="s">
        <v>2833</v>
      </c>
      <c r="C1243" t="s">
        <v>3429</v>
      </c>
      <c r="D1243" t="s">
        <v>2838</v>
      </c>
      <c r="E1243">
        <v>21.945721946383799</v>
      </c>
      <c r="F1243">
        <v>90.7994469414581</v>
      </c>
      <c r="G1243" t="s">
        <v>17230</v>
      </c>
    </row>
    <row r="1244" spans="1:7" ht="18.75" customHeight="1">
      <c r="A1244" t="s">
        <v>3414</v>
      </c>
      <c r="B1244" t="s">
        <v>2833</v>
      </c>
      <c r="C1244" t="s">
        <v>3415</v>
      </c>
      <c r="D1244" t="s">
        <v>2838</v>
      </c>
      <c r="E1244">
        <v>22.149999619999999</v>
      </c>
      <c r="F1244">
        <v>91.016670230000003</v>
      </c>
      <c r="G1244" t="s">
        <v>17230</v>
      </c>
    </row>
    <row r="1245" spans="1:7" ht="18.75" customHeight="1">
      <c r="A1245" t="s">
        <v>2922</v>
      </c>
      <c r="B1245" t="s">
        <v>2833</v>
      </c>
      <c r="C1245" t="s">
        <v>2923</v>
      </c>
      <c r="D1245" t="s">
        <v>2838</v>
      </c>
      <c r="E1245">
        <v>21.966667180000002</v>
      </c>
      <c r="F1245">
        <v>90.699996949999999</v>
      </c>
      <c r="G1245" t="s">
        <v>17230</v>
      </c>
    </row>
    <row r="1246" spans="1:7" ht="18.75" customHeight="1">
      <c r="A1246" t="s">
        <v>3211</v>
      </c>
      <c r="B1246" t="s">
        <v>2833</v>
      </c>
      <c r="C1246" t="s">
        <v>3212</v>
      </c>
      <c r="D1246" t="s">
        <v>2838</v>
      </c>
      <c r="E1246">
        <v>22.566400000000002</v>
      </c>
      <c r="F1246">
        <v>90.372900000000001</v>
      </c>
      <c r="G1246" t="s">
        <v>17230</v>
      </c>
    </row>
    <row r="1247" spans="1:7" ht="18.75" customHeight="1">
      <c r="A1247" s="36" t="s">
        <v>10731</v>
      </c>
      <c r="B1247" s="36" t="s">
        <v>9596</v>
      </c>
      <c r="C1247" s="36" t="s">
        <v>10732</v>
      </c>
      <c r="D1247" t="s">
        <v>9600</v>
      </c>
      <c r="E1247">
        <v>0</v>
      </c>
      <c r="F1247">
        <v>0</v>
      </c>
      <c r="G1247" t="s">
        <v>1464</v>
      </c>
    </row>
    <row r="1248" spans="1:7" ht="18.75" customHeight="1">
      <c r="A1248" s="36" t="s">
        <v>10513</v>
      </c>
      <c r="B1248" s="36" t="s">
        <v>9596</v>
      </c>
      <c r="C1248" s="36" t="s">
        <v>10514</v>
      </c>
      <c r="D1248" t="s">
        <v>10515</v>
      </c>
      <c r="E1248">
        <v>71.388333000000003</v>
      </c>
      <c r="F1248">
        <v>33.250278000000002</v>
      </c>
      <c r="G1248" t="s">
        <v>1464</v>
      </c>
    </row>
    <row r="1249" spans="1:7" ht="18.75" customHeight="1">
      <c r="A1249" s="36" t="s">
        <v>9982</v>
      </c>
      <c r="B1249" s="36" t="s">
        <v>9596</v>
      </c>
      <c r="C1249" s="36" t="s">
        <v>9983</v>
      </c>
      <c r="D1249" s="36" t="s">
        <v>9600</v>
      </c>
      <c r="E1249">
        <v>0</v>
      </c>
      <c r="F1249">
        <v>0</v>
      </c>
      <c r="G1249" t="s">
        <v>1464</v>
      </c>
    </row>
    <row r="1250" spans="1:7" ht="18.75" customHeight="1">
      <c r="A1250" s="36" t="s">
        <v>10266</v>
      </c>
      <c r="B1250" s="36" t="s">
        <v>9596</v>
      </c>
      <c r="C1250" s="36" t="s">
        <v>10267</v>
      </c>
      <c r="D1250" t="s">
        <v>9600</v>
      </c>
      <c r="E1250">
        <v>68.966667180000002</v>
      </c>
      <c r="F1250">
        <v>26.033332819999998</v>
      </c>
      <c r="G1250" t="s">
        <v>1464</v>
      </c>
    </row>
    <row r="1251" spans="1:7" ht="18.75" customHeight="1">
      <c r="A1251" s="36" t="s">
        <v>10083</v>
      </c>
      <c r="B1251" s="36" t="s">
        <v>9596</v>
      </c>
      <c r="C1251" s="36" t="s">
        <v>10084</v>
      </c>
      <c r="D1251" s="36" t="s">
        <v>9600</v>
      </c>
      <c r="E1251">
        <v>68.066665650000004</v>
      </c>
      <c r="F1251">
        <v>24.350000380000001</v>
      </c>
      <c r="G1251" t="s">
        <v>1464</v>
      </c>
    </row>
    <row r="1252" spans="1:7" ht="18.75" customHeight="1">
      <c r="A1252" s="36" t="s">
        <v>10607</v>
      </c>
      <c r="B1252" s="36" t="s">
        <v>9596</v>
      </c>
      <c r="C1252" s="36" t="s">
        <v>10608</v>
      </c>
      <c r="D1252" t="s">
        <v>1464</v>
      </c>
      <c r="E1252">
        <v>0</v>
      </c>
      <c r="F1252">
        <v>0</v>
      </c>
      <c r="G1252" t="s">
        <v>1464</v>
      </c>
    </row>
    <row r="1253" spans="1:7" ht="18.75" customHeight="1">
      <c r="A1253" s="36" t="s">
        <v>10383</v>
      </c>
      <c r="B1253" s="36" t="s">
        <v>9596</v>
      </c>
      <c r="C1253" s="36" t="s">
        <v>10384</v>
      </c>
      <c r="D1253" t="s">
        <v>9600</v>
      </c>
      <c r="E1253">
        <v>68.583335880000007</v>
      </c>
      <c r="F1253">
        <v>26.416666029999998</v>
      </c>
      <c r="G1253" t="s">
        <v>1464</v>
      </c>
    </row>
    <row r="1254" spans="1:7" ht="18.75" customHeight="1">
      <c r="A1254" t="s">
        <v>2870</v>
      </c>
      <c r="B1254" t="s">
        <v>2833</v>
      </c>
      <c r="C1254" t="s">
        <v>2871</v>
      </c>
      <c r="D1254" t="s">
        <v>2838</v>
      </c>
      <c r="E1254">
        <v>22.166666029999998</v>
      </c>
      <c r="F1254">
        <v>90.599998470000003</v>
      </c>
      <c r="G1254" t="s">
        <v>17230</v>
      </c>
    </row>
    <row r="1255" spans="1:7" ht="18.75" customHeight="1">
      <c r="A1255" s="36" t="s">
        <v>9965</v>
      </c>
      <c r="B1255" s="36" t="s">
        <v>9596</v>
      </c>
      <c r="C1255" s="36" t="s">
        <v>9966</v>
      </c>
      <c r="D1255" s="36" t="s">
        <v>9600</v>
      </c>
      <c r="E1255">
        <v>69.349999999999994</v>
      </c>
      <c r="F1255">
        <v>25.3</v>
      </c>
      <c r="G1255" t="s">
        <v>1464</v>
      </c>
    </row>
    <row r="1256" spans="1:7" ht="18.75" customHeight="1">
      <c r="A1256" s="36" t="s">
        <v>9853</v>
      </c>
      <c r="B1256" s="36" t="s">
        <v>9596</v>
      </c>
      <c r="C1256" s="36" t="s">
        <v>9854</v>
      </c>
      <c r="D1256" t="s">
        <v>9600</v>
      </c>
      <c r="E1256">
        <v>69.349999999999994</v>
      </c>
      <c r="F1256">
        <v>25.3</v>
      </c>
      <c r="G1256" t="s">
        <v>1464</v>
      </c>
    </row>
    <row r="1257" spans="1:7" ht="18.75" customHeight="1">
      <c r="A1257" s="36" t="s">
        <v>15399</v>
      </c>
      <c r="B1257" s="36" t="s">
        <v>3535</v>
      </c>
      <c r="C1257" s="36" t="s">
        <v>15400</v>
      </c>
      <c r="D1257" s="36" t="s">
        <v>3612</v>
      </c>
      <c r="E1257">
        <v>89.233765480000002</v>
      </c>
      <c r="F1257">
        <v>26.860289999999999</v>
      </c>
      <c r="G1257" t="s">
        <v>1464</v>
      </c>
    </row>
    <row r="1258" spans="1:7" ht="18.75" customHeight="1">
      <c r="A1258" s="36" t="s">
        <v>7629</v>
      </c>
      <c r="B1258" s="36" t="s">
        <v>7429</v>
      </c>
      <c r="C1258" s="36" t="s">
        <v>7630</v>
      </c>
      <c r="D1258" s="36" t="s">
        <v>7444</v>
      </c>
      <c r="E1258">
        <v>0</v>
      </c>
      <c r="F1258">
        <v>0</v>
      </c>
      <c r="G1258" t="s">
        <v>1464</v>
      </c>
    </row>
    <row r="1259" spans="1:7" ht="18.75" customHeight="1">
      <c r="A1259" s="36" t="s">
        <v>9839</v>
      </c>
      <c r="B1259" s="36" t="s">
        <v>9596</v>
      </c>
      <c r="C1259" s="36" t="s">
        <v>9840</v>
      </c>
      <c r="D1259" s="36" t="s">
        <v>9600</v>
      </c>
      <c r="E1259">
        <v>68</v>
      </c>
      <c r="F1259">
        <v>24</v>
      </c>
      <c r="G1259" t="s">
        <v>1464</v>
      </c>
    </row>
    <row r="1260" spans="1:7" ht="18.75" customHeight="1">
      <c r="A1260" s="36" t="s">
        <v>11639</v>
      </c>
      <c r="B1260" s="36" t="s">
        <v>10805</v>
      </c>
      <c r="C1260" s="36" t="s">
        <v>11640</v>
      </c>
      <c r="D1260" s="36" t="s">
        <v>10865</v>
      </c>
      <c r="E1260">
        <v>122.18333440000001</v>
      </c>
      <c r="F1260">
        <v>17.516666409999999</v>
      </c>
      <c r="G1260" t="s">
        <v>1464</v>
      </c>
    </row>
    <row r="1261" spans="1:7" ht="18.75" customHeight="1">
      <c r="A1261" s="36" t="s">
        <v>10234</v>
      </c>
      <c r="B1261" s="36" t="s">
        <v>9596</v>
      </c>
      <c r="C1261" s="36" t="s">
        <v>10235</v>
      </c>
      <c r="D1261" t="s">
        <v>9600</v>
      </c>
      <c r="E1261">
        <v>69.566665650000004</v>
      </c>
      <c r="F1261">
        <v>25.600000380000001</v>
      </c>
      <c r="G1261" t="s">
        <v>1464</v>
      </c>
    </row>
    <row r="1262" spans="1:7" ht="18.75" customHeight="1">
      <c r="A1262" s="36" t="s">
        <v>2564</v>
      </c>
      <c r="B1262" s="36" t="s">
        <v>1884</v>
      </c>
      <c r="C1262" s="36" t="s">
        <v>2565</v>
      </c>
      <c r="D1262" s="36" t="s">
        <v>1464</v>
      </c>
      <c r="E1262">
        <v>140.51055106166899</v>
      </c>
      <c r="F1262">
        <v>-25.5235963111488</v>
      </c>
      <c r="G1262" t="s">
        <v>1464</v>
      </c>
    </row>
    <row r="1263" spans="1:7" ht="18.75" customHeight="1">
      <c r="A1263" s="36" t="s">
        <v>3763</v>
      </c>
      <c r="B1263" s="36" t="s">
        <v>17247</v>
      </c>
      <c r="C1263" s="36" t="s">
        <v>3764</v>
      </c>
      <c r="D1263" s="36" t="s">
        <v>3765</v>
      </c>
      <c r="E1263">
        <v>102.7166672</v>
      </c>
      <c r="F1263">
        <v>24.833333970000002</v>
      </c>
      <c r="G1263" t="s">
        <v>1464</v>
      </c>
    </row>
    <row r="1264" spans="1:7" ht="18.75" customHeight="1">
      <c r="A1264" s="36" t="s">
        <v>4046</v>
      </c>
      <c r="B1264" s="36" t="s">
        <v>17247</v>
      </c>
      <c r="C1264" s="36" t="s">
        <v>4047</v>
      </c>
      <c r="D1264" t="s">
        <v>3962</v>
      </c>
      <c r="E1264">
        <v>120.9499969</v>
      </c>
      <c r="F1264">
        <v>31.13333321</v>
      </c>
      <c r="G1264" t="s">
        <v>1464</v>
      </c>
    </row>
    <row r="1265" spans="1:7" ht="18.75" customHeight="1">
      <c r="A1265" s="36" t="s">
        <v>4544</v>
      </c>
      <c r="B1265" s="36" t="s">
        <v>17247</v>
      </c>
      <c r="C1265" s="36" t="s">
        <v>4545</v>
      </c>
      <c r="D1265" s="36" t="s">
        <v>3768</v>
      </c>
      <c r="E1265">
        <v>113.7166672</v>
      </c>
      <c r="F1265">
        <v>30.683332440000001</v>
      </c>
      <c r="G1265" t="s">
        <v>1464</v>
      </c>
    </row>
    <row r="1266" spans="1:7" ht="18.75" customHeight="1">
      <c r="A1266" s="36" t="s">
        <v>11635</v>
      </c>
      <c r="B1266" t="s">
        <v>10805</v>
      </c>
      <c r="C1266" t="s">
        <v>11636</v>
      </c>
      <c r="D1266" t="s">
        <v>10865</v>
      </c>
      <c r="E1266">
        <v>121.26667019999999</v>
      </c>
      <c r="F1266">
        <v>17.36666679</v>
      </c>
      <c r="G1266" t="s">
        <v>1464</v>
      </c>
    </row>
    <row r="1267" spans="1:7" ht="18.75" customHeight="1">
      <c r="A1267" s="36" t="s">
        <v>7680</v>
      </c>
      <c r="B1267" s="36" t="s">
        <v>7429</v>
      </c>
      <c r="C1267" s="36" t="s">
        <v>7681</v>
      </c>
      <c r="D1267" t="s">
        <v>1464</v>
      </c>
      <c r="E1267">
        <v>84.233355000000003</v>
      </c>
      <c r="F1267">
        <v>27.609582</v>
      </c>
      <c r="G1267" t="s">
        <v>1464</v>
      </c>
    </row>
    <row r="1268" spans="1:7" ht="18.75" customHeight="1">
      <c r="A1268" t="s">
        <v>2964</v>
      </c>
      <c r="B1268" t="s">
        <v>2833</v>
      </c>
      <c r="C1268" t="s">
        <v>2965</v>
      </c>
      <c r="D1268"/>
      <c r="E1268">
        <v>0</v>
      </c>
      <c r="F1268">
        <v>0</v>
      </c>
      <c r="G1268" t="s">
        <v>17234</v>
      </c>
    </row>
    <row r="1269" spans="1:7" ht="18.75" customHeight="1">
      <c r="A1269" t="s">
        <v>3506</v>
      </c>
      <c r="B1269" t="s">
        <v>2833</v>
      </c>
      <c r="C1269" t="s">
        <v>3507</v>
      </c>
      <c r="D1269" t="s">
        <v>2838</v>
      </c>
      <c r="E1269">
        <v>21.899999619999999</v>
      </c>
      <c r="F1269">
        <v>90.599998470000003</v>
      </c>
      <c r="G1269" t="s">
        <v>17230</v>
      </c>
    </row>
    <row r="1270" spans="1:7" ht="18.75" customHeight="1">
      <c r="A1270" t="s">
        <v>2853</v>
      </c>
      <c r="B1270" t="s">
        <v>2833</v>
      </c>
      <c r="C1270" t="s">
        <v>2854</v>
      </c>
      <c r="D1270" t="s">
        <v>2841</v>
      </c>
      <c r="E1270">
        <v>23.416666029999998</v>
      </c>
      <c r="F1270">
        <v>90.449996949999999</v>
      </c>
      <c r="G1270" t="s">
        <v>17240</v>
      </c>
    </row>
    <row r="1271" spans="1:7" ht="18.75" customHeight="1">
      <c r="A1271" s="36" t="s">
        <v>14170</v>
      </c>
      <c r="B1271" s="36" t="s">
        <v>14374</v>
      </c>
      <c r="C1271" s="36" t="s">
        <v>14171</v>
      </c>
      <c r="D1271" s="36" t="s">
        <v>14172</v>
      </c>
      <c r="E1271">
        <v>125.58333589999999</v>
      </c>
      <c r="F1271">
        <v>-8.5500001910000005</v>
      </c>
      <c r="G1271" t="s">
        <v>1464</v>
      </c>
    </row>
    <row r="1272" spans="1:7" ht="18.75" customHeight="1">
      <c r="A1272" s="36" t="s">
        <v>14191</v>
      </c>
      <c r="B1272" s="36" t="s">
        <v>14374</v>
      </c>
      <c r="C1272" s="36" t="s">
        <v>14192</v>
      </c>
      <c r="D1272" s="36" t="s">
        <v>14172</v>
      </c>
      <c r="E1272">
        <v>125.48332980000001</v>
      </c>
      <c r="F1272">
        <v>-8.5500001910000005</v>
      </c>
      <c r="G1272" t="s">
        <v>1464</v>
      </c>
    </row>
    <row r="1273" spans="1:7" ht="18.75" customHeight="1">
      <c r="A1273" s="36" t="s">
        <v>12574</v>
      </c>
      <c r="B1273" s="36" t="s">
        <v>17253</v>
      </c>
      <c r="C1273" s="36" t="s">
        <v>12575</v>
      </c>
      <c r="D1273" s="36" t="s">
        <v>12442</v>
      </c>
      <c r="E1273">
        <v>81.166664119999993</v>
      </c>
      <c r="F1273">
        <v>7.8333334920000004</v>
      </c>
      <c r="G1273" t="s">
        <v>1464</v>
      </c>
    </row>
    <row r="1274" spans="1:7" ht="18.75" customHeight="1">
      <c r="A1274" t="s">
        <v>3473</v>
      </c>
      <c r="B1274" t="s">
        <v>2833</v>
      </c>
      <c r="C1274" t="s">
        <v>3474</v>
      </c>
      <c r="D1274" t="s">
        <v>3058</v>
      </c>
      <c r="E1274">
        <v>21.8311418783425</v>
      </c>
      <c r="F1274">
        <v>89.853951677245902</v>
      </c>
      <c r="G1274" t="s">
        <v>2986</v>
      </c>
    </row>
    <row r="1275" spans="1:7" ht="18.75" customHeight="1">
      <c r="A1275" s="36" t="s">
        <v>11715</v>
      </c>
      <c r="B1275" s="36" t="s">
        <v>10805</v>
      </c>
      <c r="C1275" s="36" t="s">
        <v>11716</v>
      </c>
      <c r="D1275" s="36" t="s">
        <v>10874</v>
      </c>
      <c r="E1275">
        <v>123.36666870000001</v>
      </c>
      <c r="F1275">
        <v>7.5500001909999996</v>
      </c>
      <c r="G1275" t="s">
        <v>1464</v>
      </c>
    </row>
    <row r="1276" spans="1:7" ht="18.75" customHeight="1">
      <c r="A1276" s="36" t="s">
        <v>9869</v>
      </c>
      <c r="B1276" s="36" t="s">
        <v>9596</v>
      </c>
      <c r="C1276" s="36" t="s">
        <v>9870</v>
      </c>
      <c r="D1276" t="s">
        <v>9600</v>
      </c>
      <c r="E1276">
        <v>0</v>
      </c>
      <c r="F1276">
        <v>0</v>
      </c>
      <c r="G1276" t="s">
        <v>1464</v>
      </c>
    </row>
    <row r="1277" spans="1:7" ht="18.75" customHeight="1">
      <c r="A1277" s="36" t="s">
        <v>4164</v>
      </c>
      <c r="B1277" s="36" t="s">
        <v>17247</v>
      </c>
      <c r="C1277" s="36" t="s">
        <v>4165</v>
      </c>
      <c r="D1277" s="36" t="s">
        <v>3867</v>
      </c>
      <c r="E1277">
        <v>120.75</v>
      </c>
      <c r="F1277">
        <v>36.616664890000003</v>
      </c>
      <c r="G1277" t="s">
        <v>1464</v>
      </c>
    </row>
    <row r="1278" spans="1:7" ht="18.75" customHeight="1">
      <c r="A1278" s="36" t="s">
        <v>10006</v>
      </c>
      <c r="B1278" s="36" t="s">
        <v>9596</v>
      </c>
      <c r="C1278" s="36" t="s">
        <v>10007</v>
      </c>
      <c r="D1278" t="s">
        <v>9600</v>
      </c>
      <c r="E1278">
        <v>0</v>
      </c>
      <c r="F1278">
        <v>0</v>
      </c>
      <c r="G1278" t="s">
        <v>1464</v>
      </c>
    </row>
    <row r="1279" spans="1:7" ht="18.75" customHeight="1">
      <c r="A1279" s="36" t="s">
        <v>7653</v>
      </c>
      <c r="B1279" s="36" t="s">
        <v>7429</v>
      </c>
      <c r="C1279" s="36" t="s">
        <v>7654</v>
      </c>
      <c r="D1279" s="36" t="s">
        <v>1464</v>
      </c>
      <c r="E1279">
        <v>84.069847379626296</v>
      </c>
      <c r="F1279">
        <v>28.181110988963599</v>
      </c>
      <c r="G1279" t="s">
        <v>1464</v>
      </c>
    </row>
    <row r="1280" spans="1:7" ht="18.75" customHeight="1">
      <c r="A1280" s="36" t="s">
        <v>10875</v>
      </c>
      <c r="B1280" s="36" t="s">
        <v>10805</v>
      </c>
      <c r="C1280" s="36" t="s">
        <v>10876</v>
      </c>
      <c r="D1280" s="36" t="s">
        <v>10865</v>
      </c>
      <c r="E1280">
        <v>122.36666870000001</v>
      </c>
      <c r="F1280">
        <v>17.350000380000001</v>
      </c>
      <c r="G1280" t="s">
        <v>1464</v>
      </c>
    </row>
    <row r="1281" spans="1:7" ht="18.75" customHeight="1">
      <c r="A1281" s="36" t="s">
        <v>1934</v>
      </c>
      <c r="B1281" s="36" t="s">
        <v>1884</v>
      </c>
      <c r="C1281" s="36" t="s">
        <v>1935</v>
      </c>
      <c r="D1281" t="s">
        <v>1918</v>
      </c>
      <c r="E1281">
        <v>141.17324804170201</v>
      </c>
      <c r="F1281">
        <v>-38.155282984595601</v>
      </c>
      <c r="G1281" t="s">
        <v>1464</v>
      </c>
    </row>
    <row r="1282" spans="1:7" ht="18.75" customHeight="1">
      <c r="A1282" s="36" t="s">
        <v>12460</v>
      </c>
      <c r="B1282" s="36" t="s">
        <v>17253</v>
      </c>
      <c r="C1282" s="36" t="s">
        <v>12461</v>
      </c>
      <c r="D1282" t="s">
        <v>12442</v>
      </c>
      <c r="E1282">
        <v>0</v>
      </c>
      <c r="F1282">
        <v>0</v>
      </c>
      <c r="G1282" t="s">
        <v>1464</v>
      </c>
    </row>
    <row r="1283" spans="1:7" ht="18.75" customHeight="1">
      <c r="A1283" s="36" t="s">
        <v>12847</v>
      </c>
      <c r="B1283" s="36" t="s">
        <v>17253</v>
      </c>
      <c r="C1283" s="36" t="s">
        <v>12848</v>
      </c>
      <c r="D1283" s="36" t="s">
        <v>1464</v>
      </c>
      <c r="E1283">
        <v>80.824792000000002</v>
      </c>
      <c r="F1283">
        <v>8.0379970000000096</v>
      </c>
      <c r="G1283" t="s">
        <v>1464</v>
      </c>
    </row>
    <row r="1284" spans="1:7" ht="18.75" customHeight="1">
      <c r="A1284" t="s">
        <v>3335</v>
      </c>
      <c r="B1284" t="s">
        <v>2833</v>
      </c>
      <c r="C1284" t="s">
        <v>3336</v>
      </c>
      <c r="D1284" t="s">
        <v>2838</v>
      </c>
      <c r="E1284">
        <v>22.63333321</v>
      </c>
      <c r="F1284">
        <v>90.833335880000007</v>
      </c>
      <c r="G1284" t="s">
        <v>17230</v>
      </c>
    </row>
    <row r="1285" spans="1:7" ht="18.75" customHeight="1">
      <c r="A1285" s="36" t="s">
        <v>9023</v>
      </c>
      <c r="B1285" s="36" t="s">
        <v>17249</v>
      </c>
      <c r="C1285" s="36" t="s">
        <v>9024</v>
      </c>
      <c r="D1285" s="36" t="s">
        <v>7703</v>
      </c>
      <c r="E1285">
        <v>176</v>
      </c>
      <c r="F1285">
        <v>-37.716666670000002</v>
      </c>
      <c r="G1285" t="s">
        <v>8460</v>
      </c>
    </row>
    <row r="1286" spans="1:7" ht="18.75" customHeight="1">
      <c r="A1286" s="36" t="s">
        <v>10516</v>
      </c>
      <c r="B1286" s="36" t="s">
        <v>9596</v>
      </c>
      <c r="C1286" s="36" t="s">
        <v>10517</v>
      </c>
      <c r="D1286" t="s">
        <v>10518</v>
      </c>
      <c r="E1286">
        <v>69.099999999999994</v>
      </c>
      <c r="F1286">
        <v>26.2</v>
      </c>
      <c r="G1286" t="s">
        <v>1464</v>
      </c>
    </row>
    <row r="1287" spans="1:7" ht="18.75" customHeight="1">
      <c r="A1287" s="36" t="s">
        <v>13717</v>
      </c>
      <c r="B1287" s="36" t="s">
        <v>13155</v>
      </c>
      <c r="C1287" s="36" t="s">
        <v>13718</v>
      </c>
      <c r="D1287" s="36" t="s">
        <v>13160</v>
      </c>
      <c r="E1287">
        <v>99.251582182597403</v>
      </c>
      <c r="F1287">
        <v>17.9169034363373</v>
      </c>
      <c r="G1287" t="s">
        <v>1464</v>
      </c>
    </row>
    <row r="1288" spans="1:7" ht="18.75" customHeight="1">
      <c r="A1288" s="36" t="s">
        <v>14154</v>
      </c>
      <c r="B1288" s="36" t="s">
        <v>13155</v>
      </c>
      <c r="C1288" s="36" t="s">
        <v>14155</v>
      </c>
      <c r="D1288" t="s">
        <v>13332</v>
      </c>
      <c r="E1288">
        <v>98.827679472496499</v>
      </c>
      <c r="F1288">
        <v>18.493835167402001</v>
      </c>
      <c r="G1288" t="s">
        <v>1464</v>
      </c>
    </row>
    <row r="1289" spans="1:7" ht="18.75" customHeight="1">
      <c r="A1289" s="36" t="s">
        <v>14133</v>
      </c>
      <c r="B1289" s="36" t="s">
        <v>13155</v>
      </c>
      <c r="C1289" s="36" t="s">
        <v>14134</v>
      </c>
      <c r="D1289" s="36" t="s">
        <v>13437</v>
      </c>
      <c r="E1289">
        <v>99.666664119999993</v>
      </c>
      <c r="F1289">
        <v>19.316667559999999</v>
      </c>
      <c r="G1289" t="s">
        <v>1464</v>
      </c>
    </row>
    <row r="1290" spans="1:7" ht="18.75" customHeight="1">
      <c r="A1290" s="36" t="s">
        <v>13445</v>
      </c>
      <c r="B1290" s="36" t="s">
        <v>13155</v>
      </c>
      <c r="C1290" s="36" t="s">
        <v>13446</v>
      </c>
      <c r="D1290" s="36" t="s">
        <v>13329</v>
      </c>
      <c r="E1290">
        <v>100.23332980000001</v>
      </c>
      <c r="F1290">
        <v>19</v>
      </c>
      <c r="G1290" t="s">
        <v>1464</v>
      </c>
    </row>
    <row r="1291" spans="1:7" ht="18.75" customHeight="1">
      <c r="A1291" s="36" t="s">
        <v>13674</v>
      </c>
      <c r="B1291" s="36" t="s">
        <v>13155</v>
      </c>
      <c r="C1291" s="36" t="s">
        <v>13675</v>
      </c>
      <c r="D1291" s="36" t="s">
        <v>13676</v>
      </c>
      <c r="E1291">
        <v>98.634627346614494</v>
      </c>
      <c r="F1291">
        <v>17.937443246639798</v>
      </c>
      <c r="G1291" t="s">
        <v>1464</v>
      </c>
    </row>
    <row r="1292" spans="1:7" ht="18.75" customHeight="1">
      <c r="A1292" s="36" t="s">
        <v>13432</v>
      </c>
      <c r="B1292" s="36" t="s">
        <v>13155</v>
      </c>
      <c r="C1292" s="36" t="s">
        <v>13433</v>
      </c>
      <c r="D1292" s="36" t="s">
        <v>13434</v>
      </c>
      <c r="E1292">
        <v>97.783332819999998</v>
      </c>
      <c r="F1292">
        <v>18.86666679</v>
      </c>
      <c r="G1292" t="s">
        <v>1464</v>
      </c>
    </row>
    <row r="1293" spans="1:7" ht="18.75" customHeight="1">
      <c r="A1293" s="36" t="s">
        <v>13447</v>
      </c>
      <c r="B1293" s="36" t="s">
        <v>13155</v>
      </c>
      <c r="C1293" s="36" t="s">
        <v>13448</v>
      </c>
      <c r="D1293" s="36" t="s">
        <v>13332</v>
      </c>
      <c r="E1293">
        <v>99.300003050000001</v>
      </c>
      <c r="F1293">
        <v>19.649999619999999</v>
      </c>
      <c r="G1293" t="s">
        <v>1464</v>
      </c>
    </row>
    <row r="1294" spans="1:7" ht="18.75" customHeight="1">
      <c r="A1294" t="s">
        <v>3331</v>
      </c>
      <c r="B1294" t="s">
        <v>2833</v>
      </c>
      <c r="C1294" t="s">
        <v>3332</v>
      </c>
      <c r="D1294" t="s">
        <v>2838</v>
      </c>
      <c r="E1294">
        <v>22.052993229738199</v>
      </c>
      <c r="F1294">
        <v>91.063965516511402</v>
      </c>
      <c r="G1294" t="s">
        <v>17230</v>
      </c>
    </row>
    <row r="1295" spans="1:7" ht="18.75" customHeight="1">
      <c r="A1295" s="36" t="s">
        <v>13181</v>
      </c>
      <c r="B1295" s="36" t="s">
        <v>13155</v>
      </c>
      <c r="C1295" s="36" t="s">
        <v>13182</v>
      </c>
      <c r="D1295" s="36" t="s">
        <v>13176</v>
      </c>
      <c r="E1295">
        <v>0</v>
      </c>
      <c r="F1295">
        <v>0</v>
      </c>
      <c r="G1295" t="s">
        <v>1464</v>
      </c>
    </row>
    <row r="1296" spans="1:7" ht="18.75" customHeight="1">
      <c r="A1296" s="36" t="s">
        <v>10839</v>
      </c>
      <c r="B1296" s="36" t="s">
        <v>10805</v>
      </c>
      <c r="C1296" s="36" t="s">
        <v>10840</v>
      </c>
      <c r="D1296" s="36" t="s">
        <v>10841</v>
      </c>
      <c r="E1296">
        <v>124.1</v>
      </c>
      <c r="F1296">
        <v>7.14</v>
      </c>
      <c r="G1296" t="s">
        <v>1464</v>
      </c>
    </row>
    <row r="1297" spans="1:7" ht="18.75" customHeight="1">
      <c r="A1297" s="36" t="s">
        <v>12734</v>
      </c>
      <c r="B1297" s="36" t="s">
        <v>17253</v>
      </c>
      <c r="C1297" s="36" t="s">
        <v>12735</v>
      </c>
      <c r="D1297" s="36" t="s">
        <v>12399</v>
      </c>
      <c r="E1297">
        <v>80.583335880000007</v>
      </c>
      <c r="F1297">
        <v>5.9499998090000004</v>
      </c>
      <c r="G1297" t="s">
        <v>1464</v>
      </c>
    </row>
    <row r="1298" spans="1:7" ht="18.75" customHeight="1">
      <c r="A1298" s="36" t="s">
        <v>15538</v>
      </c>
      <c r="B1298" s="36" t="s">
        <v>6279</v>
      </c>
      <c r="C1298" s="36" t="s">
        <v>15539</v>
      </c>
      <c r="D1298" t="s">
        <v>15540</v>
      </c>
      <c r="E1298">
        <v>102.590569709401</v>
      </c>
      <c r="F1298">
        <v>17.9638357075873</v>
      </c>
      <c r="G1298" t="s">
        <v>1464</v>
      </c>
    </row>
    <row r="1299" spans="1:7" ht="18.75" customHeight="1">
      <c r="A1299" s="36" t="s">
        <v>4153</v>
      </c>
      <c r="B1299" s="36" t="s">
        <v>17247</v>
      </c>
      <c r="C1299" s="36" t="s">
        <v>4154</v>
      </c>
      <c r="D1299" t="s">
        <v>3799</v>
      </c>
      <c r="E1299">
        <v>0</v>
      </c>
      <c r="F1299">
        <v>0</v>
      </c>
      <c r="G1299" t="s">
        <v>1464</v>
      </c>
    </row>
    <row r="1300" spans="1:7" ht="18.75" customHeight="1">
      <c r="A1300" s="36" t="s">
        <v>10031</v>
      </c>
      <c r="B1300" s="36" t="s">
        <v>9596</v>
      </c>
      <c r="C1300" s="36" t="s">
        <v>10032</v>
      </c>
      <c r="D1300" s="36" t="s">
        <v>9600</v>
      </c>
      <c r="E1300">
        <v>68.900001529999997</v>
      </c>
      <c r="F1300">
        <v>27.950000760000002</v>
      </c>
      <c r="G1300" t="s">
        <v>1464</v>
      </c>
    </row>
    <row r="1301" spans="1:7" ht="18.75" customHeight="1">
      <c r="A1301" s="36" t="s">
        <v>3840</v>
      </c>
      <c r="B1301" s="36" t="s">
        <v>17247</v>
      </c>
      <c r="C1301" s="36" t="s">
        <v>3841</v>
      </c>
      <c r="D1301" t="s">
        <v>3821</v>
      </c>
      <c r="E1301">
        <v>0</v>
      </c>
      <c r="F1301">
        <v>0</v>
      </c>
      <c r="G1301" t="s">
        <v>1464</v>
      </c>
    </row>
    <row r="1302" spans="1:7" ht="18.75" customHeight="1">
      <c r="A1302" s="36" t="s">
        <v>13527</v>
      </c>
      <c r="B1302" s="36" t="s">
        <v>13155</v>
      </c>
      <c r="C1302" s="36" t="s">
        <v>13528</v>
      </c>
      <c r="D1302" s="36" t="s">
        <v>13529</v>
      </c>
      <c r="E1302">
        <v>102.61666870000001</v>
      </c>
      <c r="F1302">
        <v>14.21666622</v>
      </c>
      <c r="G1302" t="s">
        <v>1464</v>
      </c>
    </row>
    <row r="1303" spans="1:7" ht="18.75" customHeight="1">
      <c r="A1303" s="36" t="s">
        <v>4322</v>
      </c>
      <c r="B1303" s="36" t="s">
        <v>17247</v>
      </c>
      <c r="C1303" s="36" t="s">
        <v>4323</v>
      </c>
      <c r="D1303" s="36" t="s">
        <v>3821</v>
      </c>
      <c r="E1303">
        <v>115.18333440000001</v>
      </c>
      <c r="F1303">
        <v>22.833333970000002</v>
      </c>
      <c r="G1303" t="s">
        <v>1464</v>
      </c>
    </row>
    <row r="1304" spans="1:7" ht="18.75" customHeight="1">
      <c r="A1304" s="36" t="s">
        <v>2562</v>
      </c>
      <c r="B1304" s="36" t="s">
        <v>1884</v>
      </c>
      <c r="C1304" s="36" t="s">
        <v>2563</v>
      </c>
      <c r="D1304" s="36" t="s">
        <v>1464</v>
      </c>
      <c r="E1304">
        <v>114.92159938895</v>
      </c>
      <c r="F1304">
        <v>-29.257795668823501</v>
      </c>
      <c r="G1304" t="s">
        <v>1464</v>
      </c>
    </row>
    <row r="1305" spans="1:7" ht="18.75" customHeight="1">
      <c r="A1305" s="36" t="s">
        <v>11872</v>
      </c>
      <c r="B1305" s="36" t="s">
        <v>17251</v>
      </c>
      <c r="C1305" s="36" t="s">
        <v>11873</v>
      </c>
      <c r="D1305" s="36" t="s">
        <v>11812</v>
      </c>
      <c r="E1305">
        <v>127.105843920976</v>
      </c>
      <c r="F1305">
        <v>35.107840261959701</v>
      </c>
      <c r="G1305" t="s">
        <v>1464</v>
      </c>
    </row>
    <row r="1306" spans="1:7" ht="18.75" customHeight="1">
      <c r="A1306" s="36" t="s">
        <v>4186</v>
      </c>
      <c r="B1306" s="36" t="s">
        <v>17247</v>
      </c>
      <c r="C1306" s="36" t="s">
        <v>4187</v>
      </c>
      <c r="D1306" s="36" t="s">
        <v>3805</v>
      </c>
      <c r="E1306">
        <v>91.5</v>
      </c>
      <c r="F1306">
        <v>29.5</v>
      </c>
      <c r="G1306" t="s">
        <v>1464</v>
      </c>
    </row>
    <row r="1307" spans="1:7" ht="18.75" customHeight="1">
      <c r="A1307" s="36" t="s">
        <v>3797</v>
      </c>
      <c r="B1307" s="36" t="s">
        <v>17247</v>
      </c>
      <c r="C1307" s="36" t="s">
        <v>3798</v>
      </c>
      <c r="D1307" t="s">
        <v>3799</v>
      </c>
      <c r="E1307">
        <v>108.637561498932</v>
      </c>
      <c r="F1307">
        <v>19.205539675603301</v>
      </c>
      <c r="G1307" t="s">
        <v>1464</v>
      </c>
    </row>
    <row r="1308" spans="1:7" ht="18.75" customHeight="1">
      <c r="A1308" s="36" t="s">
        <v>3933</v>
      </c>
      <c r="B1308" s="36" t="s">
        <v>17247</v>
      </c>
      <c r="C1308" s="36" t="s">
        <v>3934</v>
      </c>
      <c r="D1308" s="36" t="s">
        <v>3918</v>
      </c>
      <c r="E1308">
        <v>112.1500015</v>
      </c>
      <c r="F1308">
        <v>29.049999239999998</v>
      </c>
      <c r="G1308" t="s">
        <v>1464</v>
      </c>
    </row>
    <row r="1309" spans="1:7" ht="18.75" customHeight="1">
      <c r="A1309" s="36" t="s">
        <v>11943</v>
      </c>
      <c r="B1309" s="36" t="s">
        <v>17251</v>
      </c>
      <c r="C1309" s="36" t="s">
        <v>11944</v>
      </c>
      <c r="D1309" s="36" t="s">
        <v>11826</v>
      </c>
      <c r="E1309">
        <v>126.699756509059</v>
      </c>
      <c r="F1309">
        <v>35.808993400185102</v>
      </c>
      <c r="G1309" t="s">
        <v>12128</v>
      </c>
    </row>
    <row r="1310" spans="1:7" ht="18.75" customHeight="1">
      <c r="A1310" s="36" t="s">
        <v>11949</v>
      </c>
      <c r="B1310" s="36" t="s">
        <v>17251</v>
      </c>
      <c r="C1310" s="36" t="s">
        <v>11950</v>
      </c>
      <c r="D1310" s="36" t="s">
        <v>11826</v>
      </c>
      <c r="E1310">
        <v>126.71934714865699</v>
      </c>
      <c r="F1310">
        <v>35.5470088596308</v>
      </c>
      <c r="G1310" t="s">
        <v>1464</v>
      </c>
    </row>
    <row r="1311" spans="1:7" ht="18.75" customHeight="1">
      <c r="A1311" s="36" t="s">
        <v>11990</v>
      </c>
      <c r="B1311" s="36" t="s">
        <v>17251</v>
      </c>
      <c r="C1311" s="36" t="s">
        <v>11991</v>
      </c>
      <c r="D1311" s="36" t="s">
        <v>11839</v>
      </c>
      <c r="E1311">
        <v>127.27730113342901</v>
      </c>
      <c r="F1311">
        <v>35.948682933339903</v>
      </c>
      <c r="G1311" t="s">
        <v>1464</v>
      </c>
    </row>
    <row r="1312" spans="1:7" ht="18.75" customHeight="1">
      <c r="A1312" s="36" t="s">
        <v>3886</v>
      </c>
      <c r="B1312" s="36" t="s">
        <v>17247</v>
      </c>
      <c r="C1312" s="36" t="s">
        <v>3887</v>
      </c>
      <c r="D1312" s="36" t="s">
        <v>3867</v>
      </c>
      <c r="E1312">
        <v>118.605817750746</v>
      </c>
      <c r="F1312">
        <v>37.786273932069797</v>
      </c>
      <c r="G1312" t="s">
        <v>1464</v>
      </c>
    </row>
    <row r="1313" spans="1:7" ht="18.75" customHeight="1">
      <c r="A1313" s="36" t="s">
        <v>4461</v>
      </c>
      <c r="B1313" s="36" t="s">
        <v>17247</v>
      </c>
      <c r="C1313" s="36" t="s">
        <v>4462</v>
      </c>
      <c r="D1313" s="36" t="s">
        <v>3799</v>
      </c>
      <c r="E1313">
        <v>110.58333589999999</v>
      </c>
      <c r="F1313">
        <v>20</v>
      </c>
      <c r="G1313" t="s">
        <v>1464</v>
      </c>
    </row>
    <row r="1314" spans="1:7" ht="18.75" customHeight="1">
      <c r="A1314" s="36" t="s">
        <v>9804</v>
      </c>
      <c r="B1314" s="36" t="s">
        <v>9596</v>
      </c>
      <c r="C1314" s="36" t="s">
        <v>9805</v>
      </c>
      <c r="D1314" t="s">
        <v>9600</v>
      </c>
      <c r="E1314">
        <v>68.966667180000002</v>
      </c>
      <c r="F1314">
        <v>24.816667559999999</v>
      </c>
      <c r="G1314" t="s">
        <v>1464</v>
      </c>
    </row>
    <row r="1315" spans="1:7" ht="18.75" customHeight="1">
      <c r="A1315" t="s">
        <v>3093</v>
      </c>
      <c r="B1315" t="s">
        <v>2833</v>
      </c>
      <c r="C1315" t="s">
        <v>3094</v>
      </c>
      <c r="D1315" t="s">
        <v>2838</v>
      </c>
      <c r="E1315">
        <v>22.275700000000001</v>
      </c>
      <c r="F1315">
        <v>90.402500000000003</v>
      </c>
      <c r="G1315" t="s">
        <v>17230</v>
      </c>
    </row>
    <row r="1316" spans="1:7" ht="18.75" customHeight="1">
      <c r="A1316" t="s">
        <v>3323</v>
      </c>
      <c r="B1316" t="s">
        <v>2833</v>
      </c>
      <c r="C1316" t="s">
        <v>3324</v>
      </c>
      <c r="D1316" t="s">
        <v>2838</v>
      </c>
      <c r="E1316">
        <v>22.34</v>
      </c>
      <c r="F1316">
        <v>90.67</v>
      </c>
      <c r="G1316" t="s">
        <v>17230</v>
      </c>
    </row>
    <row r="1317" spans="1:7" ht="18.75" customHeight="1">
      <c r="A1317" s="36" t="s">
        <v>4251</v>
      </c>
      <c r="B1317" s="36" t="s">
        <v>17247</v>
      </c>
      <c r="C1317" s="36" t="s">
        <v>4252</v>
      </c>
      <c r="D1317" s="36" t="s">
        <v>3967</v>
      </c>
      <c r="E1317">
        <v>118.4000015</v>
      </c>
      <c r="F1317">
        <v>33.016666409999999</v>
      </c>
      <c r="G1317" t="s">
        <v>1464</v>
      </c>
    </row>
    <row r="1318" spans="1:7" ht="18.75" customHeight="1">
      <c r="A1318" s="36" t="s">
        <v>2556</v>
      </c>
      <c r="B1318" s="36" t="s">
        <v>1884</v>
      </c>
      <c r="C1318" s="36" t="s">
        <v>2557</v>
      </c>
      <c r="D1318" s="36" t="s">
        <v>1464</v>
      </c>
      <c r="E1318">
        <v>141.744226466713</v>
      </c>
      <c r="F1318">
        <v>-37.053058317989098</v>
      </c>
      <c r="G1318" t="s">
        <v>1464</v>
      </c>
    </row>
    <row r="1319" spans="1:7" ht="18.75" customHeight="1">
      <c r="A1319" s="36" t="s">
        <v>6060</v>
      </c>
      <c r="B1319" s="36" t="s">
        <v>5588</v>
      </c>
      <c r="C1319" s="36" t="s">
        <v>6061</v>
      </c>
      <c r="D1319" s="36" t="s">
        <v>5590</v>
      </c>
      <c r="E1319">
        <v>144.33332820000001</v>
      </c>
      <c r="F1319">
        <v>43.216667180000002</v>
      </c>
      <c r="G1319" t="s">
        <v>1464</v>
      </c>
    </row>
    <row r="1320" spans="1:7" ht="18.75" customHeight="1">
      <c r="A1320" s="36" t="s">
        <v>9025</v>
      </c>
      <c r="B1320" s="36" t="s">
        <v>17249</v>
      </c>
      <c r="C1320" s="36" t="s">
        <v>9026</v>
      </c>
      <c r="D1320" t="s">
        <v>7726</v>
      </c>
      <c r="E1320">
        <v>172.41666670000001</v>
      </c>
      <c r="F1320">
        <v>-43.833333330000002</v>
      </c>
      <c r="G1320" t="s">
        <v>8598</v>
      </c>
    </row>
    <row r="1321" spans="1:7" ht="18.75" customHeight="1">
      <c r="A1321" s="36" t="s">
        <v>9027</v>
      </c>
      <c r="B1321" s="36" t="s">
        <v>17249</v>
      </c>
      <c r="C1321" s="36" t="s">
        <v>9028</v>
      </c>
      <c r="D1321" s="36" t="s">
        <v>7726</v>
      </c>
      <c r="E1321">
        <v>172.41666670000001</v>
      </c>
      <c r="F1321">
        <v>-43.833333330000002</v>
      </c>
      <c r="G1321" t="s">
        <v>8598</v>
      </c>
    </row>
    <row r="1322" spans="1:7" ht="18.75" customHeight="1">
      <c r="A1322" s="36" t="s">
        <v>15401</v>
      </c>
      <c r="B1322" s="36" t="s">
        <v>3535</v>
      </c>
      <c r="C1322" s="36" t="s">
        <v>15402</v>
      </c>
      <c r="D1322" s="36" t="s">
        <v>3597</v>
      </c>
      <c r="E1322">
        <v>89.3245936</v>
      </c>
      <c r="F1322">
        <v>27.336690000000001</v>
      </c>
      <c r="G1322" t="s">
        <v>1464</v>
      </c>
    </row>
    <row r="1323" spans="1:7" ht="18.75" customHeight="1">
      <c r="A1323" s="36" t="s">
        <v>10312</v>
      </c>
      <c r="B1323" s="36" t="s">
        <v>9596</v>
      </c>
      <c r="C1323" s="36" t="s">
        <v>10313</v>
      </c>
      <c r="D1323" t="s">
        <v>9600</v>
      </c>
      <c r="E1323">
        <v>67.900001529999997</v>
      </c>
      <c r="F1323">
        <v>27.566667559999999</v>
      </c>
      <c r="G1323" t="s">
        <v>1464</v>
      </c>
    </row>
    <row r="1324" spans="1:7" ht="18.75" customHeight="1">
      <c r="A1324" s="36" t="s">
        <v>3822</v>
      </c>
      <c r="B1324" s="36" t="s">
        <v>17247</v>
      </c>
      <c r="C1324" s="36" t="s">
        <v>3823</v>
      </c>
      <c r="D1324" s="36" t="s">
        <v>3765</v>
      </c>
      <c r="E1324">
        <v>0</v>
      </c>
      <c r="F1324">
        <v>0</v>
      </c>
      <c r="G1324" t="s">
        <v>1464</v>
      </c>
    </row>
    <row r="1325" spans="1:7" ht="18.75" customHeight="1">
      <c r="A1325" s="36" t="s">
        <v>2005</v>
      </c>
      <c r="B1325" s="36" t="s">
        <v>1884</v>
      </c>
      <c r="C1325" s="36" t="s">
        <v>2006</v>
      </c>
      <c r="D1325" s="36" t="s">
        <v>1464</v>
      </c>
      <c r="E1325">
        <v>148.59890709082899</v>
      </c>
      <c r="F1325">
        <v>-32.228945038715899</v>
      </c>
      <c r="G1325" t="s">
        <v>1464</v>
      </c>
    </row>
    <row r="1326" spans="1:7" ht="18.75" customHeight="1">
      <c r="A1326" s="36" t="s">
        <v>9863</v>
      </c>
      <c r="B1326" s="36" t="s">
        <v>9596</v>
      </c>
      <c r="C1326" s="36" t="s">
        <v>9864</v>
      </c>
      <c r="D1326" t="s">
        <v>9600</v>
      </c>
      <c r="E1326">
        <v>0</v>
      </c>
      <c r="F1326">
        <v>0</v>
      </c>
      <c r="G1326" t="s">
        <v>1464</v>
      </c>
    </row>
    <row r="1327" spans="1:7" ht="18.75" customHeight="1">
      <c r="A1327" t="s">
        <v>3524</v>
      </c>
      <c r="B1327" t="s">
        <v>2833</v>
      </c>
      <c r="C1327" t="s">
        <v>3525</v>
      </c>
      <c r="D1327" t="s">
        <v>2838</v>
      </c>
      <c r="E1327">
        <v>22.266666669999999</v>
      </c>
      <c r="F1327">
        <v>91.05</v>
      </c>
      <c r="G1327" t="s">
        <v>17230</v>
      </c>
    </row>
    <row r="1328" spans="1:7" ht="18.75" customHeight="1">
      <c r="A1328" s="36" t="s">
        <v>9736</v>
      </c>
      <c r="B1328" s="36" t="s">
        <v>9596</v>
      </c>
      <c r="C1328" s="36" t="s">
        <v>9737</v>
      </c>
      <c r="D1328" t="s">
        <v>9600</v>
      </c>
      <c r="E1328">
        <v>67.300003050000001</v>
      </c>
      <c r="F1328">
        <v>24.333333970000002</v>
      </c>
      <c r="G1328" t="s">
        <v>1464</v>
      </c>
    </row>
    <row r="1329" spans="1:7" ht="18.75" customHeight="1">
      <c r="A1329" t="s">
        <v>3263</v>
      </c>
      <c r="B1329" t="s">
        <v>2833</v>
      </c>
      <c r="C1329" t="s">
        <v>3264</v>
      </c>
      <c r="D1329" t="s">
        <v>2846</v>
      </c>
      <c r="E1329">
        <v>24.733333590000001</v>
      </c>
      <c r="F1329">
        <v>91.900001529999997</v>
      </c>
      <c r="G1329" t="s">
        <v>17242</v>
      </c>
    </row>
    <row r="1330" spans="1:7" ht="18.75" customHeight="1">
      <c r="A1330" s="36" t="s">
        <v>3776</v>
      </c>
      <c r="B1330" s="36" t="s">
        <v>17247</v>
      </c>
      <c r="C1330" s="36" t="s">
        <v>3777</v>
      </c>
      <c r="D1330" s="36" t="s">
        <v>3778</v>
      </c>
      <c r="E1330">
        <v>118.14155100000001</v>
      </c>
      <c r="F1330">
        <v>34.363875999999998</v>
      </c>
      <c r="G1330" t="s">
        <v>1464</v>
      </c>
    </row>
    <row r="1331" spans="1:7" ht="18.75" customHeight="1">
      <c r="A1331" s="36" t="s">
        <v>9029</v>
      </c>
      <c r="B1331" s="36" t="s">
        <v>17249</v>
      </c>
      <c r="C1331" s="36" t="s">
        <v>9030</v>
      </c>
      <c r="D1331" s="36" t="s">
        <v>7732</v>
      </c>
      <c r="E1331">
        <v>175.08944439999999</v>
      </c>
      <c r="F1331">
        <v>-36.927222219999997</v>
      </c>
      <c r="G1331" t="s">
        <v>8553</v>
      </c>
    </row>
    <row r="1332" spans="1:7" ht="18.75" customHeight="1">
      <c r="A1332" t="s">
        <v>3009</v>
      </c>
      <c r="B1332" t="s">
        <v>2833</v>
      </c>
      <c r="C1332" t="s">
        <v>3010</v>
      </c>
      <c r="D1332" t="s">
        <v>2846</v>
      </c>
      <c r="E1332">
        <v>0</v>
      </c>
      <c r="F1332">
        <v>0</v>
      </c>
      <c r="G1332" t="s">
        <v>17234</v>
      </c>
    </row>
    <row r="1333" spans="1:7" ht="18.75" customHeight="1">
      <c r="A1333" s="36" t="s">
        <v>11547</v>
      </c>
      <c r="B1333" s="36" t="s">
        <v>10805</v>
      </c>
      <c r="C1333" s="36" t="s">
        <v>11548</v>
      </c>
      <c r="D1333" s="36" t="s">
        <v>10809</v>
      </c>
      <c r="E1333">
        <v>120.93333440000001</v>
      </c>
      <c r="F1333">
        <v>14.44999981</v>
      </c>
      <c r="G1333" t="s">
        <v>1464</v>
      </c>
    </row>
    <row r="1334" spans="1:7" ht="18.75" customHeight="1">
      <c r="A1334" s="36" t="s">
        <v>11202</v>
      </c>
      <c r="B1334" s="36" t="s">
        <v>10805</v>
      </c>
      <c r="C1334" s="36" t="s">
        <v>11203</v>
      </c>
      <c r="D1334" t="s">
        <v>1464</v>
      </c>
      <c r="E1334">
        <v>0</v>
      </c>
      <c r="F1334">
        <v>0</v>
      </c>
      <c r="G1334" t="s">
        <v>1464</v>
      </c>
    </row>
    <row r="1335" spans="1:7" ht="18.75" customHeight="1">
      <c r="A1335" s="36" t="s">
        <v>12464</v>
      </c>
      <c r="B1335" s="36" t="s">
        <v>17253</v>
      </c>
      <c r="C1335" s="36" t="s">
        <v>12465</v>
      </c>
      <c r="D1335" s="36" t="s">
        <v>1464</v>
      </c>
      <c r="E1335">
        <v>0</v>
      </c>
      <c r="F1335">
        <v>0</v>
      </c>
      <c r="G1335" t="s">
        <v>1464</v>
      </c>
    </row>
    <row r="1336" spans="1:7" ht="18.75" customHeight="1">
      <c r="A1336" t="s">
        <v>17106</v>
      </c>
      <c r="B1336" s="36" t="s">
        <v>17246</v>
      </c>
      <c r="C1336" t="s">
        <v>17140</v>
      </c>
      <c r="D1336" t="s">
        <v>17173</v>
      </c>
      <c r="E1336">
        <v>37.976013332473698</v>
      </c>
      <c r="F1336">
        <v>124.619349868765</v>
      </c>
    </row>
    <row r="1337" spans="1:7" ht="18.75" customHeight="1">
      <c r="A1337" s="36" t="s">
        <v>13654</v>
      </c>
      <c r="B1337" s="36" t="s">
        <v>13155</v>
      </c>
      <c r="C1337" s="36" t="s">
        <v>13655</v>
      </c>
      <c r="D1337" t="s">
        <v>13512</v>
      </c>
      <c r="E1337">
        <v>0</v>
      </c>
      <c r="F1337">
        <v>0</v>
      </c>
      <c r="G1337" t="s">
        <v>1464</v>
      </c>
    </row>
    <row r="1338" spans="1:7" ht="18.75" customHeight="1">
      <c r="A1338" s="36" t="s">
        <v>11200</v>
      </c>
      <c r="B1338" s="36" t="s">
        <v>10805</v>
      </c>
      <c r="C1338" s="36" t="s">
        <v>11201</v>
      </c>
      <c r="D1338" s="36" t="s">
        <v>1464</v>
      </c>
      <c r="E1338">
        <v>0</v>
      </c>
      <c r="F1338">
        <v>0</v>
      </c>
      <c r="G1338" t="s">
        <v>1464</v>
      </c>
    </row>
    <row r="1339" spans="1:7" ht="18.75" customHeight="1">
      <c r="A1339" s="36" t="s">
        <v>8552</v>
      </c>
      <c r="B1339" s="36" t="s">
        <v>17249</v>
      </c>
      <c r="C1339" s="36" t="s">
        <v>8553</v>
      </c>
      <c r="D1339" t="s">
        <v>7762</v>
      </c>
      <c r="E1339">
        <v>170.5</v>
      </c>
      <c r="F1339">
        <v>-45.883335109999997</v>
      </c>
      <c r="G1339" t="s">
        <v>1464</v>
      </c>
    </row>
    <row r="1340" spans="1:7" ht="18.75" customHeight="1">
      <c r="A1340" s="36" t="s">
        <v>15403</v>
      </c>
      <c r="B1340" s="36" t="s">
        <v>3535</v>
      </c>
      <c r="C1340" s="36" t="s">
        <v>15404</v>
      </c>
      <c r="D1340" t="s">
        <v>15405</v>
      </c>
      <c r="E1340">
        <v>89.135300000000001</v>
      </c>
      <c r="F1340">
        <v>27.826499999999999</v>
      </c>
      <c r="G1340" t="s">
        <v>1464</v>
      </c>
    </row>
    <row r="1341" spans="1:7" ht="18.75" customHeight="1">
      <c r="A1341" s="36" t="s">
        <v>15406</v>
      </c>
      <c r="B1341" s="36" t="s">
        <v>3535</v>
      </c>
      <c r="C1341" s="36" t="s">
        <v>15407</v>
      </c>
      <c r="D1341" s="36" t="s">
        <v>3615</v>
      </c>
      <c r="E1341">
        <v>89.503919999999994</v>
      </c>
      <c r="F1341">
        <v>26.803570000000001</v>
      </c>
      <c r="G1341" t="s">
        <v>1464</v>
      </c>
    </row>
    <row r="1342" spans="1:7" ht="18.75" customHeight="1">
      <c r="A1342" s="36" t="s">
        <v>3589</v>
      </c>
      <c r="B1342" s="36" t="s">
        <v>3535</v>
      </c>
      <c r="C1342" s="36" t="s">
        <v>3590</v>
      </c>
      <c r="D1342" t="s">
        <v>3591</v>
      </c>
      <c r="E1342">
        <v>91.440672649321996</v>
      </c>
      <c r="F1342">
        <v>27.673934996105</v>
      </c>
      <c r="G1342" t="s">
        <v>1464</v>
      </c>
    </row>
    <row r="1343" spans="1:7" ht="18.75" customHeight="1">
      <c r="A1343" s="36" t="s">
        <v>11976</v>
      </c>
      <c r="B1343" s="36" t="s">
        <v>17251</v>
      </c>
      <c r="C1343" s="36" t="s">
        <v>11977</v>
      </c>
      <c r="D1343" s="36" t="s">
        <v>11812</v>
      </c>
      <c r="E1343">
        <v>126.314272333869</v>
      </c>
      <c r="F1343">
        <v>34.533723850962602</v>
      </c>
      <c r="G1343" t="s">
        <v>1464</v>
      </c>
    </row>
    <row r="1344" spans="1:7" ht="18.75" customHeight="1">
      <c r="A1344" s="36" t="s">
        <v>4742</v>
      </c>
      <c r="B1344" s="36" t="s">
        <v>4582</v>
      </c>
      <c r="C1344" s="36" t="s">
        <v>4743</v>
      </c>
      <c r="D1344" s="36" t="s">
        <v>4734</v>
      </c>
      <c r="E1344">
        <v>95.5</v>
      </c>
      <c r="F1344">
        <v>5.5833334920000004</v>
      </c>
      <c r="G1344" t="s">
        <v>1464</v>
      </c>
    </row>
    <row r="1345" spans="1:7" ht="18.75" customHeight="1">
      <c r="A1345" s="36" t="s">
        <v>2690</v>
      </c>
      <c r="B1345" s="36" t="s">
        <v>1884</v>
      </c>
      <c r="C1345" s="36" t="s">
        <v>2691</v>
      </c>
      <c r="D1345" s="36" t="s">
        <v>1464</v>
      </c>
      <c r="E1345">
        <v>119.61921442241599</v>
      </c>
      <c r="F1345">
        <v>-33.279518331281999</v>
      </c>
      <c r="G1345" t="s">
        <v>1464</v>
      </c>
    </row>
    <row r="1346" spans="1:7" ht="18.75" customHeight="1">
      <c r="A1346" t="s">
        <v>3147</v>
      </c>
      <c r="B1346" t="s">
        <v>2833</v>
      </c>
      <c r="C1346" t="s">
        <v>3148</v>
      </c>
      <c r="D1346" t="s">
        <v>2838</v>
      </c>
      <c r="E1346">
        <v>22.700000760000002</v>
      </c>
      <c r="F1346">
        <v>90.366668700000005</v>
      </c>
      <c r="G1346" t="s">
        <v>17230</v>
      </c>
    </row>
    <row r="1347" spans="1:7" ht="18.75" customHeight="1">
      <c r="A1347" s="36" t="s">
        <v>2514</v>
      </c>
      <c r="B1347" s="36" t="s">
        <v>1884</v>
      </c>
      <c r="C1347" s="36" t="s">
        <v>2515</v>
      </c>
      <c r="D1347" s="36" t="s">
        <v>1464</v>
      </c>
      <c r="E1347">
        <v>150.28102121494999</v>
      </c>
      <c r="F1347">
        <v>-35.637729469404398</v>
      </c>
      <c r="G1347" t="s">
        <v>1464</v>
      </c>
    </row>
    <row r="1348" spans="1:7" ht="18.75" customHeight="1">
      <c r="A1348" s="36" t="s">
        <v>13497</v>
      </c>
      <c r="B1348" s="36" t="s">
        <v>13155</v>
      </c>
      <c r="C1348" s="36" t="s">
        <v>13498</v>
      </c>
      <c r="D1348" s="36" t="s">
        <v>13404</v>
      </c>
      <c r="E1348">
        <v>100.5166667</v>
      </c>
      <c r="F1348">
        <v>13.766666669999999</v>
      </c>
      <c r="G1348" t="s">
        <v>1464</v>
      </c>
    </row>
    <row r="1349" spans="1:7" ht="18.75" customHeight="1">
      <c r="A1349" s="36" t="s">
        <v>10324</v>
      </c>
      <c r="B1349" s="36" t="s">
        <v>9596</v>
      </c>
      <c r="C1349" s="36" t="s">
        <v>10325</v>
      </c>
      <c r="D1349" t="s">
        <v>9600</v>
      </c>
      <c r="E1349">
        <v>0</v>
      </c>
      <c r="F1349">
        <v>0</v>
      </c>
      <c r="G1349" t="s">
        <v>1464</v>
      </c>
    </row>
    <row r="1350" spans="1:7" ht="18.75" customHeight="1">
      <c r="A1350" s="36" t="s">
        <v>5442</v>
      </c>
      <c r="B1350" s="36" t="s">
        <v>4582</v>
      </c>
      <c r="C1350" s="36" t="s">
        <v>5443</v>
      </c>
      <c r="D1350" s="36" t="s">
        <v>4636</v>
      </c>
      <c r="E1350">
        <v>100.56666559999999</v>
      </c>
      <c r="F1350">
        <v>-1.3500000240000001</v>
      </c>
      <c r="G1350" t="s">
        <v>1464</v>
      </c>
    </row>
    <row r="1351" spans="1:7" ht="18.75" customHeight="1">
      <c r="A1351" s="36" t="s">
        <v>12688</v>
      </c>
      <c r="B1351" s="36" t="s">
        <v>17253</v>
      </c>
      <c r="C1351" s="36" t="s">
        <v>12689</v>
      </c>
      <c r="D1351" s="36" t="s">
        <v>12421</v>
      </c>
      <c r="E1351">
        <v>79.75</v>
      </c>
      <c r="F1351">
        <v>8.2833337779999994</v>
      </c>
      <c r="G1351" t="s">
        <v>1464</v>
      </c>
    </row>
    <row r="1352" spans="1:7" ht="18.75" customHeight="1">
      <c r="A1352" s="36" t="s">
        <v>15853</v>
      </c>
      <c r="B1352" s="36" t="s">
        <v>12922</v>
      </c>
      <c r="C1352" s="36" t="s">
        <v>13141</v>
      </c>
      <c r="D1352" s="36" t="s">
        <v>15798</v>
      </c>
      <c r="E1352">
        <v>119.5999985</v>
      </c>
      <c r="F1352">
        <v>23.549999239999998</v>
      </c>
      <c r="G1352" t="s">
        <v>12945</v>
      </c>
    </row>
    <row r="1353" spans="1:7" ht="18.75" customHeight="1">
      <c r="A1353" s="36" t="s">
        <v>15861</v>
      </c>
      <c r="B1353" s="36" t="s">
        <v>12922</v>
      </c>
      <c r="C1353" s="36" t="s">
        <v>13147</v>
      </c>
      <c r="D1353" s="36" t="s">
        <v>13018</v>
      </c>
      <c r="E1353">
        <v>121.3000031</v>
      </c>
      <c r="F1353">
        <v>22.966667180000002</v>
      </c>
      <c r="G1353" t="s">
        <v>1464</v>
      </c>
    </row>
    <row r="1354" spans="1:7" ht="18.75" customHeight="1">
      <c r="A1354" s="36" t="s">
        <v>15855</v>
      </c>
      <c r="B1354" s="36" t="s">
        <v>12922</v>
      </c>
      <c r="C1354" s="36" t="s">
        <v>13067</v>
      </c>
      <c r="D1354" s="36" t="s">
        <v>15766</v>
      </c>
      <c r="E1354">
        <v>120.33333589999999</v>
      </c>
      <c r="F1354">
        <v>23.166666029999998</v>
      </c>
      <c r="G1354" t="s">
        <v>1464</v>
      </c>
    </row>
    <row r="1355" spans="1:7" ht="18.75" customHeight="1">
      <c r="A1355" s="36" t="s">
        <v>15859</v>
      </c>
      <c r="B1355" s="36" t="s">
        <v>12922</v>
      </c>
      <c r="C1355" s="36" t="s">
        <v>13022</v>
      </c>
      <c r="D1355" s="36" t="s">
        <v>12964</v>
      </c>
      <c r="E1355">
        <v>120.2166672</v>
      </c>
      <c r="F1355">
        <v>23.716667180000002</v>
      </c>
      <c r="G1355" t="s">
        <v>1464</v>
      </c>
    </row>
    <row r="1356" spans="1:7" ht="18.75" customHeight="1">
      <c r="A1356" s="36" t="s">
        <v>15856</v>
      </c>
      <c r="B1356" s="36" t="s">
        <v>12922</v>
      </c>
      <c r="C1356" s="36" t="s">
        <v>13105</v>
      </c>
      <c r="D1356" s="36" t="s">
        <v>12964</v>
      </c>
      <c r="E1356">
        <v>120.3000031</v>
      </c>
      <c r="F1356">
        <v>23.399999619999999</v>
      </c>
      <c r="G1356" t="s">
        <v>1464</v>
      </c>
    </row>
    <row r="1357" spans="1:7" ht="18.75" customHeight="1">
      <c r="A1357" s="36" t="s">
        <v>15862</v>
      </c>
      <c r="B1357" s="36" t="s">
        <v>12922</v>
      </c>
      <c r="C1357" s="36" t="s">
        <v>13009</v>
      </c>
      <c r="D1357" s="36" t="s">
        <v>12975</v>
      </c>
      <c r="E1357">
        <v>120.33333589999999</v>
      </c>
      <c r="F1357">
        <v>22.5</v>
      </c>
      <c r="G1357" t="s">
        <v>1464</v>
      </c>
    </row>
    <row r="1358" spans="1:7" ht="18.75" customHeight="1">
      <c r="A1358" s="36" t="s">
        <v>15863</v>
      </c>
      <c r="B1358" s="36" t="s">
        <v>12922</v>
      </c>
      <c r="C1358" s="36" t="s">
        <v>12974</v>
      </c>
      <c r="D1358" s="36" t="s">
        <v>12975</v>
      </c>
      <c r="E1358">
        <v>120.1999969</v>
      </c>
      <c r="F1358">
        <v>22.850000380000001</v>
      </c>
      <c r="G1358" t="s">
        <v>1464</v>
      </c>
    </row>
    <row r="1359" spans="1:7" ht="18.75" customHeight="1">
      <c r="A1359" s="36" t="s">
        <v>15857</v>
      </c>
      <c r="B1359" s="36" t="s">
        <v>12922</v>
      </c>
      <c r="C1359" s="36" t="s">
        <v>12984</v>
      </c>
      <c r="D1359" s="36" t="s">
        <v>12985</v>
      </c>
      <c r="E1359">
        <v>121.06666559999999</v>
      </c>
      <c r="F1359">
        <v>25.049999239999998</v>
      </c>
      <c r="G1359" t="s">
        <v>1464</v>
      </c>
    </row>
    <row r="1360" spans="1:7" ht="18.75" customHeight="1">
      <c r="A1360" s="36" t="s">
        <v>15858</v>
      </c>
      <c r="B1360" s="36" t="s">
        <v>12922</v>
      </c>
      <c r="C1360" s="36" t="s">
        <v>13133</v>
      </c>
      <c r="D1360" s="36" t="s">
        <v>15798</v>
      </c>
      <c r="E1360">
        <v>119.56666559999999</v>
      </c>
      <c r="F1360">
        <v>23.583333970000002</v>
      </c>
      <c r="G1360" t="s">
        <v>1464</v>
      </c>
    </row>
    <row r="1361" spans="1:7" ht="18.75" customHeight="1">
      <c r="A1361" s="36" t="s">
        <v>15854</v>
      </c>
      <c r="B1361" s="36" t="s">
        <v>12922</v>
      </c>
      <c r="C1361" s="36" t="s">
        <v>13039</v>
      </c>
      <c r="D1361" s="36" t="s">
        <v>12988</v>
      </c>
      <c r="E1361">
        <v>121.48332980000001</v>
      </c>
      <c r="F1361">
        <v>25.016666409999999</v>
      </c>
      <c r="G1361" t="s">
        <v>13145</v>
      </c>
    </row>
    <row r="1362" spans="1:7" ht="18.75" customHeight="1">
      <c r="A1362" s="36" t="s">
        <v>15860</v>
      </c>
      <c r="B1362" s="36" t="s">
        <v>12922</v>
      </c>
      <c r="C1362" s="36" t="s">
        <v>13137</v>
      </c>
      <c r="D1362" t="s">
        <v>15798</v>
      </c>
      <c r="E1362">
        <v>119.5</v>
      </c>
      <c r="F1362">
        <v>23.5</v>
      </c>
      <c r="G1362" t="s">
        <v>1464</v>
      </c>
    </row>
    <row r="1363" spans="1:7" ht="18.75" customHeight="1">
      <c r="A1363" s="36" t="s">
        <v>15864</v>
      </c>
      <c r="B1363" s="36" t="s">
        <v>12922</v>
      </c>
      <c r="C1363" s="36" t="s">
        <v>13059</v>
      </c>
      <c r="D1363" s="36" t="s">
        <v>12998</v>
      </c>
      <c r="E1363">
        <v>120.41666410000001</v>
      </c>
      <c r="F1363">
        <v>24.083333970000002</v>
      </c>
      <c r="G1363" t="s">
        <v>1464</v>
      </c>
    </row>
    <row r="1364" spans="1:7" ht="18.75" customHeight="1">
      <c r="A1364" s="36" t="s">
        <v>2722</v>
      </c>
      <c r="B1364" s="36" t="s">
        <v>1884</v>
      </c>
      <c r="C1364" s="36" t="s">
        <v>2723</v>
      </c>
      <c r="D1364" s="36" t="s">
        <v>1464</v>
      </c>
      <c r="E1364">
        <v>153.22993434248201</v>
      </c>
      <c r="F1364">
        <v>-27.704262941882298</v>
      </c>
      <c r="G1364" t="s">
        <v>1464</v>
      </c>
    </row>
    <row r="1365" spans="1:7" ht="18.75" customHeight="1">
      <c r="A1365" s="36" t="s">
        <v>9031</v>
      </c>
      <c r="B1365" s="36" t="s">
        <v>17249</v>
      </c>
      <c r="C1365" s="36" t="s">
        <v>9032</v>
      </c>
      <c r="D1365" t="s">
        <v>7804</v>
      </c>
      <c r="E1365">
        <v>173.21361110000001</v>
      </c>
      <c r="F1365">
        <v>-34.893888889999999</v>
      </c>
      <c r="G1365" t="s">
        <v>8626</v>
      </c>
    </row>
    <row r="1366" spans="1:7" ht="18.75" customHeight="1">
      <c r="A1366" s="36" t="s">
        <v>9033</v>
      </c>
      <c r="B1366" s="36" t="s">
        <v>17249</v>
      </c>
      <c r="C1366" s="36" t="s">
        <v>9034</v>
      </c>
      <c r="D1366" t="s">
        <v>7854</v>
      </c>
      <c r="E1366">
        <v>176.85</v>
      </c>
      <c r="F1366">
        <v>-39.616666670000001</v>
      </c>
      <c r="G1366" t="s">
        <v>8365</v>
      </c>
    </row>
    <row r="1367" spans="1:7" ht="18.75" customHeight="1">
      <c r="A1367" s="36" t="s">
        <v>3916</v>
      </c>
      <c r="B1367" s="36" t="s">
        <v>17247</v>
      </c>
      <c r="C1367" s="36" t="s">
        <v>3917</v>
      </c>
      <c r="D1367" s="36" t="s">
        <v>3918</v>
      </c>
      <c r="E1367">
        <v>112.91666410000001</v>
      </c>
      <c r="F1367">
        <v>29.25</v>
      </c>
      <c r="G1367" t="s">
        <v>1464</v>
      </c>
    </row>
    <row r="1368" spans="1:7" ht="18.75" customHeight="1">
      <c r="A1368" s="36" t="s">
        <v>2754</v>
      </c>
      <c r="B1368" s="36" t="s">
        <v>1884</v>
      </c>
      <c r="C1368" s="36" t="s">
        <v>2755</v>
      </c>
      <c r="D1368" s="36" t="s">
        <v>1464</v>
      </c>
      <c r="E1368">
        <v>121.062896169355</v>
      </c>
      <c r="F1368">
        <v>-33.7641016255238</v>
      </c>
      <c r="G1368" t="s">
        <v>1464</v>
      </c>
    </row>
    <row r="1369" spans="1:7" ht="18.75" customHeight="1">
      <c r="A1369" t="s">
        <v>2978</v>
      </c>
      <c r="B1369" t="s">
        <v>2833</v>
      </c>
      <c r="C1369" t="s">
        <v>2979</v>
      </c>
      <c r="D1369" t="s">
        <v>2861</v>
      </c>
      <c r="E1369">
        <v>0</v>
      </c>
      <c r="F1369">
        <v>0</v>
      </c>
      <c r="G1369" t="s">
        <v>17230</v>
      </c>
    </row>
    <row r="1370" spans="1:7" ht="18.75" customHeight="1">
      <c r="A1370" s="36" t="s">
        <v>1952</v>
      </c>
      <c r="B1370" s="36" t="s">
        <v>1884</v>
      </c>
      <c r="C1370" s="36" t="s">
        <v>1953</v>
      </c>
      <c r="D1370" t="s">
        <v>1918</v>
      </c>
      <c r="E1370">
        <v>145.16296470335899</v>
      </c>
      <c r="F1370">
        <v>-38.072714855341403</v>
      </c>
      <c r="G1370" t="s">
        <v>1464</v>
      </c>
    </row>
    <row r="1371" spans="1:7" ht="18.75" customHeight="1">
      <c r="A1371" s="36" t="s">
        <v>2512</v>
      </c>
      <c r="B1371" s="36" t="s">
        <v>1884</v>
      </c>
      <c r="C1371" s="36" t="s">
        <v>2513</v>
      </c>
      <c r="D1371" s="36" t="s">
        <v>1464</v>
      </c>
      <c r="E1371">
        <v>145.15995047924699</v>
      </c>
      <c r="F1371">
        <v>-38.061501182919301</v>
      </c>
      <c r="G1371" t="s">
        <v>1464</v>
      </c>
    </row>
    <row r="1372" spans="1:7" ht="18.75" customHeight="1">
      <c r="A1372" s="36" t="s">
        <v>5856</v>
      </c>
      <c r="B1372" s="36" t="s">
        <v>5588</v>
      </c>
      <c r="C1372" s="36" t="s">
        <v>5857</v>
      </c>
      <c r="D1372" s="36" t="s">
        <v>5764</v>
      </c>
      <c r="E1372">
        <v>130.41667179999999</v>
      </c>
      <c r="F1372">
        <v>33.083332059999996</v>
      </c>
      <c r="G1372" t="s">
        <v>1464</v>
      </c>
    </row>
    <row r="1373" spans="1:7" ht="18.75" customHeight="1">
      <c r="A1373" t="s">
        <v>3081</v>
      </c>
      <c r="B1373" t="s">
        <v>2833</v>
      </c>
      <c r="C1373" t="s">
        <v>3082</v>
      </c>
      <c r="D1373" t="s">
        <v>2846</v>
      </c>
      <c r="E1373">
        <v>24.333333329999999</v>
      </c>
      <c r="F1373">
        <v>91.7</v>
      </c>
      <c r="G1373" t="s">
        <v>17242</v>
      </c>
    </row>
    <row r="1374" spans="1:7" ht="18.75" customHeight="1">
      <c r="A1374" s="36" t="s">
        <v>2019</v>
      </c>
      <c r="B1374" s="36" t="s">
        <v>1884</v>
      </c>
      <c r="C1374" s="36" t="s">
        <v>2020</v>
      </c>
      <c r="D1374" s="36" t="s">
        <v>1464</v>
      </c>
      <c r="E1374">
        <v>137.9074287</v>
      </c>
      <c r="F1374">
        <v>-34.615592890000002</v>
      </c>
      <c r="G1374" t="s">
        <v>1464</v>
      </c>
    </row>
    <row r="1375" spans="1:7" ht="18.75" customHeight="1">
      <c r="A1375" s="36" t="s">
        <v>9035</v>
      </c>
      <c r="B1375" s="36" t="s">
        <v>17249</v>
      </c>
      <c r="C1375" s="36" t="s">
        <v>9036</v>
      </c>
      <c r="D1375" s="36" t="s">
        <v>7773</v>
      </c>
      <c r="E1375">
        <v>176.85</v>
      </c>
      <c r="F1375">
        <v>-39.616666670000001</v>
      </c>
      <c r="G1375" t="s">
        <v>9375</v>
      </c>
    </row>
    <row r="1376" spans="1:7" ht="18.75" customHeight="1">
      <c r="A1376" s="36" t="s">
        <v>7505</v>
      </c>
      <c r="B1376" s="36" t="s">
        <v>7429</v>
      </c>
      <c r="C1376" s="36" t="s">
        <v>7506</v>
      </c>
      <c r="D1376" s="36" t="s">
        <v>7447</v>
      </c>
      <c r="E1376">
        <v>0</v>
      </c>
      <c r="F1376">
        <v>0</v>
      </c>
      <c r="G1376" t="s">
        <v>1464</v>
      </c>
    </row>
    <row r="1377" spans="1:7" ht="18.75" customHeight="1">
      <c r="A1377" s="36" t="s">
        <v>9037</v>
      </c>
      <c r="B1377" s="36" t="s">
        <v>17249</v>
      </c>
      <c r="C1377" s="36" t="s">
        <v>9038</v>
      </c>
      <c r="D1377" s="36" t="s">
        <v>7726</v>
      </c>
      <c r="E1377">
        <v>172.41666670000001</v>
      </c>
      <c r="F1377">
        <v>-43.833333330000002</v>
      </c>
      <c r="G1377" t="s">
        <v>8598</v>
      </c>
    </row>
    <row r="1378" spans="1:7" ht="18.75" customHeight="1">
      <c r="A1378" s="36" t="s">
        <v>6270</v>
      </c>
      <c r="B1378" s="36" t="s">
        <v>5588</v>
      </c>
      <c r="C1378" s="36" t="s">
        <v>6271</v>
      </c>
      <c r="D1378" s="36" t="s">
        <v>1464</v>
      </c>
      <c r="E1378">
        <v>144.19999999999999</v>
      </c>
      <c r="F1378">
        <v>43.13</v>
      </c>
      <c r="G1378" t="s">
        <v>1464</v>
      </c>
    </row>
    <row r="1379" spans="1:7" ht="18.75" customHeight="1">
      <c r="A1379" s="36" t="s">
        <v>12535</v>
      </c>
      <c r="B1379" s="36" t="s">
        <v>17253</v>
      </c>
      <c r="C1379" s="36" t="s">
        <v>12536</v>
      </c>
      <c r="D1379" s="36" t="s">
        <v>12537</v>
      </c>
      <c r="E1379">
        <v>81.166666669999998</v>
      </c>
      <c r="F1379">
        <v>8.4166666669999994</v>
      </c>
      <c r="G1379" t="s">
        <v>1464</v>
      </c>
    </row>
    <row r="1380" spans="1:7" ht="18.75" customHeight="1">
      <c r="A1380" s="36" t="s">
        <v>9039</v>
      </c>
      <c r="B1380" s="36" t="s">
        <v>17249</v>
      </c>
      <c r="C1380" s="36" t="s">
        <v>9040</v>
      </c>
      <c r="D1380" s="36" t="s">
        <v>7710</v>
      </c>
      <c r="E1380">
        <v>173.1</v>
      </c>
      <c r="F1380">
        <v>-41.333333330000002</v>
      </c>
      <c r="G1380" t="s">
        <v>8466</v>
      </c>
    </row>
    <row r="1381" spans="1:7" ht="18.75" customHeight="1">
      <c r="A1381" s="36" t="s">
        <v>9041</v>
      </c>
      <c r="B1381" s="36" t="s">
        <v>17249</v>
      </c>
      <c r="C1381" s="36" t="s">
        <v>9042</v>
      </c>
      <c r="D1381" s="36" t="s">
        <v>7729</v>
      </c>
      <c r="E1381">
        <v>175.2666667</v>
      </c>
      <c r="F1381">
        <v>-41.316666669999996</v>
      </c>
      <c r="G1381" t="s">
        <v>8887</v>
      </c>
    </row>
    <row r="1382" spans="1:7" ht="18.75" customHeight="1">
      <c r="A1382" s="36" t="s">
        <v>6022</v>
      </c>
      <c r="B1382" s="36" t="s">
        <v>5588</v>
      </c>
      <c r="C1382" s="36" t="s">
        <v>6023</v>
      </c>
      <c r="D1382" s="36" t="s">
        <v>1464</v>
      </c>
      <c r="E1382">
        <v>135.4660500423</v>
      </c>
      <c r="F1382">
        <v>34.6984472648859</v>
      </c>
      <c r="G1382" t="s">
        <v>1464</v>
      </c>
    </row>
    <row r="1383" spans="1:7" ht="18.75" customHeight="1">
      <c r="A1383" s="36" t="s">
        <v>5966</v>
      </c>
      <c r="B1383" s="36" t="s">
        <v>5588</v>
      </c>
      <c r="C1383" s="36" t="s">
        <v>5967</v>
      </c>
      <c r="D1383" s="36" t="s">
        <v>5784</v>
      </c>
      <c r="E1383">
        <v>139.39269999999999</v>
      </c>
      <c r="F1383">
        <v>35.447000000000003</v>
      </c>
      <c r="G1383" t="s">
        <v>1464</v>
      </c>
    </row>
    <row r="1384" spans="1:7" ht="18.75" customHeight="1">
      <c r="A1384" s="36" t="s">
        <v>4939</v>
      </c>
      <c r="B1384" s="36" t="s">
        <v>4582</v>
      </c>
      <c r="C1384" s="36" t="s">
        <v>4940</v>
      </c>
      <c r="D1384" t="s">
        <v>4627</v>
      </c>
      <c r="E1384">
        <v>112.82327646508</v>
      </c>
      <c r="F1384">
        <v>-7.3075193241949803</v>
      </c>
      <c r="G1384" t="s">
        <v>1464</v>
      </c>
    </row>
    <row r="1385" spans="1:7" ht="18.75" customHeight="1">
      <c r="A1385" s="36" t="s">
        <v>2510</v>
      </c>
      <c r="B1385" s="36" t="s">
        <v>1884</v>
      </c>
      <c r="C1385" s="36" t="s">
        <v>2511</v>
      </c>
      <c r="D1385" s="36" t="s">
        <v>1464</v>
      </c>
      <c r="E1385">
        <v>149.90041799549101</v>
      </c>
      <c r="F1385">
        <v>-37.089347695542003</v>
      </c>
      <c r="G1385" t="s">
        <v>1464</v>
      </c>
    </row>
    <row r="1386" spans="1:7" ht="18.75" customHeight="1">
      <c r="A1386" s="36" t="s">
        <v>1900</v>
      </c>
      <c r="B1386" s="36" t="s">
        <v>1884</v>
      </c>
      <c r="C1386" s="36" t="s">
        <v>1901</v>
      </c>
      <c r="D1386" s="36" t="s">
        <v>1464</v>
      </c>
      <c r="E1386">
        <v>148.43484153395201</v>
      </c>
      <c r="F1386">
        <v>-20.162599450710299</v>
      </c>
      <c r="G1386" t="s">
        <v>1464</v>
      </c>
    </row>
    <row r="1387" spans="1:7" ht="18.75" customHeight="1">
      <c r="A1387" s="36" t="s">
        <v>5876</v>
      </c>
      <c r="B1387" s="36" t="s">
        <v>5588</v>
      </c>
      <c r="C1387" s="36" t="s">
        <v>5877</v>
      </c>
      <c r="D1387" t="s">
        <v>5612</v>
      </c>
      <c r="E1387">
        <v>139.931271171079</v>
      </c>
      <c r="F1387">
        <v>35.695134443353901</v>
      </c>
      <c r="G1387" t="s">
        <v>1464</v>
      </c>
    </row>
    <row r="1388" spans="1:7" ht="18.75" customHeight="1">
      <c r="A1388" s="36" t="s">
        <v>12602</v>
      </c>
      <c r="B1388" s="36" t="s">
        <v>17253</v>
      </c>
      <c r="C1388" s="36" t="s">
        <v>12603</v>
      </c>
      <c r="D1388" s="36" t="s">
        <v>12445</v>
      </c>
      <c r="E1388">
        <v>0</v>
      </c>
      <c r="F1388">
        <v>0</v>
      </c>
      <c r="G1388" t="s">
        <v>1464</v>
      </c>
    </row>
    <row r="1389" spans="1:7" ht="18.75" customHeight="1">
      <c r="A1389" s="36" t="s">
        <v>12686</v>
      </c>
      <c r="B1389" s="36" t="s">
        <v>17253</v>
      </c>
      <c r="C1389" s="36" t="s">
        <v>12687</v>
      </c>
      <c r="D1389" s="36" t="s">
        <v>12421</v>
      </c>
      <c r="E1389">
        <v>80.333335880000007</v>
      </c>
      <c r="F1389">
        <v>7.9333333970000002</v>
      </c>
      <c r="G1389" t="s">
        <v>1464</v>
      </c>
    </row>
    <row r="1390" spans="1:7" ht="18.75" customHeight="1">
      <c r="A1390" s="36" t="s">
        <v>11198</v>
      </c>
      <c r="B1390" s="36" t="s">
        <v>10805</v>
      </c>
      <c r="C1390" s="36" t="s">
        <v>11199</v>
      </c>
      <c r="D1390" s="36" t="s">
        <v>1464</v>
      </c>
      <c r="E1390">
        <v>0</v>
      </c>
      <c r="F1390">
        <v>0</v>
      </c>
      <c r="G1390" t="s">
        <v>1464</v>
      </c>
    </row>
    <row r="1391" spans="1:7" ht="18.75" customHeight="1">
      <c r="A1391" s="36" t="s">
        <v>11719</v>
      </c>
      <c r="B1391" s="36" t="s">
        <v>10805</v>
      </c>
      <c r="C1391" s="36" t="s">
        <v>11720</v>
      </c>
      <c r="D1391" s="36" t="s">
        <v>10862</v>
      </c>
      <c r="E1391">
        <v>124.5333328</v>
      </c>
      <c r="F1391">
        <v>8.5666666029999998</v>
      </c>
      <c r="G1391" t="s">
        <v>1464</v>
      </c>
    </row>
    <row r="1392" spans="1:7" ht="18.75" customHeight="1">
      <c r="A1392" s="36" t="s">
        <v>2506</v>
      </c>
      <c r="B1392" s="36" t="s">
        <v>1884</v>
      </c>
      <c r="C1392" s="36" t="s">
        <v>2507</v>
      </c>
      <c r="D1392" s="36" t="s">
        <v>1464</v>
      </c>
      <c r="E1392">
        <v>135.74643250933701</v>
      </c>
      <c r="F1392">
        <v>-11.9293076653609</v>
      </c>
      <c r="G1392" t="s">
        <v>1464</v>
      </c>
    </row>
    <row r="1393" spans="1:7" ht="18.75" customHeight="1">
      <c r="A1393" s="36" t="s">
        <v>12556</v>
      </c>
      <c r="B1393" s="36" t="s">
        <v>17253</v>
      </c>
      <c r="C1393" s="36" t="s">
        <v>12557</v>
      </c>
      <c r="D1393" s="36" t="s">
        <v>12404</v>
      </c>
      <c r="E1393">
        <v>80.383331299999995</v>
      </c>
      <c r="F1393">
        <v>9.5166664119999993</v>
      </c>
      <c r="G1393" t="s">
        <v>1464</v>
      </c>
    </row>
    <row r="1394" spans="1:7" ht="18.75" customHeight="1">
      <c r="A1394" s="36" t="s">
        <v>2504</v>
      </c>
      <c r="B1394" s="36" t="s">
        <v>1884</v>
      </c>
      <c r="C1394" s="36" t="s">
        <v>2505</v>
      </c>
      <c r="D1394" s="36" t="s">
        <v>1464</v>
      </c>
      <c r="E1394">
        <v>147.89153914538301</v>
      </c>
      <c r="F1394">
        <v>-19.888637218451301</v>
      </c>
      <c r="G1394" t="s">
        <v>1464</v>
      </c>
    </row>
    <row r="1395" spans="1:7" ht="18.75" customHeight="1">
      <c r="A1395" s="36" t="s">
        <v>2502</v>
      </c>
      <c r="B1395" s="36" t="s">
        <v>1884</v>
      </c>
      <c r="C1395" s="36" t="s">
        <v>2503</v>
      </c>
      <c r="D1395" s="36" t="s">
        <v>1464</v>
      </c>
      <c r="E1395">
        <v>152.46516731375499</v>
      </c>
      <c r="F1395">
        <v>-24.940784408557899</v>
      </c>
      <c r="G1395" t="s">
        <v>1464</v>
      </c>
    </row>
    <row r="1396" spans="1:7" ht="18.75" customHeight="1">
      <c r="A1396" s="36" t="s">
        <v>9043</v>
      </c>
      <c r="B1396" s="36" t="s">
        <v>17249</v>
      </c>
      <c r="C1396" s="36" t="s">
        <v>9044</v>
      </c>
      <c r="D1396" t="s">
        <v>7726</v>
      </c>
      <c r="E1396">
        <v>172.41666670000001</v>
      </c>
      <c r="F1396">
        <v>-43.833333330000002</v>
      </c>
      <c r="G1396" t="s">
        <v>8598</v>
      </c>
    </row>
    <row r="1397" spans="1:7" ht="18.75" customHeight="1">
      <c r="A1397" s="36" t="s">
        <v>9045</v>
      </c>
      <c r="B1397" t="s">
        <v>17249</v>
      </c>
      <c r="C1397" t="s">
        <v>9046</v>
      </c>
      <c r="D1397" t="s">
        <v>7726</v>
      </c>
      <c r="E1397">
        <v>172.41666670000001</v>
      </c>
      <c r="F1397">
        <v>-43.833333330000002</v>
      </c>
      <c r="G1397" t="s">
        <v>8598</v>
      </c>
    </row>
    <row r="1398" spans="1:7" ht="18.75" customHeight="1">
      <c r="A1398" s="36" t="s">
        <v>9047</v>
      </c>
      <c r="B1398" s="36" t="s">
        <v>17249</v>
      </c>
      <c r="C1398" s="36" t="s">
        <v>9048</v>
      </c>
      <c r="D1398" s="36" t="s">
        <v>7726</v>
      </c>
      <c r="E1398">
        <v>172.41666670000001</v>
      </c>
      <c r="F1398">
        <v>-43.833333330000002</v>
      </c>
      <c r="G1398" t="s">
        <v>8598</v>
      </c>
    </row>
    <row r="1399" spans="1:7" ht="18.75" customHeight="1">
      <c r="A1399" s="36" t="s">
        <v>9049</v>
      </c>
      <c r="B1399" s="36" t="s">
        <v>17249</v>
      </c>
      <c r="C1399" s="36" t="s">
        <v>9050</v>
      </c>
      <c r="D1399" t="s">
        <v>7726</v>
      </c>
      <c r="E1399">
        <v>172.41666670000001</v>
      </c>
      <c r="F1399">
        <v>-43.833333330000002</v>
      </c>
      <c r="G1399" t="s">
        <v>8598</v>
      </c>
    </row>
    <row r="1400" spans="1:7" ht="18.75" customHeight="1">
      <c r="A1400" s="36" t="s">
        <v>14342</v>
      </c>
      <c r="B1400" s="36" t="s">
        <v>17249</v>
      </c>
      <c r="C1400" s="36" t="s">
        <v>9051</v>
      </c>
      <c r="D1400" s="36" t="s">
        <v>7726</v>
      </c>
      <c r="E1400">
        <v>172.41666670000001</v>
      </c>
      <c r="F1400">
        <v>-43.833333330000002</v>
      </c>
      <c r="G1400" t="s">
        <v>8598</v>
      </c>
    </row>
    <row r="1401" spans="1:7" ht="18.75" customHeight="1">
      <c r="A1401" s="36" t="s">
        <v>9052</v>
      </c>
      <c r="B1401" s="36" t="s">
        <v>17249</v>
      </c>
      <c r="C1401" s="36" t="s">
        <v>9053</v>
      </c>
      <c r="D1401" s="36" t="s">
        <v>7726</v>
      </c>
      <c r="E1401">
        <v>172.41666670000001</v>
      </c>
      <c r="F1401">
        <v>-43.833333330000002</v>
      </c>
      <c r="G1401" t="s">
        <v>8598</v>
      </c>
    </row>
    <row r="1402" spans="1:7" ht="18.75" customHeight="1">
      <c r="A1402" s="36" t="s">
        <v>2490</v>
      </c>
      <c r="B1402" s="36" t="s">
        <v>1884</v>
      </c>
      <c r="C1402" s="36" t="s">
        <v>2491</v>
      </c>
      <c r="D1402" t="s">
        <v>1921</v>
      </c>
      <c r="E1402">
        <v>140.16667179999999</v>
      </c>
      <c r="F1402">
        <v>-27.649999619999999</v>
      </c>
      <c r="G1402" t="s">
        <v>2487</v>
      </c>
    </row>
    <row r="1403" spans="1:7" ht="18.75" customHeight="1">
      <c r="A1403" s="36" t="s">
        <v>12861</v>
      </c>
      <c r="B1403" s="36" t="s">
        <v>17253</v>
      </c>
      <c r="C1403" s="36" t="s">
        <v>12862</v>
      </c>
      <c r="D1403" s="36" t="s">
        <v>12643</v>
      </c>
      <c r="E1403">
        <v>80.849998470000003</v>
      </c>
      <c r="F1403">
        <v>6.3000001909999996</v>
      </c>
      <c r="G1403" t="s">
        <v>1464</v>
      </c>
    </row>
    <row r="1404" spans="1:7" ht="18.75" customHeight="1">
      <c r="A1404" s="36" t="s">
        <v>17012</v>
      </c>
      <c r="B1404" s="36" t="s">
        <v>6330</v>
      </c>
      <c r="C1404" t="s">
        <v>17071</v>
      </c>
      <c r="D1404" t="s">
        <v>6332</v>
      </c>
      <c r="E1404">
        <v>2.6444167007073101</v>
      </c>
      <c r="F1404">
        <v>103.694908906587</v>
      </c>
    </row>
    <row r="1405" spans="1:7" ht="18.75" customHeight="1">
      <c r="A1405" s="36" t="s">
        <v>17011</v>
      </c>
      <c r="B1405" s="36" t="s">
        <v>6330</v>
      </c>
      <c r="C1405" t="s">
        <v>17070</v>
      </c>
      <c r="D1405" t="s">
        <v>6386</v>
      </c>
      <c r="E1405">
        <v>4.9508025294147204</v>
      </c>
      <c r="F1405">
        <v>100.470081746698</v>
      </c>
    </row>
    <row r="1406" spans="1:7" ht="18.75" customHeight="1">
      <c r="A1406" t="s">
        <v>3345</v>
      </c>
      <c r="B1406" t="s">
        <v>2833</v>
      </c>
      <c r="C1406" t="s">
        <v>3346</v>
      </c>
      <c r="D1406" t="s">
        <v>2846</v>
      </c>
      <c r="E1406">
        <v>24.86666679</v>
      </c>
      <c r="F1406">
        <v>92.050003050000001</v>
      </c>
      <c r="G1406" t="s">
        <v>17242</v>
      </c>
    </row>
    <row r="1407" spans="1:7" ht="18.75" customHeight="1">
      <c r="A1407" s="36" t="s">
        <v>14202</v>
      </c>
      <c r="B1407" s="36" t="s">
        <v>14374</v>
      </c>
      <c r="C1407" s="36" t="s">
        <v>14203</v>
      </c>
      <c r="D1407" s="36" t="s">
        <v>14204</v>
      </c>
      <c r="E1407">
        <v>125.4499969</v>
      </c>
      <c r="F1407">
        <v>-8.7666664119999993</v>
      </c>
      <c r="G1407" t="s">
        <v>1464</v>
      </c>
    </row>
    <row r="1408" spans="1:7" ht="18.75" customHeight="1">
      <c r="A1408" s="36" t="s">
        <v>5364</v>
      </c>
      <c r="B1408" s="36" t="s">
        <v>4582</v>
      </c>
      <c r="C1408" s="36" t="s">
        <v>5365</v>
      </c>
      <c r="D1408" t="s">
        <v>5366</v>
      </c>
      <c r="E1408">
        <v>125.379166666667</v>
      </c>
      <c r="F1408">
        <v>-8.7688888888889007</v>
      </c>
      <c r="G1408" t="s">
        <v>1464</v>
      </c>
    </row>
    <row r="1409" spans="1:7" ht="18.75" customHeight="1">
      <c r="A1409" s="36" t="s">
        <v>5275</v>
      </c>
      <c r="B1409" s="36" t="s">
        <v>4582</v>
      </c>
      <c r="C1409" s="36" t="s">
        <v>5276</v>
      </c>
      <c r="D1409" s="36" t="s">
        <v>4667</v>
      </c>
      <c r="E1409">
        <v>108.05240499999999</v>
      </c>
      <c r="F1409">
        <v>-6.3133559999999997</v>
      </c>
      <c r="G1409" t="s">
        <v>1464</v>
      </c>
    </row>
    <row r="1410" spans="1:7" ht="18.75" customHeight="1">
      <c r="A1410" s="36" t="s">
        <v>5287</v>
      </c>
      <c r="B1410" s="36" t="s">
        <v>4582</v>
      </c>
      <c r="C1410" s="36" t="s">
        <v>5288</v>
      </c>
      <c r="D1410" s="36" t="s">
        <v>4667</v>
      </c>
      <c r="E1410">
        <v>107.951965</v>
      </c>
      <c r="F1410">
        <v>-6.3073689999999898</v>
      </c>
      <c r="G1410" t="s">
        <v>1464</v>
      </c>
    </row>
    <row r="1411" spans="1:7" ht="18.75" customHeight="1">
      <c r="A1411" s="36" t="s">
        <v>4826</v>
      </c>
      <c r="B1411" s="36" t="s">
        <v>4582</v>
      </c>
      <c r="C1411" s="36" t="s">
        <v>4827</v>
      </c>
      <c r="D1411" t="s">
        <v>4667</v>
      </c>
      <c r="E1411">
        <v>108.030745</v>
      </c>
      <c r="F1411">
        <v>-6.31135</v>
      </c>
      <c r="G1411" t="s">
        <v>1464</v>
      </c>
    </row>
    <row r="1412" spans="1:7" ht="18.75" customHeight="1">
      <c r="A1412" s="36" t="s">
        <v>4202</v>
      </c>
      <c r="B1412" s="36" t="s">
        <v>17247</v>
      </c>
      <c r="C1412" s="36" t="s">
        <v>4203</v>
      </c>
      <c r="D1412" s="36" t="s">
        <v>3765</v>
      </c>
      <c r="E1412">
        <v>100.18333440000001</v>
      </c>
      <c r="F1412">
        <v>25.783332819999998</v>
      </c>
      <c r="G1412" t="s">
        <v>1464</v>
      </c>
    </row>
    <row r="1413" spans="1:7" ht="18.75" customHeight="1">
      <c r="A1413" s="36" t="s">
        <v>11007</v>
      </c>
      <c r="B1413" s="36" t="s">
        <v>10805</v>
      </c>
      <c r="C1413" s="36" t="s">
        <v>11008</v>
      </c>
      <c r="D1413" s="36" t="s">
        <v>1464</v>
      </c>
      <c r="E1413">
        <v>123.43243099999999</v>
      </c>
      <c r="F1413">
        <v>10.457675999999999</v>
      </c>
      <c r="G1413" t="s">
        <v>1464</v>
      </c>
    </row>
    <row r="1414" spans="1:7" ht="18.75" customHeight="1">
      <c r="A1414" s="36" t="s">
        <v>12639</v>
      </c>
      <c r="B1414" s="36" t="s">
        <v>17253</v>
      </c>
      <c r="C1414" s="36" t="s">
        <v>12640</v>
      </c>
      <c r="D1414" s="36" t="s">
        <v>12404</v>
      </c>
      <c r="E1414">
        <v>79.900001529999997</v>
      </c>
      <c r="F1414">
        <v>9</v>
      </c>
      <c r="G1414" t="s">
        <v>12495</v>
      </c>
    </row>
    <row r="1415" spans="1:7" ht="18.75" customHeight="1">
      <c r="A1415" s="36" t="s">
        <v>12494</v>
      </c>
      <c r="B1415" s="36" t="s">
        <v>17253</v>
      </c>
      <c r="C1415" s="36" t="s">
        <v>12495</v>
      </c>
      <c r="D1415" s="36" t="s">
        <v>1464</v>
      </c>
      <c r="E1415">
        <v>79.900700000000001</v>
      </c>
      <c r="F1415">
        <v>9.0125700000000109</v>
      </c>
      <c r="G1415" t="s">
        <v>1464</v>
      </c>
    </row>
    <row r="1416" spans="1:7" ht="18.75" customHeight="1">
      <c r="A1416" s="36" t="s">
        <v>2053</v>
      </c>
      <c r="B1416" s="36" t="s">
        <v>1884</v>
      </c>
      <c r="C1416" s="36" t="s">
        <v>2054</v>
      </c>
      <c r="D1416" t="s">
        <v>1947</v>
      </c>
      <c r="E1416">
        <v>122.019924212742</v>
      </c>
      <c r="F1416">
        <v>-33.877467818409102</v>
      </c>
      <c r="G1416" t="s">
        <v>1464</v>
      </c>
    </row>
    <row r="1417" spans="1:7" ht="18.75" customHeight="1">
      <c r="A1417" s="36" t="s">
        <v>6913</v>
      </c>
      <c r="B1417" s="36" t="s">
        <v>6914</v>
      </c>
      <c r="C1417" s="36" t="s">
        <v>6915</v>
      </c>
      <c r="D1417" s="36" t="s">
        <v>125</v>
      </c>
      <c r="E1417">
        <v>72.949996949999999</v>
      </c>
      <c r="F1417">
        <v>-4.1166667940000004</v>
      </c>
      <c r="G1417" t="s">
        <v>1464</v>
      </c>
    </row>
    <row r="1418" spans="1:7" ht="18.75" customHeight="1">
      <c r="A1418" s="36" t="s">
        <v>2498</v>
      </c>
      <c r="B1418" s="36" t="s">
        <v>1884</v>
      </c>
      <c r="C1418" s="36" t="s">
        <v>2499</v>
      </c>
      <c r="D1418" s="36" t="s">
        <v>1464</v>
      </c>
      <c r="E1418">
        <v>148.170379292706</v>
      </c>
      <c r="F1418">
        <v>-19.9517943027267</v>
      </c>
      <c r="G1418" t="s">
        <v>1464</v>
      </c>
    </row>
    <row r="1419" spans="1:7" ht="18.75" customHeight="1">
      <c r="A1419" s="36" t="s">
        <v>2540</v>
      </c>
      <c r="B1419" s="36" t="s">
        <v>1884</v>
      </c>
      <c r="C1419" s="36" t="s">
        <v>2541</v>
      </c>
      <c r="D1419" s="36" t="s">
        <v>1464</v>
      </c>
      <c r="E1419">
        <v>152.99546268075599</v>
      </c>
      <c r="F1419">
        <v>-26.7823571484717</v>
      </c>
      <c r="G1419" t="s">
        <v>1464</v>
      </c>
    </row>
    <row r="1420" spans="1:7" ht="18.75" customHeight="1">
      <c r="A1420" s="36" t="s">
        <v>5271</v>
      </c>
      <c r="B1420" s="36" t="s">
        <v>4582</v>
      </c>
      <c r="C1420" s="36" t="s">
        <v>5272</v>
      </c>
      <c r="D1420" t="s">
        <v>4592</v>
      </c>
      <c r="E1420">
        <v>117.5133</v>
      </c>
      <c r="F1420">
        <v>0.37631670000001299</v>
      </c>
      <c r="G1420" t="s">
        <v>1464</v>
      </c>
    </row>
    <row r="1421" spans="1:7" ht="18.75" customHeight="1">
      <c r="A1421" s="36" t="s">
        <v>2760</v>
      </c>
      <c r="B1421" s="36" t="s">
        <v>1884</v>
      </c>
      <c r="C1421" s="36" t="s">
        <v>2761</v>
      </c>
      <c r="D1421" s="36" t="s">
        <v>1464</v>
      </c>
      <c r="E1421">
        <v>114.49844593706401</v>
      </c>
      <c r="F1421">
        <v>-22.190220465577301</v>
      </c>
      <c r="G1421" t="s">
        <v>1464</v>
      </c>
    </row>
    <row r="1422" spans="1:7" ht="18.75" customHeight="1">
      <c r="A1422" s="36" t="s">
        <v>2758</v>
      </c>
      <c r="B1422" s="36" t="s">
        <v>1884</v>
      </c>
      <c r="C1422" s="36" t="s">
        <v>2759</v>
      </c>
      <c r="D1422" s="36" t="s">
        <v>1464</v>
      </c>
      <c r="E1422">
        <v>114.39051741418101</v>
      </c>
      <c r="F1422">
        <v>-21.717044090737801</v>
      </c>
      <c r="G1422" t="s">
        <v>1464</v>
      </c>
    </row>
    <row r="1423" spans="1:7" ht="18.75" customHeight="1">
      <c r="A1423" s="36" t="s">
        <v>2550</v>
      </c>
      <c r="B1423" s="36" t="s">
        <v>1884</v>
      </c>
      <c r="C1423" s="36" t="s">
        <v>2551</v>
      </c>
      <c r="D1423" t="s">
        <v>1921</v>
      </c>
      <c r="E1423">
        <v>133.86977097048</v>
      </c>
      <c r="F1423">
        <v>-32.389206356564202</v>
      </c>
      <c r="G1423" t="s">
        <v>1464</v>
      </c>
    </row>
    <row r="1424" spans="1:7" ht="18.75" customHeight="1">
      <c r="A1424" s="36" t="s">
        <v>5605</v>
      </c>
      <c r="B1424" s="36" t="s">
        <v>5588</v>
      </c>
      <c r="C1424" s="36" t="s">
        <v>5606</v>
      </c>
      <c r="D1424" s="36" t="s">
        <v>5607</v>
      </c>
      <c r="E1424">
        <v>140.32291450902301</v>
      </c>
      <c r="F1424">
        <v>40.776992354475503</v>
      </c>
      <c r="G1424" t="s">
        <v>1464</v>
      </c>
    </row>
    <row r="1425" spans="1:7" ht="18.75" customHeight="1">
      <c r="A1425" s="36" t="s">
        <v>5861</v>
      </c>
      <c r="B1425" s="36" t="s">
        <v>5588</v>
      </c>
      <c r="C1425" s="36" t="s">
        <v>5862</v>
      </c>
      <c r="D1425" s="36" t="s">
        <v>5712</v>
      </c>
      <c r="E1425">
        <v>130.88333130000001</v>
      </c>
      <c r="F1425">
        <v>32.866664890000003</v>
      </c>
      <c r="G1425" t="s">
        <v>1464</v>
      </c>
    </row>
    <row r="1426" spans="1:7" ht="18.75" customHeight="1">
      <c r="A1426" s="36" t="s">
        <v>2530</v>
      </c>
      <c r="B1426" s="36" t="s">
        <v>1884</v>
      </c>
      <c r="C1426" s="36" t="s">
        <v>2531</v>
      </c>
      <c r="D1426" s="36" t="s">
        <v>1464</v>
      </c>
      <c r="E1426">
        <v>148.26862109070501</v>
      </c>
      <c r="F1426">
        <v>-41.502570579491703</v>
      </c>
      <c r="G1426" t="s">
        <v>1464</v>
      </c>
    </row>
    <row r="1427" spans="1:7" ht="18.75" customHeight="1">
      <c r="A1427" s="36" t="s">
        <v>4132</v>
      </c>
      <c r="B1427" s="36" t="s">
        <v>17247</v>
      </c>
      <c r="C1427" s="36" t="s">
        <v>4133</v>
      </c>
      <c r="D1427" s="36" t="s">
        <v>3778</v>
      </c>
      <c r="E1427">
        <v>116.48332980000001</v>
      </c>
      <c r="F1427">
        <v>29.833333970000002</v>
      </c>
      <c r="G1427" t="s">
        <v>1464</v>
      </c>
    </row>
    <row r="1428" spans="1:7" ht="18.75" customHeight="1">
      <c r="A1428" s="36" t="s">
        <v>4409</v>
      </c>
      <c r="B1428" s="36" t="s">
        <v>17247</v>
      </c>
      <c r="C1428" s="36" t="s">
        <v>4410</v>
      </c>
      <c r="D1428" s="36" t="s">
        <v>3918</v>
      </c>
      <c r="E1428">
        <v>112.75</v>
      </c>
      <c r="F1428">
        <v>29.516666409999999</v>
      </c>
      <c r="G1428" t="s">
        <v>1464</v>
      </c>
    </row>
    <row r="1429" spans="1:7" ht="18.75" customHeight="1">
      <c r="A1429" s="36" t="s">
        <v>8554</v>
      </c>
      <c r="B1429" s="36" t="s">
        <v>17249</v>
      </c>
      <c r="C1429" s="36" t="s">
        <v>8555</v>
      </c>
      <c r="D1429" s="36" t="s">
        <v>7710</v>
      </c>
      <c r="E1429">
        <v>172.83332820000001</v>
      </c>
      <c r="F1429">
        <v>-40.533332819999998</v>
      </c>
      <c r="G1429" t="s">
        <v>1464</v>
      </c>
    </row>
    <row r="1430" spans="1:7" ht="18.75" customHeight="1">
      <c r="A1430" s="36" t="s">
        <v>9054</v>
      </c>
      <c r="B1430" s="36" t="s">
        <v>17249</v>
      </c>
      <c r="C1430" s="36" t="s">
        <v>9055</v>
      </c>
      <c r="D1430" s="36" t="s">
        <v>7710</v>
      </c>
      <c r="E1430">
        <v>173</v>
      </c>
      <c r="F1430">
        <v>-40.583333330000002</v>
      </c>
      <c r="G1430" t="s">
        <v>8555</v>
      </c>
    </row>
    <row r="1431" spans="1:7" ht="18.75" customHeight="1">
      <c r="A1431" s="36" t="s">
        <v>9056</v>
      </c>
      <c r="B1431" s="36" t="s">
        <v>17249</v>
      </c>
      <c r="C1431" s="36" t="s">
        <v>9057</v>
      </c>
      <c r="D1431" s="36" t="s">
        <v>7710</v>
      </c>
      <c r="E1431">
        <v>173</v>
      </c>
      <c r="F1431">
        <v>-40.583333330000002</v>
      </c>
      <c r="G1431" t="s">
        <v>8555</v>
      </c>
    </row>
    <row r="1432" spans="1:7" ht="18.75" customHeight="1">
      <c r="A1432" s="36" t="s">
        <v>10637</v>
      </c>
      <c r="B1432" s="36" t="s">
        <v>9596</v>
      </c>
      <c r="C1432" s="36" t="s">
        <v>10638</v>
      </c>
      <c r="D1432" t="s">
        <v>9600</v>
      </c>
      <c r="E1432">
        <v>0</v>
      </c>
      <c r="F1432">
        <v>0</v>
      </c>
      <c r="G1432" t="s">
        <v>1464</v>
      </c>
    </row>
    <row r="1433" spans="1:7" ht="18.75" customHeight="1">
      <c r="A1433" s="36" t="s">
        <v>3970</v>
      </c>
      <c r="B1433" s="36" t="s">
        <v>17247</v>
      </c>
      <c r="C1433" s="36" t="s">
        <v>3971</v>
      </c>
      <c r="D1433" s="36" t="s">
        <v>3867</v>
      </c>
      <c r="E1433">
        <v>121.16666410000001</v>
      </c>
      <c r="F1433">
        <v>36.666667940000004</v>
      </c>
      <c r="G1433" t="s">
        <v>1464</v>
      </c>
    </row>
    <row r="1434" spans="1:7" ht="18.75" customHeight="1">
      <c r="A1434" s="36" t="s">
        <v>4495</v>
      </c>
      <c r="B1434" s="36" t="s">
        <v>17247</v>
      </c>
      <c r="C1434" s="36" t="s">
        <v>4496</v>
      </c>
      <c r="D1434" s="36" t="s">
        <v>3962</v>
      </c>
      <c r="E1434">
        <v>121.5999985</v>
      </c>
      <c r="F1434">
        <v>30.833333970000002</v>
      </c>
      <c r="G1434" t="s">
        <v>1464</v>
      </c>
    </row>
    <row r="1435" spans="1:7" ht="18.75" customHeight="1">
      <c r="A1435" s="36" t="s">
        <v>9058</v>
      </c>
      <c r="B1435" s="36" t="s">
        <v>17249</v>
      </c>
      <c r="C1435" s="36" t="s">
        <v>9059</v>
      </c>
      <c r="D1435" s="36" t="s">
        <v>7703</v>
      </c>
      <c r="E1435">
        <v>176</v>
      </c>
      <c r="F1435">
        <v>-37.716666670000002</v>
      </c>
      <c r="G1435" t="s">
        <v>8460</v>
      </c>
    </row>
    <row r="1436" spans="1:7" ht="18.75" customHeight="1">
      <c r="A1436" s="36" t="s">
        <v>9060</v>
      </c>
      <c r="B1436" s="36" t="s">
        <v>17249</v>
      </c>
      <c r="C1436" s="36" t="s">
        <v>9061</v>
      </c>
      <c r="D1436" s="36" t="s">
        <v>7703</v>
      </c>
      <c r="E1436">
        <v>176</v>
      </c>
      <c r="F1436">
        <v>-37.716666670000002</v>
      </c>
      <c r="G1436" t="s">
        <v>8460</v>
      </c>
    </row>
    <row r="1437" spans="1:7" ht="18.75" customHeight="1">
      <c r="A1437" s="36" t="s">
        <v>7659</v>
      </c>
      <c r="B1437" s="36" t="s">
        <v>7429</v>
      </c>
      <c r="C1437" s="36" t="s">
        <v>7660</v>
      </c>
      <c r="D1437" t="s">
        <v>1464</v>
      </c>
      <c r="E1437">
        <v>83.945929252485996</v>
      </c>
      <c r="F1437">
        <v>28.217252040913898</v>
      </c>
      <c r="G1437" t="s">
        <v>1464</v>
      </c>
    </row>
    <row r="1438" spans="1:7" ht="18.75" customHeight="1">
      <c r="A1438" s="36" t="s">
        <v>9062</v>
      </c>
      <c r="B1438" s="36" t="s">
        <v>17249</v>
      </c>
      <c r="C1438" s="36" t="s">
        <v>9063</v>
      </c>
      <c r="D1438" s="36" t="s">
        <v>7703</v>
      </c>
      <c r="E1438">
        <v>176</v>
      </c>
      <c r="F1438">
        <v>-37.716666670000002</v>
      </c>
      <c r="G1438" t="s">
        <v>9311</v>
      </c>
    </row>
    <row r="1439" spans="1:7" ht="18.75" customHeight="1">
      <c r="A1439" s="36" t="s">
        <v>6916</v>
      </c>
      <c r="B1439" s="36" t="s">
        <v>6914</v>
      </c>
      <c r="C1439" s="36" t="s">
        <v>6917</v>
      </c>
      <c r="D1439" s="36" t="s">
        <v>125</v>
      </c>
      <c r="E1439">
        <v>73.033332819999998</v>
      </c>
      <c r="F1439">
        <v>-3.216666698</v>
      </c>
      <c r="G1439" t="s">
        <v>1464</v>
      </c>
    </row>
    <row r="1440" spans="1:7" ht="18.75" customHeight="1">
      <c r="A1440" s="36" t="s">
        <v>2528</v>
      </c>
      <c r="B1440" s="36" t="s">
        <v>1884</v>
      </c>
      <c r="C1440" s="36" t="s">
        <v>2529</v>
      </c>
      <c r="D1440" s="36" t="s">
        <v>1464</v>
      </c>
      <c r="E1440">
        <v>118.55754070070201</v>
      </c>
      <c r="F1440">
        <v>-20.305221097694499</v>
      </c>
      <c r="G1440" t="s">
        <v>1464</v>
      </c>
    </row>
    <row r="1441" spans="1:7" ht="18.75" customHeight="1">
      <c r="A1441" s="36" t="s">
        <v>8556</v>
      </c>
      <c r="B1441" s="36" t="s">
        <v>17249</v>
      </c>
      <c r="C1441" s="36" t="s">
        <v>8557</v>
      </c>
      <c r="D1441" s="36" t="s">
        <v>7773</v>
      </c>
      <c r="E1441">
        <v>175.33332820000001</v>
      </c>
      <c r="F1441">
        <v>-37.183334350000003</v>
      </c>
      <c r="G1441" t="s">
        <v>1464</v>
      </c>
    </row>
    <row r="1442" spans="1:7" ht="18.75" customHeight="1">
      <c r="A1442" s="36" t="s">
        <v>7661</v>
      </c>
      <c r="B1442" s="36" t="s">
        <v>7429</v>
      </c>
      <c r="C1442" s="36" t="s">
        <v>7662</v>
      </c>
      <c r="D1442" s="36" t="s">
        <v>7527</v>
      </c>
      <c r="E1442">
        <v>0</v>
      </c>
      <c r="F1442">
        <v>0</v>
      </c>
      <c r="G1442" t="s">
        <v>1464</v>
      </c>
    </row>
    <row r="1443" spans="1:7" ht="18.75" customHeight="1">
      <c r="A1443" s="36" t="s">
        <v>7657</v>
      </c>
      <c r="B1443" s="36" t="s">
        <v>7429</v>
      </c>
      <c r="C1443" s="36" t="s">
        <v>7658</v>
      </c>
      <c r="D1443" s="36" t="s">
        <v>1464</v>
      </c>
      <c r="E1443">
        <v>84.577939000000001</v>
      </c>
      <c r="F1443">
        <v>27.561819</v>
      </c>
      <c r="G1443" t="s">
        <v>1464</v>
      </c>
    </row>
    <row r="1444" spans="1:7" ht="18.75" customHeight="1">
      <c r="A1444" s="36" t="s">
        <v>9064</v>
      </c>
      <c r="B1444" s="36" t="s">
        <v>17249</v>
      </c>
      <c r="C1444" s="36" t="s">
        <v>9065</v>
      </c>
      <c r="D1444" s="36" t="s">
        <v>7726</v>
      </c>
      <c r="E1444">
        <v>172.41666670000001</v>
      </c>
      <c r="F1444">
        <v>-43.833333330000002</v>
      </c>
      <c r="G1444" t="s">
        <v>8598</v>
      </c>
    </row>
    <row r="1445" spans="1:7" ht="18.75" customHeight="1">
      <c r="A1445" s="36" t="s">
        <v>9066</v>
      </c>
      <c r="B1445" s="36" t="s">
        <v>17249</v>
      </c>
      <c r="C1445" s="36" t="s">
        <v>9067</v>
      </c>
      <c r="D1445" s="36" t="s">
        <v>7726</v>
      </c>
      <c r="E1445">
        <v>172.41666670000001</v>
      </c>
      <c r="F1445">
        <v>-43.833333330000002</v>
      </c>
      <c r="G1445" t="s">
        <v>8598</v>
      </c>
    </row>
    <row r="1446" spans="1:7" ht="18.75" customHeight="1">
      <c r="A1446" s="36" t="s">
        <v>9068</v>
      </c>
      <c r="B1446" s="36" t="s">
        <v>17249</v>
      </c>
      <c r="C1446" s="36" t="s">
        <v>9069</v>
      </c>
      <c r="D1446" s="36" t="s">
        <v>7726</v>
      </c>
      <c r="E1446">
        <v>172.41666670000001</v>
      </c>
      <c r="F1446">
        <v>-43.833333330000002</v>
      </c>
      <c r="G1446" t="s">
        <v>8598</v>
      </c>
    </row>
    <row r="1447" spans="1:7" ht="18.75" customHeight="1">
      <c r="A1447" s="36" t="s">
        <v>11280</v>
      </c>
      <c r="B1447" s="36" t="s">
        <v>10805</v>
      </c>
      <c r="C1447" s="36" t="s">
        <v>11281</v>
      </c>
      <c r="D1447" s="36" t="s">
        <v>1464</v>
      </c>
      <c r="E1447">
        <v>0</v>
      </c>
      <c r="F1447">
        <v>0</v>
      </c>
      <c r="G1447" t="s">
        <v>1464</v>
      </c>
    </row>
    <row r="1448" spans="1:7" ht="18.75" customHeight="1">
      <c r="A1448" s="36" t="s">
        <v>11447</v>
      </c>
      <c r="B1448" s="36" t="s">
        <v>10805</v>
      </c>
      <c r="C1448" s="36" t="s">
        <v>11448</v>
      </c>
      <c r="D1448" s="36" t="s">
        <v>1464</v>
      </c>
      <c r="E1448">
        <v>120.09029200000001</v>
      </c>
      <c r="F1448">
        <v>16.133043000000001</v>
      </c>
      <c r="G1448" t="s">
        <v>1464</v>
      </c>
    </row>
    <row r="1449" spans="1:7" ht="18.75" customHeight="1">
      <c r="A1449" s="36" t="s">
        <v>2105</v>
      </c>
      <c r="B1449" s="36" t="s">
        <v>1884</v>
      </c>
      <c r="C1449" s="36" t="s">
        <v>2106</v>
      </c>
      <c r="D1449" t="s">
        <v>1921</v>
      </c>
      <c r="E1449">
        <v>138.545233</v>
      </c>
      <c r="F1449">
        <v>-34.934047</v>
      </c>
      <c r="G1449" t="s">
        <v>1464</v>
      </c>
    </row>
    <row r="1450" spans="1:7" ht="18.75" customHeight="1">
      <c r="A1450" s="36" t="s">
        <v>2085</v>
      </c>
      <c r="B1450" s="36" t="s">
        <v>1884</v>
      </c>
      <c r="C1450" s="36" t="s">
        <v>2086</v>
      </c>
      <c r="D1450" s="36" t="s">
        <v>1464</v>
      </c>
      <c r="E1450">
        <v>141.89180692338101</v>
      </c>
      <c r="F1450">
        <v>-38.272362350266398</v>
      </c>
      <c r="G1450" t="s">
        <v>1464</v>
      </c>
    </row>
    <row r="1451" spans="1:7" ht="18.75" customHeight="1">
      <c r="A1451" s="36" t="s">
        <v>2003</v>
      </c>
      <c r="B1451" s="36" t="s">
        <v>1884</v>
      </c>
      <c r="C1451" s="36" t="s">
        <v>2004</v>
      </c>
      <c r="D1451" s="36" t="s">
        <v>1988</v>
      </c>
      <c r="E1451">
        <v>146.43089003952301</v>
      </c>
      <c r="F1451">
        <v>-34.530328991963302</v>
      </c>
      <c r="G1451" t="s">
        <v>1464</v>
      </c>
    </row>
    <row r="1452" spans="1:7" ht="18.75" customHeight="1">
      <c r="A1452" s="36" t="s">
        <v>2494</v>
      </c>
      <c r="B1452" s="36" t="s">
        <v>1884</v>
      </c>
      <c r="C1452" s="36" t="s">
        <v>2495</v>
      </c>
      <c r="D1452" s="36" t="s">
        <v>1464</v>
      </c>
      <c r="E1452">
        <v>142.02849153886899</v>
      </c>
      <c r="F1452">
        <v>-34.031950499766403</v>
      </c>
      <c r="G1452" t="s">
        <v>1464</v>
      </c>
    </row>
    <row r="1453" spans="1:7" ht="18.75" customHeight="1">
      <c r="A1453" s="36" t="s">
        <v>2492</v>
      </c>
      <c r="B1453" s="36" t="s">
        <v>1884</v>
      </c>
      <c r="C1453" s="36" t="s">
        <v>2493</v>
      </c>
      <c r="D1453" s="36" t="s">
        <v>1464</v>
      </c>
      <c r="E1453">
        <v>145.027321546937</v>
      </c>
      <c r="F1453">
        <v>-38.476126535756201</v>
      </c>
      <c r="G1453" t="s">
        <v>1464</v>
      </c>
    </row>
    <row r="1454" spans="1:7" ht="18.75" customHeight="1">
      <c r="A1454" s="36" t="s">
        <v>2439</v>
      </c>
      <c r="B1454" s="36" t="s">
        <v>1884</v>
      </c>
      <c r="C1454" s="36" t="s">
        <v>2440</v>
      </c>
      <c r="D1454" s="36" t="s">
        <v>1464</v>
      </c>
      <c r="E1454">
        <v>148.18861348837299</v>
      </c>
      <c r="F1454">
        <v>-39.966358103952501</v>
      </c>
      <c r="G1454" t="s">
        <v>1464</v>
      </c>
    </row>
    <row r="1455" spans="1:7" ht="18.75" customHeight="1">
      <c r="A1455" s="36" t="s">
        <v>1883</v>
      </c>
      <c r="B1455" s="36" t="s">
        <v>1884</v>
      </c>
      <c r="C1455" s="36" t="s">
        <v>1885</v>
      </c>
      <c r="D1455" s="36" t="s">
        <v>1464</v>
      </c>
      <c r="E1455">
        <v>130.393982566506</v>
      </c>
      <c r="F1455">
        <v>-12.946008259713199</v>
      </c>
      <c r="G1455" t="s">
        <v>1464</v>
      </c>
    </row>
    <row r="1456" spans="1:7" ht="18.75" customHeight="1">
      <c r="A1456" t="s">
        <v>3003</v>
      </c>
      <c r="B1456" t="s">
        <v>2833</v>
      </c>
      <c r="C1456" t="s">
        <v>3004</v>
      </c>
      <c r="D1456" t="s">
        <v>2846</v>
      </c>
      <c r="E1456">
        <v>0</v>
      </c>
      <c r="F1456">
        <v>0</v>
      </c>
      <c r="G1456" t="s">
        <v>17234</v>
      </c>
    </row>
    <row r="1457" spans="1:7" ht="18.75" customHeight="1">
      <c r="A1457" s="36" t="s">
        <v>8558</v>
      </c>
      <c r="B1457" s="36" t="s">
        <v>17249</v>
      </c>
      <c r="C1457" s="36" t="s">
        <v>8559</v>
      </c>
      <c r="D1457" s="36" t="s">
        <v>7795</v>
      </c>
      <c r="E1457">
        <v>168.8000031</v>
      </c>
      <c r="F1457">
        <v>-46.583332059999996</v>
      </c>
      <c r="G1457" t="s">
        <v>1464</v>
      </c>
    </row>
    <row r="1458" spans="1:7" ht="18.75" customHeight="1">
      <c r="A1458" s="36" t="s">
        <v>2435</v>
      </c>
      <c r="B1458" s="36" t="s">
        <v>1884</v>
      </c>
      <c r="C1458" s="36" t="s">
        <v>2436</v>
      </c>
      <c r="D1458" s="36" t="s">
        <v>1464</v>
      </c>
      <c r="E1458">
        <v>149.44677814792701</v>
      </c>
      <c r="F1458">
        <v>-21.7882106452148</v>
      </c>
      <c r="G1458" t="s">
        <v>1464</v>
      </c>
    </row>
    <row r="1459" spans="1:7" ht="18.75" customHeight="1">
      <c r="A1459" s="36" t="s">
        <v>2433</v>
      </c>
      <c r="B1459" s="36" t="s">
        <v>1884</v>
      </c>
      <c r="C1459" s="36" t="s">
        <v>2434</v>
      </c>
      <c r="D1459" s="36" t="s">
        <v>1464</v>
      </c>
      <c r="E1459">
        <v>139.77973652534999</v>
      </c>
      <c r="F1459">
        <v>-37.167747891062398</v>
      </c>
      <c r="G1459" t="s">
        <v>1464</v>
      </c>
    </row>
    <row r="1460" spans="1:7" ht="18.75" customHeight="1">
      <c r="A1460" s="36" t="s">
        <v>9070</v>
      </c>
      <c r="B1460" s="36" t="s">
        <v>17249</v>
      </c>
      <c r="C1460" s="36" t="s">
        <v>9071</v>
      </c>
      <c r="D1460" s="36" t="s">
        <v>9072</v>
      </c>
      <c r="E1460">
        <v>175.22666670000001</v>
      </c>
      <c r="F1460">
        <v>-40.47361111</v>
      </c>
      <c r="G1460" t="s">
        <v>8881</v>
      </c>
    </row>
    <row r="1461" spans="1:7" ht="18.75" customHeight="1">
      <c r="A1461" s="36" t="s">
        <v>2029</v>
      </c>
      <c r="B1461" s="36" t="s">
        <v>1884</v>
      </c>
      <c r="C1461" s="36" t="s">
        <v>2030</v>
      </c>
      <c r="D1461" s="36" t="s">
        <v>1464</v>
      </c>
      <c r="E1461">
        <v>136.94338317312301</v>
      </c>
      <c r="F1461">
        <v>-33.724650787259797</v>
      </c>
      <c r="G1461" t="s">
        <v>1464</v>
      </c>
    </row>
    <row r="1462" spans="1:7" ht="18.75" customHeight="1">
      <c r="A1462" s="36" t="s">
        <v>8938</v>
      </c>
      <c r="B1462" s="36" t="s">
        <v>17249</v>
      </c>
      <c r="C1462" s="36" t="s">
        <v>8939</v>
      </c>
      <c r="D1462" s="36" t="s">
        <v>7710</v>
      </c>
      <c r="E1462">
        <v>173.1999969</v>
      </c>
      <c r="F1462">
        <v>-41.333332059999996</v>
      </c>
      <c r="G1462" t="s">
        <v>1464</v>
      </c>
    </row>
    <row r="1463" spans="1:7" ht="18.75" customHeight="1">
      <c r="A1463" s="36" t="s">
        <v>8936</v>
      </c>
      <c r="B1463" s="36" t="s">
        <v>17249</v>
      </c>
      <c r="C1463" s="36" t="s">
        <v>8937</v>
      </c>
      <c r="D1463" s="36" t="s">
        <v>8673</v>
      </c>
      <c r="E1463">
        <v>168</v>
      </c>
      <c r="F1463">
        <v>-46.933334350000003</v>
      </c>
      <c r="G1463" t="s">
        <v>1464</v>
      </c>
    </row>
    <row r="1464" spans="1:7" ht="18.75" customHeight="1">
      <c r="A1464" s="36" t="s">
        <v>2431</v>
      </c>
      <c r="B1464" s="36" t="s">
        <v>1884</v>
      </c>
      <c r="C1464" s="36" t="s">
        <v>2432</v>
      </c>
      <c r="D1464" s="36" t="s">
        <v>1464</v>
      </c>
      <c r="E1464">
        <v>142.14805991502499</v>
      </c>
      <c r="F1464">
        <v>-10.608011753907499</v>
      </c>
      <c r="G1464" t="s">
        <v>1464</v>
      </c>
    </row>
    <row r="1465" spans="1:7" ht="18.75" customHeight="1">
      <c r="A1465" s="36" t="s">
        <v>7450</v>
      </c>
      <c r="B1465" s="36" t="s">
        <v>7429</v>
      </c>
      <c r="C1465" s="36" t="s">
        <v>7451</v>
      </c>
      <c r="D1465" s="36" t="s">
        <v>7441</v>
      </c>
      <c r="E1465">
        <v>0</v>
      </c>
      <c r="F1465">
        <v>0</v>
      </c>
      <c r="G1465" t="s">
        <v>7598</v>
      </c>
    </row>
    <row r="1466" spans="1:7" ht="18.75" customHeight="1">
      <c r="A1466" t="s">
        <v>3001</v>
      </c>
      <c r="B1466" t="s">
        <v>2833</v>
      </c>
      <c r="C1466" t="s">
        <v>3002</v>
      </c>
      <c r="D1466" t="s">
        <v>2846</v>
      </c>
      <c r="E1466">
        <v>0</v>
      </c>
      <c r="F1466">
        <v>0</v>
      </c>
      <c r="G1466" t="s">
        <v>17234</v>
      </c>
    </row>
    <row r="1467" spans="1:7" ht="18.75" customHeight="1">
      <c r="A1467" s="36" t="s">
        <v>4070</v>
      </c>
      <c r="B1467" s="36" t="s">
        <v>17247</v>
      </c>
      <c r="C1467" s="36" t="s">
        <v>4071</v>
      </c>
      <c r="D1467" t="s">
        <v>3778</v>
      </c>
      <c r="E1467">
        <v>0</v>
      </c>
      <c r="F1467">
        <v>0</v>
      </c>
      <c r="G1467" t="s">
        <v>1464</v>
      </c>
    </row>
    <row r="1468" spans="1:7" ht="18.75" customHeight="1">
      <c r="A1468" s="36" t="s">
        <v>3779</v>
      </c>
      <c r="B1468" s="36" t="s">
        <v>17247</v>
      </c>
      <c r="C1468" s="36" t="s">
        <v>3780</v>
      </c>
      <c r="D1468" s="36" t="s">
        <v>3768</v>
      </c>
      <c r="E1468">
        <v>113.932928</v>
      </c>
      <c r="F1468">
        <v>31.157997999999999</v>
      </c>
      <c r="G1468" t="s">
        <v>1464</v>
      </c>
    </row>
    <row r="1469" spans="1:7" ht="18.75" customHeight="1">
      <c r="A1469" s="36" t="s">
        <v>6252</v>
      </c>
      <c r="B1469" s="36" t="s">
        <v>5588</v>
      </c>
      <c r="C1469" s="36" t="s">
        <v>6253</v>
      </c>
      <c r="D1469" s="36" t="s">
        <v>5828</v>
      </c>
      <c r="E1469">
        <v>138.63453546169001</v>
      </c>
      <c r="F1469">
        <v>35.130072757256698</v>
      </c>
      <c r="G1469" t="s">
        <v>1464</v>
      </c>
    </row>
    <row r="1470" spans="1:7" ht="18.75" customHeight="1">
      <c r="A1470" s="36" t="s">
        <v>5753</v>
      </c>
      <c r="B1470" s="36" t="s">
        <v>5588</v>
      </c>
      <c r="C1470" s="36" t="s">
        <v>5754</v>
      </c>
      <c r="D1470" s="36" t="s">
        <v>5626</v>
      </c>
      <c r="E1470">
        <v>136.835735552031</v>
      </c>
      <c r="F1470">
        <v>35.075848015732397</v>
      </c>
      <c r="G1470" t="s">
        <v>1464</v>
      </c>
    </row>
    <row r="1471" spans="1:7" ht="18.75" customHeight="1">
      <c r="A1471" s="36" t="s">
        <v>4074</v>
      </c>
      <c r="B1471" s="36" t="s">
        <v>17247</v>
      </c>
      <c r="C1471" s="36" t="s">
        <v>4075</v>
      </c>
      <c r="D1471" s="36" t="s">
        <v>3883</v>
      </c>
      <c r="E1471">
        <v>131.73377600000001</v>
      </c>
      <c r="F1471">
        <v>46.926158999999998</v>
      </c>
      <c r="G1471" t="s">
        <v>1464</v>
      </c>
    </row>
    <row r="1472" spans="1:7" ht="18.75" customHeight="1">
      <c r="A1472" s="36" t="s">
        <v>5591</v>
      </c>
      <c r="B1472" s="36" t="s">
        <v>5588</v>
      </c>
      <c r="C1472" s="36" t="s">
        <v>5592</v>
      </c>
      <c r="D1472" t="s">
        <v>5593</v>
      </c>
      <c r="E1472">
        <v>130.29275137317401</v>
      </c>
      <c r="F1472">
        <v>31.443304782818899</v>
      </c>
      <c r="G1472" t="s">
        <v>1464</v>
      </c>
    </row>
    <row r="1473" spans="1:7" ht="18.75" customHeight="1">
      <c r="A1473" s="36" t="s">
        <v>6034</v>
      </c>
      <c r="B1473" s="36" t="s">
        <v>5588</v>
      </c>
      <c r="C1473" s="36" t="s">
        <v>6035</v>
      </c>
      <c r="D1473" s="36" t="s">
        <v>5590</v>
      </c>
      <c r="E1473">
        <v>141.88333130000001</v>
      </c>
      <c r="F1473">
        <v>43.516666409999999</v>
      </c>
      <c r="G1473" t="s">
        <v>1464</v>
      </c>
    </row>
    <row r="1474" spans="1:7" ht="18.75" customHeight="1">
      <c r="A1474" s="36" t="s">
        <v>6266</v>
      </c>
      <c r="B1474" s="36" t="s">
        <v>5588</v>
      </c>
      <c r="C1474" s="36" t="s">
        <v>6267</v>
      </c>
      <c r="D1474" t="s">
        <v>5672</v>
      </c>
      <c r="E1474">
        <v>140.336991638857</v>
      </c>
      <c r="F1474">
        <v>37.366189307734302</v>
      </c>
      <c r="G1474" t="s">
        <v>1464</v>
      </c>
    </row>
    <row r="1475" spans="1:7" ht="18.75" customHeight="1">
      <c r="A1475" s="36" t="s">
        <v>6110</v>
      </c>
      <c r="B1475" s="36" t="s">
        <v>5588</v>
      </c>
      <c r="C1475" s="36" t="s">
        <v>6111</v>
      </c>
      <c r="D1475" s="36" t="s">
        <v>5791</v>
      </c>
      <c r="E1475">
        <v>130.3500061</v>
      </c>
      <c r="F1475">
        <v>33.25</v>
      </c>
      <c r="G1475" t="s">
        <v>1464</v>
      </c>
    </row>
    <row r="1476" spans="1:7" ht="18.75" customHeight="1">
      <c r="A1476" s="36" t="s">
        <v>3903</v>
      </c>
      <c r="B1476" s="36" t="s">
        <v>17247</v>
      </c>
      <c r="C1476" s="36" t="s">
        <v>3904</v>
      </c>
      <c r="D1476" s="36" t="s">
        <v>3850</v>
      </c>
      <c r="E1476">
        <v>120.0333328</v>
      </c>
      <c r="F1476">
        <v>26.850000380000001</v>
      </c>
      <c r="G1476" t="s">
        <v>1464</v>
      </c>
    </row>
    <row r="1477" spans="1:7" ht="18.75" customHeight="1">
      <c r="A1477" s="36" t="s">
        <v>4211</v>
      </c>
      <c r="B1477" s="36" t="s">
        <v>17247</v>
      </c>
      <c r="C1477" s="36" t="s">
        <v>4212</v>
      </c>
      <c r="D1477" s="36" t="s">
        <v>3850</v>
      </c>
      <c r="E1477">
        <v>119.51667019999999</v>
      </c>
      <c r="F1477">
        <v>25.649999619999999</v>
      </c>
      <c r="G1477" t="s">
        <v>1464</v>
      </c>
    </row>
    <row r="1478" spans="1:7" ht="18.75" customHeight="1">
      <c r="A1478" s="36" t="s">
        <v>5896</v>
      </c>
      <c r="B1478" s="36" t="s">
        <v>5588</v>
      </c>
      <c r="C1478" s="36" t="s">
        <v>5897</v>
      </c>
      <c r="D1478" s="36" t="s">
        <v>1464</v>
      </c>
      <c r="E1478">
        <v>145.26910000000001</v>
      </c>
      <c r="F1478">
        <v>43.340200000000003</v>
      </c>
      <c r="G1478" t="s">
        <v>1464</v>
      </c>
    </row>
    <row r="1479" spans="1:7" ht="18.75" customHeight="1">
      <c r="A1479" s="36" t="s">
        <v>6216</v>
      </c>
      <c r="B1479" s="36" t="s">
        <v>5588</v>
      </c>
      <c r="C1479" s="36" t="s">
        <v>6217</v>
      </c>
      <c r="D1479" s="36" t="s">
        <v>1464</v>
      </c>
      <c r="E1479">
        <v>145.37110000000001</v>
      </c>
      <c r="F1479">
        <v>43.285200000000003</v>
      </c>
      <c r="G1479" t="s">
        <v>1464</v>
      </c>
    </row>
    <row r="1480" spans="1:7" ht="18.75" customHeight="1">
      <c r="A1480" s="36" t="s">
        <v>4431</v>
      </c>
      <c r="B1480" s="36" t="s">
        <v>17247</v>
      </c>
      <c r="C1480" s="36" t="s">
        <v>4432</v>
      </c>
      <c r="D1480" s="36" t="s">
        <v>3768</v>
      </c>
      <c r="E1480">
        <v>114.1999969</v>
      </c>
      <c r="F1480">
        <v>29.966667180000002</v>
      </c>
      <c r="G1480" t="s">
        <v>1464</v>
      </c>
    </row>
    <row r="1481" spans="1:7" ht="18.75" customHeight="1">
      <c r="A1481" s="36" t="s">
        <v>4562</v>
      </c>
      <c r="B1481" s="36" t="s">
        <v>17247</v>
      </c>
      <c r="C1481" s="36" t="s">
        <v>4563</v>
      </c>
      <c r="D1481" t="s">
        <v>3850</v>
      </c>
      <c r="E1481">
        <v>117.73332980000001</v>
      </c>
      <c r="F1481">
        <v>24</v>
      </c>
      <c r="G1481" t="s">
        <v>1464</v>
      </c>
    </row>
    <row r="1482" spans="1:7" ht="18.75" customHeight="1">
      <c r="A1482" s="36" t="s">
        <v>5850</v>
      </c>
      <c r="B1482" s="36" t="s">
        <v>5588</v>
      </c>
      <c r="C1482" s="36" t="s">
        <v>5851</v>
      </c>
      <c r="D1482" t="s">
        <v>5612</v>
      </c>
      <c r="E1482">
        <v>139.81666559999999</v>
      </c>
      <c r="F1482">
        <v>35.299999239999998</v>
      </c>
      <c r="G1482" t="s">
        <v>1464</v>
      </c>
    </row>
    <row r="1483" spans="1:7" ht="18.75" customHeight="1">
      <c r="A1483" s="36" t="s">
        <v>6020</v>
      </c>
      <c r="B1483" s="36" t="s">
        <v>5588</v>
      </c>
      <c r="C1483" s="36" t="s">
        <v>6021</v>
      </c>
      <c r="D1483" s="36" t="s">
        <v>5590</v>
      </c>
      <c r="E1483">
        <v>145.36529999999999</v>
      </c>
      <c r="F1483">
        <v>43.288499999999999</v>
      </c>
      <c r="G1483" t="s">
        <v>1464</v>
      </c>
    </row>
    <row r="1484" spans="1:7" ht="18.75" customHeight="1">
      <c r="A1484" s="36" t="s">
        <v>9696</v>
      </c>
      <c r="B1484" s="36" t="s">
        <v>9596</v>
      </c>
      <c r="C1484" s="36" t="s">
        <v>9697</v>
      </c>
      <c r="D1484" t="s">
        <v>9600</v>
      </c>
      <c r="E1484">
        <v>0</v>
      </c>
      <c r="F1484">
        <v>0</v>
      </c>
      <c r="G1484" t="s">
        <v>1464</v>
      </c>
    </row>
    <row r="1485" spans="1:7" ht="18.75" customHeight="1">
      <c r="A1485" s="36" t="s">
        <v>9953</v>
      </c>
      <c r="B1485" s="36" t="s">
        <v>9596</v>
      </c>
      <c r="C1485" s="36" t="s">
        <v>9954</v>
      </c>
      <c r="D1485" s="36" t="s">
        <v>9600</v>
      </c>
      <c r="E1485">
        <v>67.3</v>
      </c>
      <c r="F1485">
        <v>24.25</v>
      </c>
      <c r="G1485" t="s">
        <v>1464</v>
      </c>
    </row>
    <row r="1486" spans="1:7" ht="18.75" customHeight="1">
      <c r="A1486" s="36" t="s">
        <v>10609</v>
      </c>
      <c r="B1486" s="36" t="s">
        <v>9596</v>
      </c>
      <c r="C1486" s="36" t="s">
        <v>10610</v>
      </c>
      <c r="D1486" s="36" t="s">
        <v>1464</v>
      </c>
      <c r="E1486">
        <v>0</v>
      </c>
      <c r="F1486">
        <v>0</v>
      </c>
      <c r="G1486" t="s">
        <v>1464</v>
      </c>
    </row>
    <row r="1487" spans="1:7" ht="18.75" customHeight="1">
      <c r="A1487" s="36" t="s">
        <v>12058</v>
      </c>
      <c r="B1487" s="36" t="s">
        <v>17251</v>
      </c>
      <c r="C1487" s="36" t="s">
        <v>12059</v>
      </c>
      <c r="D1487" s="36" t="s">
        <v>11812</v>
      </c>
      <c r="E1487">
        <v>126.3000031</v>
      </c>
      <c r="F1487">
        <v>34.650001529999997</v>
      </c>
      <c r="G1487" t="s">
        <v>1464</v>
      </c>
    </row>
    <row r="1488" spans="1:7" ht="18.75" customHeight="1">
      <c r="A1488" t="s">
        <v>2880</v>
      </c>
      <c r="B1488" t="s">
        <v>2833</v>
      </c>
      <c r="C1488" t="s">
        <v>2881</v>
      </c>
      <c r="D1488" t="s">
        <v>2838</v>
      </c>
      <c r="E1488">
        <v>22.700000760000002</v>
      </c>
      <c r="F1488">
        <v>90.550003050000001</v>
      </c>
      <c r="G1488" t="s">
        <v>17230</v>
      </c>
    </row>
    <row r="1489" spans="1:7" ht="18.75" customHeight="1">
      <c r="A1489" t="s">
        <v>3036</v>
      </c>
      <c r="B1489" t="s">
        <v>2833</v>
      </c>
      <c r="C1489" t="s">
        <v>3037</v>
      </c>
      <c r="D1489" t="s">
        <v>2955</v>
      </c>
      <c r="E1489">
        <v>25.333333970000002</v>
      </c>
      <c r="F1489">
        <v>89.666664119999993</v>
      </c>
      <c r="G1489" t="s">
        <v>17244</v>
      </c>
    </row>
    <row r="1490" spans="1:7" ht="18.75" customHeight="1">
      <c r="A1490" s="36" t="s">
        <v>7568</v>
      </c>
      <c r="B1490" s="36" t="s">
        <v>7429</v>
      </c>
      <c r="C1490" s="36" t="s">
        <v>7569</v>
      </c>
      <c r="D1490" s="36" t="s">
        <v>7434</v>
      </c>
      <c r="E1490">
        <v>83.266670230000003</v>
      </c>
      <c r="F1490">
        <v>27.583333970000002</v>
      </c>
      <c r="G1490" t="s">
        <v>1464</v>
      </c>
    </row>
    <row r="1491" spans="1:7" ht="18.75" customHeight="1">
      <c r="A1491" s="36" t="s">
        <v>7667</v>
      </c>
      <c r="B1491" s="36" t="s">
        <v>7429</v>
      </c>
      <c r="C1491" s="36" t="s">
        <v>7668</v>
      </c>
      <c r="D1491" s="36" t="s">
        <v>7441</v>
      </c>
      <c r="E1491">
        <v>0</v>
      </c>
      <c r="F1491">
        <v>0</v>
      </c>
      <c r="G1491" t="s">
        <v>1464</v>
      </c>
    </row>
    <row r="1492" spans="1:7" ht="18.75" customHeight="1">
      <c r="A1492" s="36" t="s">
        <v>9849</v>
      </c>
      <c r="B1492" s="36" t="s">
        <v>9596</v>
      </c>
      <c r="C1492" s="36" t="s">
        <v>9850</v>
      </c>
      <c r="D1492" t="s">
        <v>9600</v>
      </c>
      <c r="E1492">
        <v>69.42</v>
      </c>
      <c r="F1492">
        <v>25.42</v>
      </c>
      <c r="G1492" t="s">
        <v>1464</v>
      </c>
    </row>
    <row r="1493" spans="1:7" ht="18.75" customHeight="1">
      <c r="A1493" s="36" t="s">
        <v>10300</v>
      </c>
      <c r="B1493" s="36" t="s">
        <v>9596</v>
      </c>
      <c r="C1493" s="36" t="s">
        <v>10301</v>
      </c>
      <c r="D1493" t="s">
        <v>9600</v>
      </c>
      <c r="E1493">
        <v>68</v>
      </c>
      <c r="F1493">
        <v>26</v>
      </c>
      <c r="G1493" t="s">
        <v>1464</v>
      </c>
    </row>
    <row r="1494" spans="1:7" ht="18.75" customHeight="1">
      <c r="A1494" t="s">
        <v>2894</v>
      </c>
      <c r="B1494" t="s">
        <v>2833</v>
      </c>
      <c r="C1494" t="s">
        <v>2895</v>
      </c>
      <c r="D1494" t="s">
        <v>2838</v>
      </c>
      <c r="E1494">
        <v>22.11666679</v>
      </c>
      <c r="F1494">
        <v>90.483329769999997</v>
      </c>
      <c r="G1494" t="s">
        <v>17230</v>
      </c>
    </row>
    <row r="1495" spans="1:7" ht="18.75" customHeight="1">
      <c r="A1495" s="36" t="s">
        <v>12521</v>
      </c>
      <c r="B1495" s="36" t="s">
        <v>17253</v>
      </c>
      <c r="C1495" s="36" t="s">
        <v>12522</v>
      </c>
      <c r="D1495" s="36" t="s">
        <v>12421</v>
      </c>
      <c r="E1495">
        <v>80.283332819999998</v>
      </c>
      <c r="F1495">
        <v>7.9833335879999998</v>
      </c>
      <c r="G1495" t="s">
        <v>1464</v>
      </c>
    </row>
    <row r="1496" spans="1:7" ht="18.75" customHeight="1">
      <c r="A1496" s="36" t="s">
        <v>12644</v>
      </c>
      <c r="B1496" s="36" t="s">
        <v>17253</v>
      </c>
      <c r="C1496" s="36" t="s">
        <v>12645</v>
      </c>
      <c r="D1496" s="36" t="s">
        <v>12399</v>
      </c>
      <c r="E1496">
        <v>80.166664119999993</v>
      </c>
      <c r="F1496">
        <v>6.033333302</v>
      </c>
      <c r="G1496" t="s">
        <v>1464</v>
      </c>
    </row>
    <row r="1497" spans="1:7" ht="18.75" customHeight="1">
      <c r="A1497" s="36" t="s">
        <v>12767</v>
      </c>
      <c r="B1497" s="36" t="s">
        <v>17253</v>
      </c>
      <c r="C1497" s="36" t="s">
        <v>12768</v>
      </c>
      <c r="D1497" s="36" t="s">
        <v>12442</v>
      </c>
      <c r="E1497">
        <v>80.866668700000005</v>
      </c>
      <c r="F1497">
        <v>8.1666669850000009</v>
      </c>
      <c r="G1497" t="s">
        <v>1464</v>
      </c>
    </row>
    <row r="1498" spans="1:7" ht="18.75" customHeight="1">
      <c r="A1498" s="36" t="s">
        <v>12091</v>
      </c>
      <c r="B1498" s="36" t="s">
        <v>17251</v>
      </c>
      <c r="C1498" s="36" t="s">
        <v>12092</v>
      </c>
      <c r="D1498" s="36" t="s">
        <v>11821</v>
      </c>
      <c r="E1498">
        <v>128.238040892116</v>
      </c>
      <c r="F1498">
        <v>36.185477623571799</v>
      </c>
      <c r="G1498" t="s">
        <v>1464</v>
      </c>
    </row>
    <row r="1499" spans="1:7" ht="18.75" customHeight="1">
      <c r="A1499" s="36" t="s">
        <v>6036</v>
      </c>
      <c r="B1499" s="36" t="s">
        <v>5588</v>
      </c>
      <c r="C1499" s="36" t="s">
        <v>6037</v>
      </c>
      <c r="D1499" s="36" t="s">
        <v>5617</v>
      </c>
      <c r="E1499">
        <v>141.0144444</v>
      </c>
      <c r="F1499">
        <v>38.253888889999999</v>
      </c>
      <c r="G1499" t="s">
        <v>1464</v>
      </c>
    </row>
    <row r="1500" spans="1:7" ht="18.75" customHeight="1">
      <c r="A1500" s="36" t="s">
        <v>5013</v>
      </c>
      <c r="B1500" s="36" t="s">
        <v>4582</v>
      </c>
      <c r="C1500" s="36" t="s">
        <v>5014</v>
      </c>
      <c r="D1500" t="s">
        <v>4734</v>
      </c>
      <c r="E1500">
        <v>96.858472000000006</v>
      </c>
      <c r="F1500">
        <v>5.2635560000000003</v>
      </c>
      <c r="G1500" t="s">
        <v>1464</v>
      </c>
    </row>
    <row r="1501" spans="1:7" ht="18.75" customHeight="1">
      <c r="A1501" t="s">
        <v>2884</v>
      </c>
      <c r="B1501" t="s">
        <v>2833</v>
      </c>
      <c r="C1501" t="s">
        <v>2885</v>
      </c>
      <c r="D1501" t="s">
        <v>2838</v>
      </c>
      <c r="E1501">
        <v>22.783332819999998</v>
      </c>
      <c r="F1501">
        <v>90.650001529999997</v>
      </c>
      <c r="G1501" t="s">
        <v>17230</v>
      </c>
    </row>
    <row r="1502" spans="1:7" ht="18.75" customHeight="1">
      <c r="A1502" t="s">
        <v>3149</v>
      </c>
      <c r="B1502" t="s">
        <v>2833</v>
      </c>
      <c r="C1502" t="s">
        <v>3150</v>
      </c>
      <c r="D1502" t="s">
        <v>2838</v>
      </c>
      <c r="E1502">
        <v>22.3309</v>
      </c>
      <c r="F1502">
        <v>90.391099999999994</v>
      </c>
      <c r="G1502" t="s">
        <v>17230</v>
      </c>
    </row>
    <row r="1503" spans="1:7" ht="18.75" customHeight="1">
      <c r="A1503" s="36" t="s">
        <v>12125</v>
      </c>
      <c r="B1503" s="36" t="s">
        <v>17251</v>
      </c>
      <c r="C1503" s="36" t="s">
        <v>12126</v>
      </c>
      <c r="D1503" s="36" t="s">
        <v>11821</v>
      </c>
      <c r="E1503">
        <v>129.38333130000001</v>
      </c>
      <c r="F1503">
        <v>36.366664890000003</v>
      </c>
      <c r="G1503" t="s">
        <v>1464</v>
      </c>
    </row>
    <row r="1504" spans="1:7" ht="18.75" customHeight="1">
      <c r="A1504" s="36" t="s">
        <v>11822</v>
      </c>
      <c r="B1504" s="36" t="s">
        <v>17251</v>
      </c>
      <c r="C1504" s="36" t="s">
        <v>11823</v>
      </c>
      <c r="D1504" s="36" t="s">
        <v>11818</v>
      </c>
      <c r="E1504">
        <v>126.469548138025</v>
      </c>
      <c r="F1504">
        <v>37.606449088406499</v>
      </c>
      <c r="G1504" t="s">
        <v>1464</v>
      </c>
    </row>
    <row r="1505" spans="1:7" ht="18.75" customHeight="1">
      <c r="A1505" s="36" t="s">
        <v>12259</v>
      </c>
      <c r="B1505" s="36" t="s">
        <v>17251</v>
      </c>
      <c r="C1505" s="36" t="s">
        <v>12260</v>
      </c>
      <c r="D1505" s="36" t="s">
        <v>11812</v>
      </c>
      <c r="E1505">
        <v>126.77725298527599</v>
      </c>
      <c r="F1505">
        <v>34.5746339449041</v>
      </c>
      <c r="G1505" t="s">
        <v>1464</v>
      </c>
    </row>
    <row r="1506" spans="1:7" ht="18.75" customHeight="1">
      <c r="A1506" s="36" t="s">
        <v>11919</v>
      </c>
      <c r="B1506" s="36" t="s">
        <v>17251</v>
      </c>
      <c r="C1506" s="36" t="s">
        <v>11920</v>
      </c>
      <c r="D1506" s="36" t="s">
        <v>11888</v>
      </c>
      <c r="E1506">
        <v>128.93342296722099</v>
      </c>
      <c r="F1506">
        <v>37.769669581235902</v>
      </c>
      <c r="G1506" t="s">
        <v>1464</v>
      </c>
    </row>
    <row r="1507" spans="1:7" ht="18.75" customHeight="1">
      <c r="A1507" s="36" t="s">
        <v>11929</v>
      </c>
      <c r="B1507" s="36" t="s">
        <v>17251</v>
      </c>
      <c r="C1507" s="36" t="s">
        <v>11930</v>
      </c>
      <c r="D1507" s="36" t="s">
        <v>11888</v>
      </c>
      <c r="E1507">
        <v>128.898142730486</v>
      </c>
      <c r="F1507">
        <v>37.833051135345897</v>
      </c>
      <c r="G1507" t="s">
        <v>1464</v>
      </c>
    </row>
    <row r="1508" spans="1:7" ht="18.75" customHeight="1">
      <c r="A1508" s="36" t="s">
        <v>12139</v>
      </c>
      <c r="B1508" s="36" t="s">
        <v>17251</v>
      </c>
      <c r="C1508" s="36" t="s">
        <v>12140</v>
      </c>
      <c r="D1508" s="36" t="s">
        <v>11839</v>
      </c>
      <c r="E1508">
        <v>126.3499985</v>
      </c>
      <c r="F1508">
        <v>36.766666409999999</v>
      </c>
      <c r="G1508" t="s">
        <v>1464</v>
      </c>
    </row>
    <row r="1509" spans="1:7" ht="18.75" customHeight="1">
      <c r="A1509" t="s">
        <v>3500</v>
      </c>
      <c r="B1509" t="s">
        <v>2833</v>
      </c>
      <c r="C1509" t="s">
        <v>3501</v>
      </c>
      <c r="D1509" t="s">
        <v>3245</v>
      </c>
      <c r="E1509">
        <v>22.373811048093302</v>
      </c>
      <c r="F1509">
        <v>91.269419323343499</v>
      </c>
      <c r="G1509" t="s">
        <v>17230</v>
      </c>
    </row>
    <row r="1510" spans="1:7" ht="18.75" customHeight="1">
      <c r="A1510" s="36" t="s">
        <v>10611</v>
      </c>
      <c r="B1510" s="36" t="s">
        <v>9596</v>
      </c>
      <c r="C1510" s="36" t="s">
        <v>10612</v>
      </c>
      <c r="D1510" t="s">
        <v>1464</v>
      </c>
      <c r="E1510">
        <v>0</v>
      </c>
      <c r="F1510">
        <v>0</v>
      </c>
      <c r="G1510" t="s">
        <v>1464</v>
      </c>
    </row>
    <row r="1511" spans="1:7" ht="18.75" customHeight="1">
      <c r="A1511" s="36" t="s">
        <v>10387</v>
      </c>
      <c r="B1511" s="36" t="s">
        <v>9596</v>
      </c>
      <c r="C1511" s="36" t="s">
        <v>10388</v>
      </c>
      <c r="D1511" t="s">
        <v>9600</v>
      </c>
      <c r="E1511">
        <v>68.5</v>
      </c>
      <c r="F1511">
        <v>26.266666409999999</v>
      </c>
      <c r="G1511" t="s">
        <v>1464</v>
      </c>
    </row>
    <row r="1512" spans="1:7" ht="18.75" customHeight="1">
      <c r="A1512" s="36" t="s">
        <v>11921</v>
      </c>
      <c r="B1512" s="36" t="s">
        <v>17251</v>
      </c>
      <c r="C1512" s="36" t="s">
        <v>11922</v>
      </c>
      <c r="D1512" s="36" t="s">
        <v>11888</v>
      </c>
      <c r="E1512">
        <v>128.44724984813999</v>
      </c>
      <c r="F1512">
        <v>38.480687427564703</v>
      </c>
      <c r="G1512" t="s">
        <v>1464</v>
      </c>
    </row>
    <row r="1513" spans="1:7" ht="18.75" customHeight="1">
      <c r="A1513" s="36" t="s">
        <v>12104</v>
      </c>
      <c r="B1513" s="36" t="s">
        <v>17251</v>
      </c>
      <c r="C1513" s="36" t="s">
        <v>12105</v>
      </c>
      <c r="D1513" s="36" t="s">
        <v>11888</v>
      </c>
      <c r="E1513">
        <v>128.41667179999999</v>
      </c>
      <c r="F1513">
        <v>38.549999239999998</v>
      </c>
      <c r="G1513" t="s">
        <v>1464</v>
      </c>
    </row>
    <row r="1514" spans="1:7" ht="18.75" customHeight="1">
      <c r="A1514" s="36" t="s">
        <v>4106</v>
      </c>
      <c r="B1514" s="36" t="s">
        <v>17247</v>
      </c>
      <c r="C1514" s="36" t="s">
        <v>4107</v>
      </c>
      <c r="D1514" s="36" t="s">
        <v>3861</v>
      </c>
      <c r="E1514">
        <v>119.231436128144</v>
      </c>
      <c r="F1514">
        <v>34.933040363986898</v>
      </c>
      <c r="G1514" t="s">
        <v>1464</v>
      </c>
    </row>
    <row r="1515" spans="1:7" ht="18.75" customHeight="1">
      <c r="A1515" s="36" t="s">
        <v>4271</v>
      </c>
      <c r="B1515" s="36" t="s">
        <v>17247</v>
      </c>
      <c r="C1515" s="36" t="s">
        <v>4272</v>
      </c>
      <c r="D1515" s="36" t="s">
        <v>3967</v>
      </c>
      <c r="E1515">
        <v>117.16666410000001</v>
      </c>
      <c r="F1515">
        <v>32.650001529999997</v>
      </c>
      <c r="G1515" t="s">
        <v>1464</v>
      </c>
    </row>
    <row r="1516" spans="1:7" ht="18.75" customHeight="1">
      <c r="A1516" s="36" t="s">
        <v>4249</v>
      </c>
      <c r="B1516" s="36" t="s">
        <v>17247</v>
      </c>
      <c r="C1516" s="36" t="s">
        <v>4250</v>
      </c>
      <c r="D1516" s="36" t="s">
        <v>3775</v>
      </c>
      <c r="E1516">
        <v>119.33333589999999</v>
      </c>
      <c r="F1516">
        <v>32.583332059999996</v>
      </c>
      <c r="G1516" t="s">
        <v>1464</v>
      </c>
    </row>
    <row r="1517" spans="1:7" ht="18.75" customHeight="1">
      <c r="A1517" s="36" t="s">
        <v>3608</v>
      </c>
      <c r="B1517" s="36" t="s">
        <v>3535</v>
      </c>
      <c r="C1517" s="36" t="s">
        <v>3609</v>
      </c>
      <c r="D1517" s="36" t="s">
        <v>3552</v>
      </c>
      <c r="E1517">
        <v>90.7500991820297</v>
      </c>
      <c r="F1517">
        <v>27.5577342738958</v>
      </c>
      <c r="G1517" t="s">
        <v>1464</v>
      </c>
    </row>
    <row r="1518" spans="1:7" ht="18.75" customHeight="1">
      <c r="A1518" s="36" t="s">
        <v>2423</v>
      </c>
      <c r="B1518" s="36" t="s">
        <v>1884</v>
      </c>
      <c r="C1518" s="36" t="s">
        <v>2424</v>
      </c>
      <c r="D1518" s="36" t="s">
        <v>1464</v>
      </c>
      <c r="E1518">
        <v>115.678387712226</v>
      </c>
      <c r="F1518">
        <v>-32.205018314934897</v>
      </c>
      <c r="G1518" t="s">
        <v>1464</v>
      </c>
    </row>
    <row r="1519" spans="1:7" ht="18.75" customHeight="1">
      <c r="A1519" s="36" t="s">
        <v>12255</v>
      </c>
      <c r="B1519" s="36" t="s">
        <v>17251</v>
      </c>
      <c r="C1519" s="36" t="s">
        <v>12256</v>
      </c>
      <c r="D1519" s="36" t="s">
        <v>11839</v>
      </c>
      <c r="E1519">
        <v>126.351821458681</v>
      </c>
      <c r="F1519">
        <v>36.896586775542701</v>
      </c>
      <c r="G1519" t="s">
        <v>1464</v>
      </c>
    </row>
    <row r="1520" spans="1:7" ht="18.75" customHeight="1">
      <c r="A1520" s="36" t="s">
        <v>7615</v>
      </c>
      <c r="B1520" s="36" t="s">
        <v>7429</v>
      </c>
      <c r="C1520" s="36" t="s">
        <v>7616</v>
      </c>
      <c r="D1520" s="36" t="s">
        <v>7444</v>
      </c>
      <c r="E1520">
        <v>0</v>
      </c>
      <c r="F1520">
        <v>0</v>
      </c>
      <c r="G1520" t="s">
        <v>1464</v>
      </c>
    </row>
    <row r="1521" spans="1:7" ht="18.75" customHeight="1">
      <c r="A1521" s="36" t="s">
        <v>5378</v>
      </c>
      <c r="B1521" s="36" t="s">
        <v>4582</v>
      </c>
      <c r="C1521" s="36" t="s">
        <v>5379</v>
      </c>
      <c r="D1521" s="36" t="s">
        <v>4636</v>
      </c>
      <c r="E1521">
        <v>100.1999969</v>
      </c>
      <c r="F1521">
        <v>-0.69999998799999996</v>
      </c>
      <c r="G1521" t="s">
        <v>1464</v>
      </c>
    </row>
    <row r="1522" spans="1:7" ht="18.75" customHeight="1">
      <c r="A1522" t="s">
        <v>2874</v>
      </c>
      <c r="B1522" t="s">
        <v>2833</v>
      </c>
      <c r="C1522" t="s">
        <v>2875</v>
      </c>
      <c r="D1522" t="s">
        <v>2838</v>
      </c>
      <c r="E1522">
        <v>22.766666409999999</v>
      </c>
      <c r="F1522">
        <v>90.666664119999993</v>
      </c>
      <c r="G1522" t="s">
        <v>17230</v>
      </c>
    </row>
    <row r="1523" spans="1:7" ht="18.75" customHeight="1">
      <c r="A1523" s="36" t="s">
        <v>3781</v>
      </c>
      <c r="B1523" s="36" t="s">
        <v>17247</v>
      </c>
      <c r="C1523" s="36" t="s">
        <v>3782</v>
      </c>
      <c r="D1523" s="36" t="s">
        <v>3775</v>
      </c>
      <c r="E1523">
        <v>119.82362999999999</v>
      </c>
      <c r="F1523">
        <v>31.594785999999999</v>
      </c>
      <c r="G1523" t="s">
        <v>1464</v>
      </c>
    </row>
    <row r="1524" spans="1:7" ht="18.75" customHeight="1">
      <c r="A1524" s="36" t="s">
        <v>6763</v>
      </c>
      <c r="B1524" s="36" t="s">
        <v>6330</v>
      </c>
      <c r="C1524" t="s">
        <v>6764</v>
      </c>
      <c r="D1524" t="s">
        <v>6340</v>
      </c>
      <c r="E1524">
        <v>5.3666667940000004</v>
      </c>
      <c r="F1524">
        <v>100.31666559999999</v>
      </c>
    </row>
    <row r="1525" spans="1:7" ht="18.75" customHeight="1">
      <c r="A1525" s="36" t="s">
        <v>5141</v>
      </c>
      <c r="B1525" s="36" t="s">
        <v>4582</v>
      </c>
      <c r="C1525" s="36" t="s">
        <v>5142</v>
      </c>
      <c r="D1525" t="s">
        <v>4595</v>
      </c>
      <c r="E1525">
        <v>0</v>
      </c>
      <c r="F1525">
        <v>0</v>
      </c>
      <c r="G1525" t="s">
        <v>1464</v>
      </c>
    </row>
    <row r="1526" spans="1:7" ht="18.75" customHeight="1">
      <c r="A1526" s="36" t="s">
        <v>6598</v>
      </c>
      <c r="B1526" s="36" t="s">
        <v>6330</v>
      </c>
      <c r="C1526" t="s">
        <v>6599</v>
      </c>
      <c r="D1526" t="s">
        <v>6467</v>
      </c>
      <c r="E1526">
        <v>3.266666651</v>
      </c>
      <c r="F1526">
        <v>101.76667019999999</v>
      </c>
    </row>
    <row r="1527" spans="1:7" ht="18.75" customHeight="1">
      <c r="A1527" s="36" t="s">
        <v>12177</v>
      </c>
      <c r="B1527" s="36" t="s">
        <v>17251</v>
      </c>
      <c r="C1527" s="36" t="s">
        <v>12178</v>
      </c>
      <c r="D1527" s="36" t="s">
        <v>11856</v>
      </c>
      <c r="E1527">
        <v>128.62992912746199</v>
      </c>
      <c r="F1527">
        <v>34.876067996939</v>
      </c>
      <c r="G1527" t="s">
        <v>1464</v>
      </c>
    </row>
    <row r="1528" spans="1:7" ht="18.75" customHeight="1">
      <c r="A1528" s="36" t="s">
        <v>12155</v>
      </c>
      <c r="B1528" s="36" t="s">
        <v>17251</v>
      </c>
      <c r="C1528" s="36" t="s">
        <v>12156</v>
      </c>
      <c r="D1528" s="36" t="s">
        <v>11888</v>
      </c>
      <c r="E1528">
        <v>128.46665949999999</v>
      </c>
      <c r="F1528">
        <v>38.483333590000001</v>
      </c>
      <c r="G1528" t="s">
        <v>1464</v>
      </c>
    </row>
    <row r="1529" spans="1:7" ht="18.75" customHeight="1">
      <c r="A1529" s="36" t="s">
        <v>2427</v>
      </c>
      <c r="B1529" s="36" t="s">
        <v>1884</v>
      </c>
      <c r="C1529" s="36" t="s">
        <v>2428</v>
      </c>
      <c r="D1529" t="s">
        <v>1464</v>
      </c>
      <c r="E1529">
        <v>146.81039765738399</v>
      </c>
      <c r="F1529">
        <v>-41.093983417923198</v>
      </c>
      <c r="G1529" t="s">
        <v>1464</v>
      </c>
    </row>
    <row r="1530" spans="1:7" ht="18.75" customHeight="1">
      <c r="A1530" s="36" t="s">
        <v>2443</v>
      </c>
      <c r="B1530" s="36" t="s">
        <v>1884</v>
      </c>
      <c r="C1530" s="36" t="s">
        <v>2444</v>
      </c>
      <c r="D1530" s="36" t="s">
        <v>1938</v>
      </c>
      <c r="E1530">
        <v>148.296563661421</v>
      </c>
      <c r="F1530">
        <v>-41.303270491622797</v>
      </c>
      <c r="G1530" t="s">
        <v>2481</v>
      </c>
    </row>
    <row r="1531" spans="1:7" ht="18.75" customHeight="1">
      <c r="A1531" s="36" t="s">
        <v>12097</v>
      </c>
      <c r="B1531" s="36" t="s">
        <v>17251</v>
      </c>
      <c r="C1531" s="36" t="s">
        <v>12098</v>
      </c>
      <c r="D1531" s="36" t="s">
        <v>11856</v>
      </c>
      <c r="E1531">
        <v>128.22999999999999</v>
      </c>
      <c r="F1531">
        <v>35.03</v>
      </c>
      <c r="G1531" t="s">
        <v>1464</v>
      </c>
    </row>
    <row r="1532" spans="1:7" ht="18.75" customHeight="1">
      <c r="A1532" s="36" t="s">
        <v>2520</v>
      </c>
      <c r="B1532" s="36" t="s">
        <v>1884</v>
      </c>
      <c r="C1532" s="36" t="s">
        <v>2521</v>
      </c>
      <c r="D1532" s="36" t="s">
        <v>1464</v>
      </c>
      <c r="E1532">
        <v>114.580227855879</v>
      </c>
      <c r="F1532">
        <v>-28.779090957039699</v>
      </c>
      <c r="G1532" t="s">
        <v>1464</v>
      </c>
    </row>
    <row r="1533" spans="1:7" ht="18.75" customHeight="1">
      <c r="A1533" s="36" t="s">
        <v>11868</v>
      </c>
      <c r="B1533" s="36" t="s">
        <v>17251</v>
      </c>
      <c r="C1533" s="36" t="s">
        <v>11869</v>
      </c>
      <c r="D1533" s="36" t="s">
        <v>11839</v>
      </c>
      <c r="E1533">
        <v>126.704312398203</v>
      </c>
      <c r="F1533">
        <v>35.997507128844298</v>
      </c>
      <c r="G1533" t="s">
        <v>1464</v>
      </c>
    </row>
    <row r="1534" spans="1:7" ht="18.75" customHeight="1">
      <c r="A1534" s="36" t="s">
        <v>11837</v>
      </c>
      <c r="B1534" s="36" t="s">
        <v>17251</v>
      </c>
      <c r="C1534" s="36" t="s">
        <v>11838</v>
      </c>
      <c r="D1534" s="36" t="s">
        <v>11839</v>
      </c>
      <c r="E1534">
        <v>126.999017035808</v>
      </c>
      <c r="F1534">
        <v>36.327798693697098</v>
      </c>
      <c r="G1534" t="s">
        <v>1464</v>
      </c>
    </row>
    <row r="1535" spans="1:7" ht="18.75" customHeight="1">
      <c r="A1535" s="36" t="s">
        <v>12215</v>
      </c>
      <c r="B1535" s="36" t="s">
        <v>17251</v>
      </c>
      <c r="C1535" s="36" t="s">
        <v>12216</v>
      </c>
      <c r="D1535" t="s">
        <v>11826</v>
      </c>
      <c r="E1535">
        <v>127.320344446321</v>
      </c>
      <c r="F1535">
        <v>36.485952549996398</v>
      </c>
      <c r="G1535" t="s">
        <v>1464</v>
      </c>
    </row>
    <row r="1536" spans="1:7" ht="18.75" customHeight="1">
      <c r="A1536" s="36" t="s">
        <v>12107</v>
      </c>
      <c r="B1536" s="36" t="s">
        <v>17251</v>
      </c>
      <c r="C1536" s="36" t="s">
        <v>12108</v>
      </c>
      <c r="D1536" s="36" t="s">
        <v>11839</v>
      </c>
      <c r="E1536">
        <v>126.86666870000001</v>
      </c>
      <c r="F1536">
        <v>36.033332819999998</v>
      </c>
      <c r="G1536" t="s">
        <v>1464</v>
      </c>
    </row>
    <row r="1537" spans="1:7" ht="18.75" customHeight="1">
      <c r="A1537" s="36" t="s">
        <v>12326</v>
      </c>
      <c r="B1537" s="36" t="s">
        <v>17251</v>
      </c>
      <c r="C1537" s="36" t="s">
        <v>12327</v>
      </c>
      <c r="D1537" s="36" t="s">
        <v>12328</v>
      </c>
      <c r="E1537">
        <v>126.869929712108</v>
      </c>
      <c r="F1537">
        <v>36.088721253581703</v>
      </c>
      <c r="G1537" t="s">
        <v>1464</v>
      </c>
    </row>
    <row r="1538" spans="1:7" ht="18.75" customHeight="1">
      <c r="A1538" s="36" t="s">
        <v>12270</v>
      </c>
      <c r="B1538" s="36" t="s">
        <v>17251</v>
      </c>
      <c r="C1538" s="36" t="s">
        <v>12271</v>
      </c>
      <c r="D1538" s="36" t="s">
        <v>11812</v>
      </c>
      <c r="E1538">
        <v>126.406674928106</v>
      </c>
      <c r="F1538">
        <v>34.638455864068298</v>
      </c>
      <c r="G1538" t="s">
        <v>1464</v>
      </c>
    </row>
    <row r="1539" spans="1:7" ht="18.75" customHeight="1">
      <c r="A1539" s="36" t="s">
        <v>12113</v>
      </c>
      <c r="B1539" s="36" t="s">
        <v>17251</v>
      </c>
      <c r="C1539" s="36" t="s">
        <v>12114</v>
      </c>
      <c r="D1539" s="36" t="s">
        <v>11821</v>
      </c>
      <c r="E1539">
        <v>128.5</v>
      </c>
      <c r="F1539">
        <v>35.833332059999996</v>
      </c>
      <c r="G1539" t="s">
        <v>1464</v>
      </c>
    </row>
    <row r="1540" spans="1:7" ht="18.75" customHeight="1">
      <c r="A1540" s="36" t="s">
        <v>12213</v>
      </c>
      <c r="B1540" s="36" t="s">
        <v>17251</v>
      </c>
      <c r="C1540" s="36" t="s">
        <v>12214</v>
      </c>
      <c r="D1540" s="36" t="s">
        <v>11895</v>
      </c>
      <c r="E1540">
        <v>128.48927139620599</v>
      </c>
      <c r="F1540">
        <v>35.876909142756602</v>
      </c>
      <c r="G1540" t="s">
        <v>1464</v>
      </c>
    </row>
    <row r="1541" spans="1:7" ht="18.75" customHeight="1">
      <c r="A1541" s="36" t="s">
        <v>12241</v>
      </c>
      <c r="B1541" s="36" t="s">
        <v>17251</v>
      </c>
      <c r="C1541" s="36" t="s">
        <v>12242</v>
      </c>
      <c r="D1541" s="36" t="s">
        <v>11895</v>
      </c>
      <c r="E1541">
        <v>128.69487420033499</v>
      </c>
      <c r="F1541">
        <v>35.890263411290697</v>
      </c>
      <c r="G1541" t="s">
        <v>1464</v>
      </c>
    </row>
    <row r="1542" spans="1:7" ht="18.75" customHeight="1">
      <c r="A1542" s="36" t="s">
        <v>10422</v>
      </c>
      <c r="B1542" s="36" t="s">
        <v>9596</v>
      </c>
      <c r="C1542" s="36" t="s">
        <v>10423</v>
      </c>
      <c r="D1542" t="s">
        <v>1350</v>
      </c>
      <c r="E1542">
        <v>74.083335880000007</v>
      </c>
      <c r="F1542">
        <v>30.916666029999998</v>
      </c>
      <c r="G1542" t="s">
        <v>1464</v>
      </c>
    </row>
    <row r="1543" spans="1:7" ht="18.75" customHeight="1">
      <c r="A1543" s="36" t="s">
        <v>10226</v>
      </c>
      <c r="B1543" s="36" t="s">
        <v>9596</v>
      </c>
      <c r="C1543" s="36" t="s">
        <v>10227</v>
      </c>
      <c r="D1543" t="s">
        <v>9600</v>
      </c>
      <c r="E1543">
        <v>69.5</v>
      </c>
      <c r="F1543">
        <v>25.833333970000002</v>
      </c>
      <c r="G1543" t="s">
        <v>1464</v>
      </c>
    </row>
    <row r="1544" spans="1:7" ht="18.75" customHeight="1">
      <c r="A1544" t="s">
        <v>3219</v>
      </c>
      <c r="B1544" t="s">
        <v>2833</v>
      </c>
      <c r="C1544" t="s">
        <v>3220</v>
      </c>
      <c r="D1544" t="s">
        <v>2861</v>
      </c>
      <c r="E1544">
        <v>22.416666029999998</v>
      </c>
      <c r="F1544">
        <v>91.033332819999998</v>
      </c>
      <c r="G1544" t="s">
        <v>17230</v>
      </c>
    </row>
    <row r="1545" spans="1:7" ht="18.75" customHeight="1">
      <c r="A1545" s="36" t="s">
        <v>7669</v>
      </c>
      <c r="B1545" s="36" t="s">
        <v>7429</v>
      </c>
      <c r="C1545" s="36" t="s">
        <v>7670</v>
      </c>
      <c r="D1545" s="36" t="s">
        <v>7444</v>
      </c>
      <c r="E1545">
        <v>0</v>
      </c>
      <c r="F1545">
        <v>0</v>
      </c>
      <c r="G1545" t="s">
        <v>1464</v>
      </c>
    </row>
    <row r="1546" spans="1:7" ht="18.75" customHeight="1">
      <c r="A1546" s="36" t="s">
        <v>10566</v>
      </c>
      <c r="B1546" s="36" t="s">
        <v>9596</v>
      </c>
      <c r="C1546" s="36" t="s">
        <v>10567</v>
      </c>
      <c r="D1546" s="36" t="s">
        <v>10568</v>
      </c>
      <c r="E1546">
        <v>70.833335880000007</v>
      </c>
      <c r="F1546">
        <v>30.083333970000002</v>
      </c>
      <c r="G1546" t="s">
        <v>1464</v>
      </c>
    </row>
    <row r="1547" spans="1:7" ht="18.75" customHeight="1">
      <c r="A1547" s="36" t="s">
        <v>7611</v>
      </c>
      <c r="B1547" s="36" t="s">
        <v>7429</v>
      </c>
      <c r="C1547" s="36" t="s">
        <v>7612</v>
      </c>
      <c r="D1547" s="36" t="s">
        <v>7582</v>
      </c>
      <c r="E1547">
        <v>80.75</v>
      </c>
      <c r="F1547">
        <v>28.600000380000001</v>
      </c>
      <c r="G1547" t="s">
        <v>1464</v>
      </c>
    </row>
    <row r="1548" spans="1:7" ht="18.75" customHeight="1">
      <c r="A1548" t="s">
        <v>3315</v>
      </c>
      <c r="B1548" t="s">
        <v>2833</v>
      </c>
      <c r="C1548" t="s">
        <v>3316</v>
      </c>
      <c r="D1548" t="s">
        <v>2838</v>
      </c>
      <c r="E1548">
        <v>22.105</v>
      </c>
      <c r="F1548">
        <v>90.620829999999998</v>
      </c>
      <c r="G1548" t="s">
        <v>17230</v>
      </c>
    </row>
    <row r="1549" spans="1:7" ht="18.75" customHeight="1">
      <c r="A1549" s="36" t="s">
        <v>10067</v>
      </c>
      <c r="B1549" s="36" t="s">
        <v>9596</v>
      </c>
      <c r="C1549" s="36" t="s">
        <v>10068</v>
      </c>
      <c r="D1549" t="s">
        <v>9600</v>
      </c>
      <c r="E1549">
        <v>67.800003050000001</v>
      </c>
      <c r="F1549">
        <v>24.5</v>
      </c>
      <c r="G1549" t="s">
        <v>1464</v>
      </c>
    </row>
    <row r="1550" spans="1:7" ht="18.75" customHeight="1">
      <c r="A1550" s="36" t="s">
        <v>9761</v>
      </c>
      <c r="B1550" s="36" t="s">
        <v>9596</v>
      </c>
      <c r="C1550" s="36" t="s">
        <v>9762</v>
      </c>
      <c r="D1550" t="s">
        <v>9600</v>
      </c>
      <c r="E1550">
        <v>0</v>
      </c>
      <c r="F1550">
        <v>0</v>
      </c>
      <c r="G1550" t="s">
        <v>1464</v>
      </c>
    </row>
    <row r="1551" spans="1:7" ht="18.75" customHeight="1">
      <c r="A1551" s="36" t="s">
        <v>9943</v>
      </c>
      <c r="B1551" s="36" t="s">
        <v>9596</v>
      </c>
      <c r="C1551" s="36" t="s">
        <v>9944</v>
      </c>
      <c r="D1551" t="s">
        <v>9600</v>
      </c>
      <c r="E1551">
        <v>0</v>
      </c>
      <c r="F1551">
        <v>0</v>
      </c>
      <c r="G1551" t="s">
        <v>1464</v>
      </c>
    </row>
    <row r="1552" spans="1:7" ht="18.75" customHeight="1">
      <c r="A1552" s="36" t="s">
        <v>10385</v>
      </c>
      <c r="B1552" s="36" t="s">
        <v>9596</v>
      </c>
      <c r="C1552" s="36" t="s">
        <v>10386</v>
      </c>
      <c r="D1552" t="s">
        <v>9600</v>
      </c>
      <c r="E1552">
        <v>69.233329769999997</v>
      </c>
      <c r="F1552">
        <v>26.11666679</v>
      </c>
      <c r="G1552" t="s">
        <v>1464</v>
      </c>
    </row>
    <row r="1553" spans="1:7" ht="18.75" customHeight="1">
      <c r="A1553" s="36" t="s">
        <v>14369</v>
      </c>
      <c r="B1553" s="36" t="s">
        <v>17253</v>
      </c>
      <c r="C1553" s="36" t="s">
        <v>12613</v>
      </c>
      <c r="D1553" s="36" t="s">
        <v>12404</v>
      </c>
      <c r="E1553">
        <v>80.033332819999998</v>
      </c>
      <c r="F1553">
        <v>8.8500003809999992</v>
      </c>
      <c r="G1553" t="s">
        <v>1464</v>
      </c>
    </row>
    <row r="1554" spans="1:7" ht="18.75" customHeight="1">
      <c r="A1554" t="s">
        <v>3375</v>
      </c>
      <c r="B1554" t="s">
        <v>2833</v>
      </c>
      <c r="C1554" t="s">
        <v>3376</v>
      </c>
      <c r="D1554" t="s">
        <v>2835</v>
      </c>
      <c r="E1554">
        <v>25.1077033619563</v>
      </c>
      <c r="F1554">
        <v>91.088841162892507</v>
      </c>
      <c r="G1554" t="s">
        <v>3194</v>
      </c>
    </row>
    <row r="1555" spans="1:7" ht="18.75" customHeight="1">
      <c r="A1555" s="36" t="s">
        <v>14343</v>
      </c>
      <c r="B1555" s="36" t="s">
        <v>17249</v>
      </c>
      <c r="C1555" s="36" t="s">
        <v>9073</v>
      </c>
      <c r="D1555" s="36" t="s">
        <v>7773</v>
      </c>
      <c r="E1555">
        <v>168</v>
      </c>
      <c r="F1555">
        <v>-46.933334350000003</v>
      </c>
      <c r="G1555" t="s">
        <v>8905</v>
      </c>
    </row>
    <row r="1556" spans="1:7" ht="18.75" customHeight="1">
      <c r="A1556" s="36" t="s">
        <v>5154</v>
      </c>
      <c r="B1556" s="36" t="s">
        <v>4582</v>
      </c>
      <c r="C1556" s="36" t="s">
        <v>5155</v>
      </c>
      <c r="D1556" s="36" t="s">
        <v>5153</v>
      </c>
      <c r="E1556">
        <v>116.0500031</v>
      </c>
      <c r="F1556">
        <v>-8.75</v>
      </c>
      <c r="G1556" t="s">
        <v>1464</v>
      </c>
    </row>
    <row r="1557" spans="1:7" ht="18.75" customHeight="1">
      <c r="A1557" s="36" t="s">
        <v>5463</v>
      </c>
      <c r="B1557" s="36" t="s">
        <v>4582</v>
      </c>
      <c r="C1557" s="36" t="s">
        <v>5464</v>
      </c>
      <c r="D1557" s="36" t="s">
        <v>4624</v>
      </c>
      <c r="E1557">
        <v>114.43333440000001</v>
      </c>
      <c r="F1557">
        <v>-8.1666669850000009</v>
      </c>
      <c r="G1557" t="s">
        <v>1464</v>
      </c>
    </row>
    <row r="1558" spans="1:7" ht="18.75" customHeight="1">
      <c r="A1558" s="36" t="s">
        <v>3819</v>
      </c>
      <c r="B1558" s="36" t="s">
        <v>17247</v>
      </c>
      <c r="C1558" s="36" t="s">
        <v>3820</v>
      </c>
      <c r="D1558" t="s">
        <v>3821</v>
      </c>
      <c r="E1558">
        <v>0</v>
      </c>
      <c r="F1558">
        <v>0</v>
      </c>
      <c r="G1558" t="s">
        <v>1464</v>
      </c>
    </row>
    <row r="1559" spans="1:7" ht="18.75" customHeight="1">
      <c r="A1559" s="36" t="s">
        <v>2698</v>
      </c>
      <c r="B1559" s="36" t="s">
        <v>1884</v>
      </c>
      <c r="C1559" s="36" t="s">
        <v>2699</v>
      </c>
      <c r="D1559" t="s">
        <v>1918</v>
      </c>
      <c r="E1559">
        <v>147.47707723878301</v>
      </c>
      <c r="F1559">
        <v>-38.038290728268699</v>
      </c>
      <c r="G1559" t="s">
        <v>1464</v>
      </c>
    </row>
    <row r="1560" spans="1:7" ht="18.75" customHeight="1">
      <c r="A1560" s="36" t="s">
        <v>2471</v>
      </c>
      <c r="B1560" s="36" t="s">
        <v>1884</v>
      </c>
      <c r="C1560" s="36" t="s">
        <v>2472</v>
      </c>
      <c r="D1560" t="s">
        <v>1918</v>
      </c>
      <c r="E1560">
        <v>147.58332820000001</v>
      </c>
      <c r="F1560">
        <v>-38.066665649999997</v>
      </c>
      <c r="G1560" t="s">
        <v>2699</v>
      </c>
    </row>
    <row r="1561" spans="1:7" ht="18.75" customHeight="1">
      <c r="A1561" s="36" t="s">
        <v>12909</v>
      </c>
      <c r="B1561" s="36" t="s">
        <v>17253</v>
      </c>
      <c r="C1561" s="36" t="s">
        <v>12910</v>
      </c>
      <c r="D1561" s="36" t="s">
        <v>12766</v>
      </c>
      <c r="E1561">
        <v>81</v>
      </c>
      <c r="F1561">
        <v>7.4166665079999996</v>
      </c>
      <c r="G1561" t="s">
        <v>1464</v>
      </c>
    </row>
    <row r="1562" spans="1:7" ht="18.75" customHeight="1">
      <c r="A1562" s="36" t="s">
        <v>12748</v>
      </c>
      <c r="B1562" s="36" t="s">
        <v>17253</v>
      </c>
      <c r="C1562" s="36" t="s">
        <v>12749</v>
      </c>
      <c r="D1562" s="36" t="s">
        <v>12442</v>
      </c>
      <c r="E1562">
        <v>80.900001529999997</v>
      </c>
      <c r="F1562">
        <v>7.9833335879999998</v>
      </c>
      <c r="G1562" t="s">
        <v>1464</v>
      </c>
    </row>
    <row r="1563" spans="1:7" ht="18.75" customHeight="1">
      <c r="A1563" s="36" t="s">
        <v>9074</v>
      </c>
      <c r="B1563" s="36" t="s">
        <v>17249</v>
      </c>
      <c r="C1563" s="36" t="s">
        <v>9075</v>
      </c>
      <c r="D1563" s="36" t="s">
        <v>9076</v>
      </c>
      <c r="E1563">
        <v>177.81666670000001</v>
      </c>
      <c r="F1563">
        <v>-38.783333329999998</v>
      </c>
      <c r="G1563" t="s">
        <v>9075</v>
      </c>
    </row>
    <row r="1564" spans="1:7" ht="18.75" customHeight="1">
      <c r="A1564" s="36" t="s">
        <v>10723</v>
      </c>
      <c r="B1564" s="36" t="s">
        <v>9596</v>
      </c>
      <c r="C1564" s="36" t="s">
        <v>10724</v>
      </c>
      <c r="D1564" t="s">
        <v>9600</v>
      </c>
      <c r="E1564">
        <v>0</v>
      </c>
      <c r="F1564">
        <v>0</v>
      </c>
      <c r="G1564" t="s">
        <v>1464</v>
      </c>
    </row>
    <row r="1565" spans="1:7" ht="18.75" customHeight="1">
      <c r="A1565" s="36" t="s">
        <v>6806</v>
      </c>
      <c r="B1565" s="36" t="s">
        <v>6330</v>
      </c>
      <c r="C1565" t="s">
        <v>6807</v>
      </c>
      <c r="D1565" t="s">
        <v>6356</v>
      </c>
      <c r="E1565">
        <v>4.4308310000000004</v>
      </c>
      <c r="F1565">
        <v>114.066239</v>
      </c>
    </row>
    <row r="1566" spans="1:7" ht="18.75" customHeight="1">
      <c r="A1566" s="36" t="s">
        <v>2009</v>
      </c>
      <c r="B1566" s="36" t="s">
        <v>1884</v>
      </c>
      <c r="C1566" s="36" t="s">
        <v>2010</v>
      </c>
      <c r="D1566" s="36" t="s">
        <v>1958</v>
      </c>
      <c r="E1566">
        <v>151.26459290512</v>
      </c>
      <c r="F1566">
        <v>-23.820093719014501</v>
      </c>
      <c r="G1566" t="s">
        <v>1464</v>
      </c>
    </row>
    <row r="1567" spans="1:7" ht="18.75" customHeight="1">
      <c r="A1567" s="36" t="s">
        <v>5007</v>
      </c>
      <c r="B1567" s="36" t="s">
        <v>4582</v>
      </c>
      <c r="C1567" s="36" t="s">
        <v>5008</v>
      </c>
      <c r="D1567" t="s">
        <v>4734</v>
      </c>
      <c r="E1567">
        <v>95.321639000000005</v>
      </c>
      <c r="F1567">
        <v>5.0797499999999998</v>
      </c>
      <c r="G1567" t="s">
        <v>1464</v>
      </c>
    </row>
    <row r="1568" spans="1:7" ht="18.75" customHeight="1">
      <c r="A1568" s="36" t="s">
        <v>2051</v>
      </c>
      <c r="B1568" s="36" t="s">
        <v>1884</v>
      </c>
      <c r="C1568" s="36" t="s">
        <v>2052</v>
      </c>
      <c r="D1568" s="36" t="s">
        <v>1464</v>
      </c>
      <c r="E1568">
        <v>113.738202</v>
      </c>
      <c r="F1568">
        <v>-23.541851579999999</v>
      </c>
      <c r="G1568" t="s">
        <v>1464</v>
      </c>
    </row>
    <row r="1569" spans="1:7" ht="18.75" customHeight="1">
      <c r="A1569" t="s">
        <v>17207</v>
      </c>
      <c r="B1569" t="s">
        <v>2833</v>
      </c>
      <c r="C1569" t="s">
        <v>17233</v>
      </c>
      <c r="D1569" t="s">
        <v>2846</v>
      </c>
      <c r="E1569">
        <v>24.5526522752617</v>
      </c>
      <c r="F1569">
        <v>91.776238652709495</v>
      </c>
      <c r="G1569" t="s">
        <v>17234</v>
      </c>
    </row>
    <row r="1570" spans="1:7" ht="18.75" customHeight="1">
      <c r="A1570" s="36" t="s">
        <v>9077</v>
      </c>
      <c r="B1570" s="36" t="s">
        <v>17249</v>
      </c>
      <c r="C1570" s="36" t="s">
        <v>9078</v>
      </c>
      <c r="D1570" s="36" t="s">
        <v>7710</v>
      </c>
      <c r="E1570">
        <v>173</v>
      </c>
      <c r="F1570">
        <v>-40.583333330000002</v>
      </c>
      <c r="G1570" t="s">
        <v>8555</v>
      </c>
    </row>
    <row r="1571" spans="1:7" ht="18.75" customHeight="1">
      <c r="A1571" t="s">
        <v>3359</v>
      </c>
      <c r="B1571" t="s">
        <v>2833</v>
      </c>
      <c r="C1571" t="s">
        <v>3360</v>
      </c>
      <c r="D1571" t="s">
        <v>2838</v>
      </c>
      <c r="E1571">
        <v>22.450000760000002</v>
      </c>
      <c r="F1571">
        <v>90.666664119999993</v>
      </c>
      <c r="G1571" t="s">
        <v>17230</v>
      </c>
    </row>
    <row r="1572" spans="1:7" ht="18.75" customHeight="1">
      <c r="A1572" s="36" t="s">
        <v>15734</v>
      </c>
      <c r="B1572" s="36" t="s">
        <v>17251</v>
      </c>
      <c r="C1572" s="36" t="s">
        <v>12263</v>
      </c>
      <c r="D1572" t="s">
        <v>11826</v>
      </c>
      <c r="E1572">
        <v>126.463864312276</v>
      </c>
      <c r="F1572">
        <v>35.4864168542953</v>
      </c>
      <c r="G1572" t="s">
        <v>1464</v>
      </c>
    </row>
    <row r="1573" spans="1:7" ht="18.75" customHeight="1">
      <c r="A1573" s="36" t="s">
        <v>11882</v>
      </c>
      <c r="B1573" s="36" t="s">
        <v>17251</v>
      </c>
      <c r="C1573" s="36" t="s">
        <v>11883</v>
      </c>
      <c r="D1573" s="36" t="s">
        <v>11812</v>
      </c>
      <c r="E1573">
        <v>126.506119890649</v>
      </c>
      <c r="F1573">
        <v>34.5434409715415</v>
      </c>
      <c r="G1573" t="s">
        <v>1464</v>
      </c>
    </row>
    <row r="1574" spans="1:7" ht="18.75" customHeight="1">
      <c r="A1574" s="36" t="s">
        <v>12331</v>
      </c>
      <c r="B1574" s="36" t="s">
        <v>17251</v>
      </c>
      <c r="C1574" s="36" t="s">
        <v>12332</v>
      </c>
      <c r="D1574" s="36" t="s">
        <v>11849</v>
      </c>
      <c r="E1574">
        <v>127.838155945308</v>
      </c>
      <c r="F1574">
        <v>36.748759386507402</v>
      </c>
      <c r="G1574" t="s">
        <v>1464</v>
      </c>
    </row>
    <row r="1575" spans="1:7" ht="18.75" customHeight="1">
      <c r="A1575" s="36" t="s">
        <v>12048</v>
      </c>
      <c r="B1575" s="36" t="s">
        <v>17251</v>
      </c>
      <c r="C1575" s="36" t="s">
        <v>12049</v>
      </c>
      <c r="D1575" s="36" t="s">
        <v>11812</v>
      </c>
      <c r="E1575">
        <v>126.804700796983</v>
      </c>
      <c r="F1575">
        <v>34.401368220940199</v>
      </c>
      <c r="G1575" t="s">
        <v>1464</v>
      </c>
    </row>
    <row r="1576" spans="1:7" ht="18.75" customHeight="1">
      <c r="A1576" s="36" t="s">
        <v>12249</v>
      </c>
      <c r="B1576" s="36" t="s">
        <v>17251</v>
      </c>
      <c r="C1576" s="36" t="s">
        <v>12250</v>
      </c>
      <c r="D1576" s="36" t="s">
        <v>11812</v>
      </c>
      <c r="E1576">
        <v>127.217486856856</v>
      </c>
      <c r="F1576">
        <v>34.622285333600203</v>
      </c>
      <c r="G1576" t="s">
        <v>1464</v>
      </c>
    </row>
    <row r="1577" spans="1:7" ht="18.75" customHeight="1">
      <c r="A1577" t="s">
        <v>2999</v>
      </c>
      <c r="B1577" t="s">
        <v>2833</v>
      </c>
      <c r="C1577" t="s">
        <v>3000</v>
      </c>
      <c r="D1577" t="s">
        <v>2846</v>
      </c>
      <c r="E1577">
        <v>0</v>
      </c>
      <c r="F1577">
        <v>0</v>
      </c>
      <c r="G1577" t="s">
        <v>17234</v>
      </c>
    </row>
    <row r="1578" spans="1:7" ht="18.75" customHeight="1">
      <c r="A1578" s="36" t="s">
        <v>12217</v>
      </c>
      <c r="B1578" s="36" t="s">
        <v>17251</v>
      </c>
      <c r="C1578" s="36" t="s">
        <v>12218</v>
      </c>
      <c r="D1578" s="36" t="s">
        <v>1464</v>
      </c>
      <c r="E1578">
        <v>127.025638289913</v>
      </c>
      <c r="F1578">
        <v>36.794493706101697</v>
      </c>
      <c r="G1578" t="s">
        <v>1464</v>
      </c>
    </row>
    <row r="1579" spans="1:7" ht="18.75" customHeight="1">
      <c r="A1579" s="36" t="s">
        <v>8934</v>
      </c>
      <c r="B1579" s="36" t="s">
        <v>17249</v>
      </c>
      <c r="C1579" s="36" t="s">
        <v>8935</v>
      </c>
      <c r="D1579" s="36" t="s">
        <v>7710</v>
      </c>
      <c r="E1579">
        <v>172.6999969</v>
      </c>
      <c r="F1579">
        <v>-40.583332059999996</v>
      </c>
      <c r="G1579" t="s">
        <v>1464</v>
      </c>
    </row>
    <row r="1580" spans="1:7" ht="18.75" customHeight="1">
      <c r="A1580" s="36" t="s">
        <v>2025</v>
      </c>
      <c r="B1580" s="36" t="s">
        <v>1884</v>
      </c>
      <c r="C1580" s="36" t="s">
        <v>2026</v>
      </c>
      <c r="D1580" s="36" t="s">
        <v>1464</v>
      </c>
      <c r="E1580">
        <v>137.73262279306101</v>
      </c>
      <c r="F1580">
        <v>-35.128331695744599</v>
      </c>
      <c r="G1580" t="s">
        <v>1464</v>
      </c>
    </row>
    <row r="1581" spans="1:7" ht="18.75" customHeight="1">
      <c r="A1581" s="36" t="s">
        <v>10340</v>
      </c>
      <c r="B1581" s="36" t="s">
        <v>9596</v>
      </c>
      <c r="C1581" s="36" t="s">
        <v>10341</v>
      </c>
      <c r="D1581" t="s">
        <v>9600</v>
      </c>
      <c r="E1581">
        <v>67.800003050000001</v>
      </c>
      <c r="F1581">
        <v>27.216667180000002</v>
      </c>
      <c r="G1581" t="s">
        <v>1464</v>
      </c>
    </row>
    <row r="1582" spans="1:7" ht="18.75" customHeight="1">
      <c r="A1582" s="36" t="s">
        <v>11824</v>
      </c>
      <c r="B1582" s="36" t="s">
        <v>17251</v>
      </c>
      <c r="C1582" s="36" t="s">
        <v>11825</v>
      </c>
      <c r="D1582" s="36" t="s">
        <v>11826</v>
      </c>
      <c r="E1582">
        <v>126.757883667803</v>
      </c>
      <c r="F1582">
        <v>35.740489183122001</v>
      </c>
      <c r="G1582" t="s">
        <v>1464</v>
      </c>
    </row>
    <row r="1583" spans="1:7" ht="18.75" customHeight="1">
      <c r="A1583" s="36" t="s">
        <v>12320</v>
      </c>
      <c r="B1583" s="36" t="s">
        <v>17251</v>
      </c>
      <c r="C1583" s="36" t="s">
        <v>12321</v>
      </c>
      <c r="D1583" s="36" t="s">
        <v>11826</v>
      </c>
      <c r="E1583">
        <v>126.57737807887101</v>
      </c>
      <c r="F1583">
        <v>35.564981035473103</v>
      </c>
      <c r="G1583" t="s">
        <v>1464</v>
      </c>
    </row>
    <row r="1584" spans="1:7" ht="18.75" customHeight="1">
      <c r="A1584" s="36" t="s">
        <v>6728</v>
      </c>
      <c r="B1584" s="36" t="s">
        <v>6330</v>
      </c>
      <c r="C1584" t="s">
        <v>6729</v>
      </c>
      <c r="D1584" t="s">
        <v>6347</v>
      </c>
      <c r="E1584">
        <v>5.3666667940000004</v>
      </c>
      <c r="F1584">
        <v>103.0999985</v>
      </c>
    </row>
    <row r="1585" spans="1:7" ht="18.75" customHeight="1">
      <c r="A1585" s="36" t="s">
        <v>12109</v>
      </c>
      <c r="B1585" s="36" t="s">
        <v>17251</v>
      </c>
      <c r="C1585" s="36" t="s">
        <v>12110</v>
      </c>
      <c r="D1585" s="36" t="s">
        <v>11888</v>
      </c>
      <c r="E1585">
        <v>128.5</v>
      </c>
      <c r="F1585">
        <v>38.383335109999997</v>
      </c>
      <c r="G1585" t="s">
        <v>1464</v>
      </c>
    </row>
    <row r="1586" spans="1:7" ht="18.75" customHeight="1">
      <c r="A1586" s="36" t="s">
        <v>4184</v>
      </c>
      <c r="B1586" s="36" t="s">
        <v>17247</v>
      </c>
      <c r="C1586" s="36" t="s">
        <v>4185</v>
      </c>
      <c r="D1586" t="s">
        <v>3805</v>
      </c>
      <c r="E1586">
        <v>91.5</v>
      </c>
      <c r="F1586">
        <v>29.45</v>
      </c>
      <c r="G1586" t="s">
        <v>1464</v>
      </c>
    </row>
    <row r="1587" spans="1:7" ht="18.75" customHeight="1">
      <c r="A1587" s="36" t="s">
        <v>4225</v>
      </c>
      <c r="B1587" s="36" t="s">
        <v>17247</v>
      </c>
      <c r="C1587" s="36" t="s">
        <v>4226</v>
      </c>
      <c r="D1587" s="36" t="s">
        <v>3850</v>
      </c>
      <c r="E1587">
        <v>117.23332980000001</v>
      </c>
      <c r="F1587">
        <v>23.649999619999999</v>
      </c>
      <c r="G1587" t="s">
        <v>1464</v>
      </c>
    </row>
    <row r="1588" spans="1:7" ht="18.75" customHeight="1">
      <c r="A1588" s="36" t="s">
        <v>4324</v>
      </c>
      <c r="B1588" s="36" t="s">
        <v>17247</v>
      </c>
      <c r="C1588" s="36" t="s">
        <v>4325</v>
      </c>
      <c r="D1588" t="s">
        <v>3821</v>
      </c>
      <c r="E1588">
        <v>115.43333440000001</v>
      </c>
      <c r="F1588">
        <v>23.083333970000002</v>
      </c>
      <c r="G1588" t="s">
        <v>1464</v>
      </c>
    </row>
    <row r="1589" spans="1:7" ht="18.75" customHeight="1">
      <c r="A1589" s="36" t="s">
        <v>3783</v>
      </c>
      <c r="B1589" s="36" t="s">
        <v>17247</v>
      </c>
      <c r="C1589" s="36" t="s">
        <v>3784</v>
      </c>
      <c r="D1589" t="s">
        <v>3778</v>
      </c>
      <c r="E1589">
        <v>115.81613400000001</v>
      </c>
      <c r="F1589">
        <v>29.244871</v>
      </c>
      <c r="G1589" t="s">
        <v>1464</v>
      </c>
    </row>
    <row r="1590" spans="1:7" ht="18.75" customHeight="1">
      <c r="A1590" s="36" t="s">
        <v>6606</v>
      </c>
      <c r="B1590" s="36" t="s">
        <v>6330</v>
      </c>
      <c r="C1590" t="s">
        <v>6607</v>
      </c>
      <c r="D1590" t="s">
        <v>6386</v>
      </c>
      <c r="E1590">
        <v>4.3333334920000004</v>
      </c>
      <c r="F1590">
        <v>101.13333129999999</v>
      </c>
    </row>
    <row r="1591" spans="1:7" ht="18.75" customHeight="1">
      <c r="A1591" s="36" t="s">
        <v>2508</v>
      </c>
      <c r="B1591" s="36" t="s">
        <v>1884</v>
      </c>
      <c r="C1591" s="36" t="s">
        <v>2509</v>
      </c>
      <c r="D1591" s="36" t="s">
        <v>1464</v>
      </c>
      <c r="E1591">
        <v>119.48057703712099</v>
      </c>
      <c r="F1591">
        <v>-34.287898924376002</v>
      </c>
      <c r="G1591" t="s">
        <v>1464</v>
      </c>
    </row>
    <row r="1592" spans="1:7" ht="18.75" customHeight="1">
      <c r="A1592" s="36" t="s">
        <v>9079</v>
      </c>
      <c r="B1592" s="36" t="s">
        <v>17249</v>
      </c>
      <c r="C1592" s="36" t="s">
        <v>9080</v>
      </c>
      <c r="D1592" s="36" t="s">
        <v>7726</v>
      </c>
      <c r="E1592">
        <v>173.31055559999999</v>
      </c>
      <c r="F1592">
        <v>-42.853333329999998</v>
      </c>
      <c r="G1592" t="s">
        <v>8990</v>
      </c>
    </row>
    <row r="1593" spans="1:7" ht="18.75" customHeight="1">
      <c r="A1593" t="s">
        <v>3107</v>
      </c>
      <c r="B1593" t="s">
        <v>2833</v>
      </c>
      <c r="C1593" t="s">
        <v>3108</v>
      </c>
      <c r="D1593" t="s">
        <v>2846</v>
      </c>
      <c r="E1593">
        <v>0</v>
      </c>
      <c r="F1593">
        <v>0</v>
      </c>
      <c r="G1593" t="s">
        <v>17234</v>
      </c>
    </row>
    <row r="1594" spans="1:7" ht="18.75" customHeight="1">
      <c r="A1594" t="s">
        <v>3109</v>
      </c>
      <c r="B1594" t="s">
        <v>2833</v>
      </c>
      <c r="C1594" t="s">
        <v>3110</v>
      </c>
      <c r="D1594" t="s">
        <v>2846</v>
      </c>
      <c r="E1594">
        <v>0</v>
      </c>
      <c r="F1594">
        <v>0</v>
      </c>
      <c r="G1594" t="s">
        <v>17234</v>
      </c>
    </row>
    <row r="1595" spans="1:7" ht="18.75" customHeight="1">
      <c r="A1595" s="36" t="s">
        <v>12181</v>
      </c>
      <c r="B1595" s="36" t="s">
        <v>17251</v>
      </c>
      <c r="C1595" s="36" t="s">
        <v>12182</v>
      </c>
      <c r="D1595" s="36" t="s">
        <v>11815</v>
      </c>
      <c r="E1595">
        <v>127.270835843142</v>
      </c>
      <c r="F1595">
        <v>37.0762693657475</v>
      </c>
      <c r="G1595" t="s">
        <v>1464</v>
      </c>
    </row>
    <row r="1596" spans="1:7" ht="18.75" customHeight="1">
      <c r="A1596" s="36" t="s">
        <v>12093</v>
      </c>
      <c r="B1596" s="36" t="s">
        <v>17251</v>
      </c>
      <c r="C1596" s="36" t="s">
        <v>12094</v>
      </c>
      <c r="D1596" s="36" t="s">
        <v>11888</v>
      </c>
      <c r="E1596">
        <v>128.552927156723</v>
      </c>
      <c r="F1596">
        <v>38.376528712244799</v>
      </c>
      <c r="G1596" t="s">
        <v>1464</v>
      </c>
    </row>
    <row r="1597" spans="1:7" ht="18.75" customHeight="1">
      <c r="A1597" t="s">
        <v>3289</v>
      </c>
      <c r="B1597" t="s">
        <v>2833</v>
      </c>
      <c r="C1597" t="s">
        <v>3290</v>
      </c>
      <c r="D1597" t="s">
        <v>2838</v>
      </c>
      <c r="E1597">
        <v>22.635985999999999</v>
      </c>
      <c r="F1597">
        <v>90.199147999999994</v>
      </c>
      <c r="G1597" t="s">
        <v>17230</v>
      </c>
    </row>
    <row r="1598" spans="1:7" ht="18.75" customHeight="1">
      <c r="A1598" s="36" t="s">
        <v>12769</v>
      </c>
      <c r="B1598" s="36" t="s">
        <v>17253</v>
      </c>
      <c r="C1598" s="36" t="s">
        <v>12770</v>
      </c>
      <c r="D1598" s="36" t="s">
        <v>12411</v>
      </c>
      <c r="E1598">
        <v>79.916664119999993</v>
      </c>
      <c r="F1598">
        <v>6.9166665079999996</v>
      </c>
      <c r="G1598" t="s">
        <v>1464</v>
      </c>
    </row>
    <row r="1599" spans="1:7" ht="18.75" customHeight="1">
      <c r="A1599" s="36" t="s">
        <v>9081</v>
      </c>
      <c r="B1599" s="36" t="s">
        <v>17249</v>
      </c>
      <c r="C1599" s="36" t="s">
        <v>9082</v>
      </c>
      <c r="D1599" s="36" t="s">
        <v>7726</v>
      </c>
      <c r="E1599">
        <v>173.31055559999999</v>
      </c>
      <c r="F1599">
        <v>-42.853333329999998</v>
      </c>
      <c r="G1599" t="s">
        <v>8953</v>
      </c>
    </row>
    <row r="1600" spans="1:7" ht="18.75" customHeight="1">
      <c r="A1600" t="s">
        <v>3031</v>
      </c>
      <c r="B1600" t="s">
        <v>2833</v>
      </c>
      <c r="C1600" t="s">
        <v>3032</v>
      </c>
      <c r="D1600" t="s">
        <v>2955</v>
      </c>
      <c r="E1600">
        <v>0</v>
      </c>
      <c r="F1600">
        <v>0</v>
      </c>
      <c r="G1600" t="s">
        <v>17244</v>
      </c>
    </row>
    <row r="1601" spans="1:7" ht="18.75" customHeight="1">
      <c r="A1601" t="s">
        <v>3392</v>
      </c>
      <c r="B1601" t="s">
        <v>2833</v>
      </c>
      <c r="C1601" t="s">
        <v>3393</v>
      </c>
      <c r="D1601" t="s">
        <v>2934</v>
      </c>
      <c r="E1601">
        <v>23.75</v>
      </c>
      <c r="F1601">
        <v>88.449996949999999</v>
      </c>
      <c r="G1601" t="s">
        <v>17241</v>
      </c>
    </row>
    <row r="1602" spans="1:7" ht="18.75" customHeight="1">
      <c r="A1602" s="36" t="s">
        <v>9083</v>
      </c>
      <c r="B1602" s="36" t="s">
        <v>17249</v>
      </c>
      <c r="C1602" s="36" t="s">
        <v>9084</v>
      </c>
      <c r="D1602" s="36" t="s">
        <v>8182</v>
      </c>
      <c r="E1602">
        <v>173.31055559999999</v>
      </c>
      <c r="F1602">
        <v>-42.853333329999998</v>
      </c>
      <c r="G1602" t="s">
        <v>9084</v>
      </c>
    </row>
    <row r="1603" spans="1:7" ht="18.75" customHeight="1">
      <c r="A1603" s="36" t="s">
        <v>2451</v>
      </c>
      <c r="B1603" s="36" t="s">
        <v>1884</v>
      </c>
      <c r="C1603" s="36" t="s">
        <v>2452</v>
      </c>
      <c r="D1603" s="36" t="s">
        <v>1464</v>
      </c>
      <c r="E1603">
        <v>150.949005131006</v>
      </c>
      <c r="F1603">
        <v>-23.168631908127299</v>
      </c>
      <c r="G1603" t="s">
        <v>1464</v>
      </c>
    </row>
    <row r="1604" spans="1:7" ht="18.75" customHeight="1">
      <c r="A1604" s="36" t="s">
        <v>2546</v>
      </c>
      <c r="B1604" s="36" t="s">
        <v>1884</v>
      </c>
      <c r="C1604" s="36" t="s">
        <v>2547</v>
      </c>
      <c r="D1604" s="36" t="s">
        <v>1464</v>
      </c>
      <c r="E1604">
        <v>148.140259176961</v>
      </c>
      <c r="F1604">
        <v>-40.829635078581603</v>
      </c>
      <c r="G1604" t="s">
        <v>1464</v>
      </c>
    </row>
    <row r="1605" spans="1:7" ht="18.75" customHeight="1">
      <c r="A1605" s="36" t="s">
        <v>2013</v>
      </c>
      <c r="B1605" s="36" t="s">
        <v>1884</v>
      </c>
      <c r="C1605" s="36" t="s">
        <v>2014</v>
      </c>
      <c r="D1605" s="36" t="s">
        <v>1958</v>
      </c>
      <c r="E1605">
        <v>152.95918556546701</v>
      </c>
      <c r="F1605">
        <v>-25.5243948800554</v>
      </c>
      <c r="G1605" t="s">
        <v>1464</v>
      </c>
    </row>
    <row r="1606" spans="1:7" ht="18.75" customHeight="1">
      <c r="A1606" s="36" t="s">
        <v>2449</v>
      </c>
      <c r="B1606" s="36" t="s">
        <v>1884</v>
      </c>
      <c r="C1606" s="36" t="s">
        <v>2450</v>
      </c>
      <c r="D1606" s="36" t="s">
        <v>1464</v>
      </c>
      <c r="E1606">
        <v>114.96070776537501</v>
      </c>
      <c r="F1606">
        <v>-30.0491325936339</v>
      </c>
      <c r="G1606" t="s">
        <v>1464</v>
      </c>
    </row>
    <row r="1607" spans="1:7" ht="18.75" customHeight="1">
      <c r="A1607" s="36" t="s">
        <v>2437</v>
      </c>
      <c r="B1607" s="36" t="s">
        <v>1884</v>
      </c>
      <c r="C1607" s="36" t="s">
        <v>2438</v>
      </c>
      <c r="D1607" s="36" t="s">
        <v>1464</v>
      </c>
      <c r="E1607">
        <v>145.97313721913599</v>
      </c>
      <c r="F1607">
        <v>-16.759253055499499</v>
      </c>
      <c r="G1607" t="s">
        <v>1464</v>
      </c>
    </row>
    <row r="1608" spans="1:7" ht="18.75" customHeight="1">
      <c r="A1608" s="36" t="s">
        <v>2425</v>
      </c>
      <c r="B1608" s="36" t="s">
        <v>1884</v>
      </c>
      <c r="C1608" s="36" t="s">
        <v>2426</v>
      </c>
      <c r="D1608" s="36" t="s">
        <v>1464</v>
      </c>
      <c r="E1608">
        <v>149.44747288622699</v>
      </c>
      <c r="F1608">
        <v>-21.6755703427722</v>
      </c>
      <c r="G1608" t="s">
        <v>1464</v>
      </c>
    </row>
    <row r="1609" spans="1:7" ht="18.75" customHeight="1">
      <c r="A1609" s="36" t="s">
        <v>2518</v>
      </c>
      <c r="B1609" s="36" t="s">
        <v>1884</v>
      </c>
      <c r="C1609" s="36" t="s">
        <v>2519</v>
      </c>
      <c r="D1609" s="36" t="s">
        <v>1464</v>
      </c>
      <c r="E1609">
        <v>114.63754948271701</v>
      </c>
      <c r="F1609">
        <v>-28.864342592226802</v>
      </c>
      <c r="G1609" t="s">
        <v>1464</v>
      </c>
    </row>
    <row r="1610" spans="1:7" ht="18.75" customHeight="1">
      <c r="A1610" s="36" t="s">
        <v>9085</v>
      </c>
      <c r="B1610" s="36" t="s">
        <v>17249</v>
      </c>
      <c r="C1610" s="36" t="s">
        <v>9086</v>
      </c>
      <c r="D1610" s="36" t="s">
        <v>7726</v>
      </c>
      <c r="E1610">
        <v>172.41666670000001</v>
      </c>
      <c r="F1610">
        <v>-43.833333330000002</v>
      </c>
      <c r="G1610" t="s">
        <v>8598</v>
      </c>
    </row>
    <row r="1611" spans="1:7" ht="18.75" customHeight="1">
      <c r="A1611" s="36" t="s">
        <v>9087</v>
      </c>
      <c r="B1611" s="36" t="s">
        <v>17249</v>
      </c>
      <c r="C1611" s="36" t="s">
        <v>9088</v>
      </c>
      <c r="D1611" s="36" t="s">
        <v>7726</v>
      </c>
      <c r="E1611">
        <v>172.41666670000001</v>
      </c>
      <c r="F1611">
        <v>-43.833333330000002</v>
      </c>
      <c r="G1611" t="s">
        <v>8598</v>
      </c>
    </row>
    <row r="1612" spans="1:7" ht="18.75" customHeight="1">
      <c r="A1612" s="36" t="s">
        <v>9089</v>
      </c>
      <c r="B1612" s="36" t="s">
        <v>17249</v>
      </c>
      <c r="C1612" s="36" t="s">
        <v>9090</v>
      </c>
      <c r="D1612" s="36" t="s">
        <v>7726</v>
      </c>
      <c r="E1612">
        <v>172.41666670000001</v>
      </c>
      <c r="F1612">
        <v>-43.833333330000002</v>
      </c>
      <c r="G1612" t="s">
        <v>8598</v>
      </c>
    </row>
    <row r="1613" spans="1:7" ht="18.75" customHeight="1">
      <c r="A1613" s="36" t="s">
        <v>8932</v>
      </c>
      <c r="B1613" s="36" t="s">
        <v>17249</v>
      </c>
      <c r="C1613" s="36" t="s">
        <v>8933</v>
      </c>
      <c r="D1613" t="s">
        <v>7739</v>
      </c>
      <c r="E1613">
        <v>171.1980556</v>
      </c>
      <c r="F1613">
        <v>-42.465833330000002</v>
      </c>
      <c r="G1613" t="s">
        <v>1464</v>
      </c>
    </row>
    <row r="1614" spans="1:7" ht="18.75" customHeight="1">
      <c r="A1614" s="36" t="s">
        <v>8930</v>
      </c>
      <c r="B1614" s="36" t="s">
        <v>17249</v>
      </c>
      <c r="C1614" s="36" t="s">
        <v>8931</v>
      </c>
      <c r="D1614" t="s">
        <v>7739</v>
      </c>
      <c r="E1614">
        <v>171.1980556</v>
      </c>
      <c r="F1614">
        <v>-42.465833330000002</v>
      </c>
      <c r="G1614" t="s">
        <v>1464</v>
      </c>
    </row>
    <row r="1615" spans="1:7" ht="18.75" customHeight="1">
      <c r="A1615" s="36" t="s">
        <v>8928</v>
      </c>
      <c r="B1615" s="36" t="s">
        <v>17249</v>
      </c>
      <c r="C1615" s="36" t="s">
        <v>8929</v>
      </c>
      <c r="D1615" t="s">
        <v>7710</v>
      </c>
      <c r="E1615">
        <v>173.1000061</v>
      </c>
      <c r="F1615">
        <v>-41.266666409999999</v>
      </c>
      <c r="G1615" t="s">
        <v>1464</v>
      </c>
    </row>
    <row r="1616" spans="1:7" ht="18.75" customHeight="1">
      <c r="A1616" s="36" t="s">
        <v>8399</v>
      </c>
      <c r="B1616" s="36" t="s">
        <v>17249</v>
      </c>
      <c r="C1616" s="36" t="s">
        <v>8400</v>
      </c>
      <c r="D1616" t="s">
        <v>8182</v>
      </c>
      <c r="E1616">
        <v>173.91</v>
      </c>
      <c r="F1616">
        <v>-41.27</v>
      </c>
      <c r="G1616" t="s">
        <v>1464</v>
      </c>
    </row>
    <row r="1617" spans="1:7" ht="18.75" customHeight="1">
      <c r="A1617" s="36" t="s">
        <v>11196</v>
      </c>
      <c r="B1617" s="36" t="s">
        <v>10805</v>
      </c>
      <c r="C1617" s="36" t="s">
        <v>11197</v>
      </c>
      <c r="D1617" s="36" t="s">
        <v>1464</v>
      </c>
      <c r="E1617">
        <v>123.397321617062</v>
      </c>
      <c r="F1617">
        <v>10.470003728678501</v>
      </c>
      <c r="G1617" t="s">
        <v>1464</v>
      </c>
    </row>
    <row r="1618" spans="1:7" ht="18.75" customHeight="1">
      <c r="A1618" s="36" t="s">
        <v>3942</v>
      </c>
      <c r="B1618" s="36" t="s">
        <v>17247</v>
      </c>
      <c r="C1618" s="36" t="s">
        <v>3943</v>
      </c>
      <c r="D1618" s="36" t="s">
        <v>3861</v>
      </c>
      <c r="E1618">
        <v>119.69652826249801</v>
      </c>
      <c r="F1618">
        <v>34.480341487102301</v>
      </c>
      <c r="G1618" t="s">
        <v>1464</v>
      </c>
    </row>
    <row r="1619" spans="1:7" ht="18.75" customHeight="1">
      <c r="A1619" s="36" t="s">
        <v>4044</v>
      </c>
      <c r="B1619" s="36" t="s">
        <v>17247</v>
      </c>
      <c r="C1619" s="36" t="s">
        <v>4045</v>
      </c>
      <c r="D1619" s="36" t="s">
        <v>3775</v>
      </c>
      <c r="E1619">
        <v>118.88333129999999</v>
      </c>
      <c r="F1619">
        <v>31.299999239999998</v>
      </c>
      <c r="G1619" t="s">
        <v>1464</v>
      </c>
    </row>
    <row r="1620" spans="1:7" ht="18.75" customHeight="1">
      <c r="A1620" s="36" t="s">
        <v>9660</v>
      </c>
      <c r="B1620" s="36" t="s">
        <v>9596</v>
      </c>
      <c r="C1620" s="36" t="s">
        <v>9661</v>
      </c>
      <c r="D1620" s="36" t="s">
        <v>9600</v>
      </c>
      <c r="E1620">
        <v>69.75</v>
      </c>
      <c r="F1620">
        <v>28.5</v>
      </c>
      <c r="G1620" t="s">
        <v>1464</v>
      </c>
    </row>
    <row r="1621" spans="1:7" ht="18.75" customHeight="1">
      <c r="A1621" s="36" t="s">
        <v>2524</v>
      </c>
      <c r="B1621" s="36" t="s">
        <v>1884</v>
      </c>
      <c r="C1621" s="36" t="s">
        <v>2525</v>
      </c>
      <c r="D1621" s="36" t="s">
        <v>1464</v>
      </c>
      <c r="E1621">
        <v>139.78371590832299</v>
      </c>
      <c r="F1621">
        <v>-37.117363412890697</v>
      </c>
      <c r="G1621" t="s">
        <v>1464</v>
      </c>
    </row>
    <row r="1622" spans="1:7" ht="18.75" customHeight="1">
      <c r="A1622" s="36" t="s">
        <v>11194</v>
      </c>
      <c r="B1622" s="36" t="s">
        <v>10805</v>
      </c>
      <c r="C1622" s="36" t="s">
        <v>11195</v>
      </c>
      <c r="D1622" s="36" t="s">
        <v>1464</v>
      </c>
      <c r="E1622">
        <v>125.737942910391</v>
      </c>
      <c r="F1622">
        <v>11.0221647544322</v>
      </c>
      <c r="G1622" t="s">
        <v>1464</v>
      </c>
    </row>
    <row r="1623" spans="1:7" ht="18.75" customHeight="1">
      <c r="A1623" s="36" t="s">
        <v>10356</v>
      </c>
      <c r="B1623" s="36" t="s">
        <v>9596</v>
      </c>
      <c r="C1623" s="36" t="s">
        <v>10357</v>
      </c>
      <c r="D1623" t="s">
        <v>9600</v>
      </c>
      <c r="E1623">
        <v>68.133331299999995</v>
      </c>
      <c r="F1623">
        <v>24.416666029999998</v>
      </c>
      <c r="G1623" t="s">
        <v>1464</v>
      </c>
    </row>
    <row r="1624" spans="1:7" ht="18.75" customHeight="1">
      <c r="A1624" s="36" t="s">
        <v>10424</v>
      </c>
      <c r="B1624" s="36" t="s">
        <v>9596</v>
      </c>
      <c r="C1624" s="36" t="s">
        <v>10425</v>
      </c>
      <c r="D1624" t="s">
        <v>9600</v>
      </c>
      <c r="E1624">
        <v>68</v>
      </c>
      <c r="F1624">
        <v>27</v>
      </c>
      <c r="G1624" t="s">
        <v>1464</v>
      </c>
    </row>
    <row r="1625" spans="1:7" ht="18.75" customHeight="1">
      <c r="A1625" s="36" t="s">
        <v>7315</v>
      </c>
      <c r="B1625" s="36" t="s">
        <v>6929</v>
      </c>
      <c r="C1625" s="36" t="s">
        <v>7316</v>
      </c>
      <c r="D1625" s="36" t="s">
        <v>1464</v>
      </c>
      <c r="E1625">
        <v>96.982090755524197</v>
      </c>
      <c r="F1625">
        <v>17.104391628967502</v>
      </c>
      <c r="G1625" t="s">
        <v>1464</v>
      </c>
    </row>
    <row r="1626" spans="1:7" ht="18.75" customHeight="1">
      <c r="A1626" s="36" t="s">
        <v>3958</v>
      </c>
      <c r="B1626" s="36" t="s">
        <v>17247</v>
      </c>
      <c r="C1626" s="36" t="s">
        <v>3959</v>
      </c>
      <c r="D1626" s="36" t="s">
        <v>3867</v>
      </c>
      <c r="E1626">
        <v>122.5</v>
      </c>
      <c r="F1626">
        <v>37.5</v>
      </c>
      <c r="G1626" t="s">
        <v>1464</v>
      </c>
    </row>
    <row r="1627" spans="1:7" ht="18.75" customHeight="1">
      <c r="A1627" s="36" t="s">
        <v>2680</v>
      </c>
      <c r="B1627" s="36" t="s">
        <v>1884</v>
      </c>
      <c r="C1627" s="36" t="s">
        <v>2681</v>
      </c>
      <c r="D1627" t="s">
        <v>1921</v>
      </c>
      <c r="E1627">
        <v>138.26385327957999</v>
      </c>
      <c r="F1627">
        <v>-34.451316823073299</v>
      </c>
      <c r="G1627" t="s">
        <v>1464</v>
      </c>
    </row>
    <row r="1628" spans="1:7" ht="18.75" customHeight="1">
      <c r="A1628" s="36" t="s">
        <v>2806</v>
      </c>
      <c r="B1628" s="36" t="s">
        <v>1884</v>
      </c>
      <c r="C1628" s="36" t="s">
        <v>2807</v>
      </c>
      <c r="D1628" t="s">
        <v>1918</v>
      </c>
      <c r="E1628">
        <v>144.96305599999999</v>
      </c>
      <c r="F1628">
        <v>-37.813611000000002</v>
      </c>
      <c r="G1628" t="s">
        <v>1464</v>
      </c>
    </row>
    <row r="1629" spans="1:7" ht="18.75" customHeight="1">
      <c r="A1629" s="36" t="s">
        <v>15654</v>
      </c>
      <c r="B1629" s="36" t="s">
        <v>10805</v>
      </c>
      <c r="C1629" s="36" t="s">
        <v>15655</v>
      </c>
      <c r="D1629" s="36" t="s">
        <v>15612</v>
      </c>
      <c r="E1629">
        <v>120.62286510239301</v>
      </c>
      <c r="F1629">
        <v>13.868990825953301</v>
      </c>
      <c r="G1629" t="s">
        <v>1464</v>
      </c>
    </row>
    <row r="1630" spans="1:7" ht="18.75" customHeight="1">
      <c r="A1630" s="36" t="s">
        <v>4355</v>
      </c>
      <c r="B1630" s="36" t="s">
        <v>17247</v>
      </c>
      <c r="C1630" s="36" t="s">
        <v>4356</v>
      </c>
      <c r="D1630" s="36" t="s">
        <v>3831</v>
      </c>
      <c r="E1630">
        <v>124.33333589999999</v>
      </c>
      <c r="F1630">
        <v>40</v>
      </c>
      <c r="G1630" t="s">
        <v>1464</v>
      </c>
    </row>
    <row r="1631" spans="1:7" ht="18.75" customHeight="1">
      <c r="A1631" s="36" t="s">
        <v>7671</v>
      </c>
      <c r="B1631" s="36" t="s">
        <v>7429</v>
      </c>
      <c r="C1631" s="36" t="s">
        <v>7672</v>
      </c>
      <c r="D1631" s="36" t="s">
        <v>7527</v>
      </c>
      <c r="E1631">
        <v>83.333565650600804</v>
      </c>
      <c r="F1631">
        <v>27.503827535330799</v>
      </c>
      <c r="G1631" t="s">
        <v>1464</v>
      </c>
    </row>
    <row r="1632" spans="1:7" ht="18.75" customHeight="1">
      <c r="A1632" s="36" t="s">
        <v>9941</v>
      </c>
      <c r="B1632" s="36" t="s">
        <v>9596</v>
      </c>
      <c r="C1632" s="36" t="s">
        <v>9942</v>
      </c>
      <c r="D1632" t="s">
        <v>9600</v>
      </c>
      <c r="E1632">
        <v>0</v>
      </c>
      <c r="F1632">
        <v>0</v>
      </c>
      <c r="G1632" t="s">
        <v>1464</v>
      </c>
    </row>
    <row r="1633" spans="1:7" ht="18.75" customHeight="1">
      <c r="A1633" s="36" t="s">
        <v>12050</v>
      </c>
      <c r="B1633" s="36" t="s">
        <v>17251</v>
      </c>
      <c r="C1633" s="36" t="s">
        <v>12051</v>
      </c>
      <c r="D1633" s="36" t="s">
        <v>11812</v>
      </c>
      <c r="E1633">
        <v>126.540476657171</v>
      </c>
      <c r="F1633">
        <v>34.394762098363401</v>
      </c>
      <c r="G1633" t="s">
        <v>1464</v>
      </c>
    </row>
    <row r="1634" spans="1:7" ht="18.75" customHeight="1">
      <c r="A1634" s="36" t="s">
        <v>9734</v>
      </c>
      <c r="B1634" s="36" t="s">
        <v>9596</v>
      </c>
      <c r="C1634" s="36" t="s">
        <v>9735</v>
      </c>
      <c r="D1634" s="36" t="s">
        <v>9600</v>
      </c>
      <c r="E1634">
        <v>67.983329769999997</v>
      </c>
      <c r="F1634">
        <v>24.316667559999999</v>
      </c>
      <c r="G1634" t="s">
        <v>1464</v>
      </c>
    </row>
    <row r="1635" spans="1:7" ht="18.75" customHeight="1">
      <c r="A1635" s="36" t="s">
        <v>10655</v>
      </c>
      <c r="B1635" s="36" t="s">
        <v>9596</v>
      </c>
      <c r="C1635" s="36" t="s">
        <v>10656</v>
      </c>
      <c r="D1635" t="s">
        <v>9600</v>
      </c>
      <c r="E1635">
        <v>0</v>
      </c>
      <c r="F1635">
        <v>0</v>
      </c>
      <c r="G1635" t="s">
        <v>1464</v>
      </c>
    </row>
    <row r="1636" spans="1:7" ht="18.75" customHeight="1">
      <c r="A1636" s="36" t="s">
        <v>9628</v>
      </c>
      <c r="B1636" s="36" t="s">
        <v>9596</v>
      </c>
      <c r="C1636" s="36" t="s">
        <v>9629</v>
      </c>
      <c r="D1636" t="s">
        <v>9600</v>
      </c>
      <c r="E1636">
        <v>0</v>
      </c>
      <c r="F1636">
        <v>0</v>
      </c>
      <c r="G1636" t="s">
        <v>1464</v>
      </c>
    </row>
    <row r="1637" spans="1:7" ht="18.75" customHeight="1">
      <c r="A1637" s="36" t="s">
        <v>11891</v>
      </c>
      <c r="B1637" s="36" t="s">
        <v>17251</v>
      </c>
      <c r="C1637" s="36" t="s">
        <v>11892</v>
      </c>
      <c r="D1637" s="36" t="s">
        <v>11812</v>
      </c>
      <c r="E1637">
        <v>126.251117728238</v>
      </c>
      <c r="F1637">
        <v>34.543849180507898</v>
      </c>
      <c r="G1637" t="s">
        <v>1464</v>
      </c>
    </row>
    <row r="1638" spans="1:7" ht="18.75" customHeight="1">
      <c r="A1638" s="36" t="s">
        <v>4868</v>
      </c>
      <c r="B1638" s="36" t="s">
        <v>4582</v>
      </c>
      <c r="C1638" s="36" t="s">
        <v>4869</v>
      </c>
      <c r="D1638" s="36" t="s">
        <v>4592</v>
      </c>
      <c r="E1638">
        <v>117.5117</v>
      </c>
      <c r="F1638">
        <v>0.188775000000004</v>
      </c>
      <c r="G1638" t="s">
        <v>1464</v>
      </c>
    </row>
    <row r="1639" spans="1:7" ht="18.75" customHeight="1">
      <c r="A1639" s="36" t="s">
        <v>1970</v>
      </c>
      <c r="B1639" s="36" t="s">
        <v>1884</v>
      </c>
      <c r="C1639" s="36" t="s">
        <v>1971</v>
      </c>
      <c r="D1639" t="s">
        <v>1921</v>
      </c>
      <c r="E1639">
        <v>135.40645035274301</v>
      </c>
      <c r="F1639">
        <v>-34.7064055260864</v>
      </c>
      <c r="G1639" t="s">
        <v>1464</v>
      </c>
    </row>
    <row r="1640" spans="1:7" ht="18.75" customHeight="1">
      <c r="A1640" s="36" t="s">
        <v>10613</v>
      </c>
      <c r="B1640" s="36" t="s">
        <v>9596</v>
      </c>
      <c r="C1640" s="36" t="s">
        <v>10614</v>
      </c>
      <c r="D1640" t="s">
        <v>1464</v>
      </c>
      <c r="E1640">
        <v>0</v>
      </c>
      <c r="F1640">
        <v>0</v>
      </c>
      <c r="G1640" t="s">
        <v>1464</v>
      </c>
    </row>
    <row r="1641" spans="1:7" ht="18.75" customHeight="1">
      <c r="A1641" s="36" t="s">
        <v>3787</v>
      </c>
      <c r="B1641" s="36" t="s">
        <v>17247</v>
      </c>
      <c r="C1641" s="36" t="s">
        <v>3788</v>
      </c>
      <c r="D1641" t="s">
        <v>3775</v>
      </c>
      <c r="E1641">
        <v>0</v>
      </c>
      <c r="F1641">
        <v>0</v>
      </c>
      <c r="G1641" t="s">
        <v>1464</v>
      </c>
    </row>
    <row r="1642" spans="1:7" ht="18.75" customHeight="1">
      <c r="A1642" s="36" t="s">
        <v>2097</v>
      </c>
      <c r="B1642" s="36" t="s">
        <v>1884</v>
      </c>
      <c r="C1642" s="36" t="s">
        <v>2098</v>
      </c>
      <c r="D1642" s="36" t="s">
        <v>1464</v>
      </c>
      <c r="E1642">
        <v>115.56546730683399</v>
      </c>
      <c r="F1642">
        <v>-30.8644965309166</v>
      </c>
      <c r="G1642" t="s">
        <v>1464</v>
      </c>
    </row>
    <row r="1643" spans="1:7" ht="18.75" customHeight="1">
      <c r="A1643" s="36" t="s">
        <v>6841</v>
      </c>
      <c r="B1643" s="36" t="s">
        <v>6330</v>
      </c>
      <c r="C1643" t="s">
        <v>6842</v>
      </c>
      <c r="D1643" t="s">
        <v>6340</v>
      </c>
      <c r="E1643">
        <v>5.4499998090000004</v>
      </c>
      <c r="F1643">
        <v>100.3000031</v>
      </c>
    </row>
    <row r="1644" spans="1:7" ht="18.75" customHeight="1">
      <c r="A1644" s="36" t="s">
        <v>6158</v>
      </c>
      <c r="B1644" s="36" t="s">
        <v>5588</v>
      </c>
      <c r="C1644" s="36" t="s">
        <v>6159</v>
      </c>
      <c r="D1644" t="s">
        <v>5596</v>
      </c>
      <c r="E1644">
        <v>127.649067015958</v>
      </c>
      <c r="F1644">
        <v>26.177591852957001</v>
      </c>
      <c r="G1644" t="s">
        <v>1464</v>
      </c>
    </row>
    <row r="1645" spans="1:7" ht="18.75" customHeight="1">
      <c r="A1645" s="36" t="s">
        <v>10519</v>
      </c>
      <c r="B1645" s="36" t="s">
        <v>9596</v>
      </c>
      <c r="C1645" s="36" t="s">
        <v>10520</v>
      </c>
      <c r="D1645" t="s">
        <v>1464</v>
      </c>
      <c r="E1645">
        <v>62.316000000000003</v>
      </c>
      <c r="F1645">
        <v>25.04</v>
      </c>
      <c r="G1645" t="s">
        <v>1464</v>
      </c>
    </row>
    <row r="1646" spans="1:7" ht="18.75" customHeight="1">
      <c r="A1646" s="36" t="s">
        <v>9791</v>
      </c>
      <c r="B1646" s="36" t="s">
        <v>9596</v>
      </c>
      <c r="C1646" s="36" t="s">
        <v>9792</v>
      </c>
      <c r="D1646" t="s">
        <v>9793</v>
      </c>
      <c r="E1646">
        <v>62.333332059999996</v>
      </c>
      <c r="F1646">
        <v>25.083333970000002</v>
      </c>
      <c r="G1646" t="s">
        <v>1464</v>
      </c>
    </row>
    <row r="1647" spans="1:7" ht="18.75" customHeight="1">
      <c r="A1647" s="36" t="s">
        <v>12274</v>
      </c>
      <c r="B1647" s="36" t="s">
        <v>17251</v>
      </c>
      <c r="C1647" s="36" t="s">
        <v>12275</v>
      </c>
      <c r="D1647" s="36" t="s">
        <v>11812</v>
      </c>
      <c r="E1647">
        <v>127.71963930233601</v>
      </c>
      <c r="F1647">
        <v>34.891487831161001</v>
      </c>
      <c r="G1647" t="s">
        <v>1464</v>
      </c>
    </row>
    <row r="1648" spans="1:7" ht="18.75" customHeight="1">
      <c r="A1648" s="36" t="s">
        <v>11951</v>
      </c>
      <c r="B1648" s="36" t="s">
        <v>17251</v>
      </c>
      <c r="C1648" s="36" t="s">
        <v>11952</v>
      </c>
      <c r="D1648" s="36" t="s">
        <v>11839</v>
      </c>
      <c r="E1648">
        <v>127.233433999542</v>
      </c>
      <c r="F1648">
        <v>36.0312482022861</v>
      </c>
      <c r="G1648" t="s">
        <v>1464</v>
      </c>
    </row>
    <row r="1649" spans="1:7" ht="18.75" customHeight="1">
      <c r="A1649" s="36" t="s">
        <v>11931</v>
      </c>
      <c r="B1649" s="36" t="s">
        <v>17251</v>
      </c>
      <c r="C1649" s="36" t="s">
        <v>11932</v>
      </c>
      <c r="D1649" s="36" t="s">
        <v>11888</v>
      </c>
      <c r="E1649">
        <v>128.90349995206</v>
      </c>
      <c r="F1649">
        <v>37.797162168509097</v>
      </c>
      <c r="G1649" t="s">
        <v>1464</v>
      </c>
    </row>
    <row r="1650" spans="1:7" ht="18.75" customHeight="1">
      <c r="A1650" s="36" t="s">
        <v>7175</v>
      </c>
      <c r="B1650" s="36" t="s">
        <v>6929</v>
      </c>
      <c r="C1650" s="36" t="s">
        <v>7176</v>
      </c>
      <c r="D1650" s="36" t="s">
        <v>6931</v>
      </c>
      <c r="E1650">
        <v>96.050003050000001</v>
      </c>
      <c r="F1650">
        <v>17.36666679</v>
      </c>
      <c r="G1650" t="s">
        <v>1464</v>
      </c>
    </row>
    <row r="1651" spans="1:7" ht="18.75" customHeight="1">
      <c r="A1651" s="36" t="s">
        <v>12067</v>
      </c>
      <c r="B1651" s="36" t="s">
        <v>17251</v>
      </c>
      <c r="C1651" s="36" t="s">
        <v>12068</v>
      </c>
      <c r="D1651" s="36" t="s">
        <v>11818</v>
      </c>
      <c r="E1651">
        <v>126.266198111367</v>
      </c>
      <c r="F1651">
        <v>37.7856009481944</v>
      </c>
      <c r="G1651" t="s">
        <v>1464</v>
      </c>
    </row>
    <row r="1652" spans="1:7" ht="18.75" customHeight="1">
      <c r="A1652" s="36" t="s">
        <v>5872</v>
      </c>
      <c r="B1652" s="36" t="s">
        <v>5588</v>
      </c>
      <c r="C1652" s="36" t="s">
        <v>5873</v>
      </c>
      <c r="D1652" s="36" t="s">
        <v>5612</v>
      </c>
      <c r="E1652">
        <v>140.24439854547001</v>
      </c>
      <c r="F1652">
        <v>35.806584433039802</v>
      </c>
      <c r="G1652" t="s">
        <v>1464</v>
      </c>
    </row>
    <row r="1653" spans="1:7" ht="18.75" customHeight="1">
      <c r="A1653" s="36" t="s">
        <v>14256</v>
      </c>
      <c r="B1653" s="36" t="s">
        <v>14231</v>
      </c>
      <c r="C1653" s="36" t="s">
        <v>14257</v>
      </c>
      <c r="D1653" s="36" t="s">
        <v>14239</v>
      </c>
      <c r="E1653">
        <v>107.01667019999999</v>
      </c>
      <c r="F1653">
        <v>21.5</v>
      </c>
      <c r="G1653" t="s">
        <v>1464</v>
      </c>
    </row>
    <row r="1654" spans="1:7" ht="18.75" customHeight="1">
      <c r="A1654" s="36" t="s">
        <v>14237</v>
      </c>
      <c r="B1654" s="36" t="s">
        <v>14231</v>
      </c>
      <c r="C1654" s="36" t="s">
        <v>14238</v>
      </c>
      <c r="D1654" s="36" t="s">
        <v>14239</v>
      </c>
      <c r="E1654">
        <v>106.821500649179</v>
      </c>
      <c r="F1654">
        <v>20.873094836682</v>
      </c>
      <c r="G1654" t="s">
        <v>1464</v>
      </c>
    </row>
    <row r="1655" spans="1:7" ht="18.75" customHeight="1">
      <c r="A1655" s="36" t="s">
        <v>15408</v>
      </c>
      <c r="B1655" s="36" t="s">
        <v>3535</v>
      </c>
      <c r="C1655" s="36" t="s">
        <v>15409</v>
      </c>
      <c r="D1655" s="36" t="s">
        <v>3564</v>
      </c>
      <c r="E1655">
        <v>89.284090000000006</v>
      </c>
      <c r="F1655">
        <v>27.384840000000001</v>
      </c>
      <c r="G1655" t="s">
        <v>1464</v>
      </c>
    </row>
    <row r="1656" spans="1:7" ht="18.75" customHeight="1">
      <c r="A1656" s="36" t="s">
        <v>8926</v>
      </c>
      <c r="B1656" s="36" t="s">
        <v>17249</v>
      </c>
      <c r="C1656" s="36" t="s">
        <v>8927</v>
      </c>
      <c r="D1656" s="36" t="s">
        <v>7739</v>
      </c>
      <c r="E1656">
        <v>169.03334050000001</v>
      </c>
      <c r="F1656">
        <v>-43.833332059999996</v>
      </c>
      <c r="G1656" t="s">
        <v>1464</v>
      </c>
    </row>
    <row r="1657" spans="1:7" ht="18.75" customHeight="1">
      <c r="A1657" s="36" t="s">
        <v>10615</v>
      </c>
      <c r="B1657" s="36" t="s">
        <v>9596</v>
      </c>
      <c r="C1657" s="36" t="s">
        <v>10616</v>
      </c>
      <c r="D1657" t="s">
        <v>1464</v>
      </c>
      <c r="E1657">
        <v>0</v>
      </c>
      <c r="F1657">
        <v>0</v>
      </c>
      <c r="G1657" t="s">
        <v>1464</v>
      </c>
    </row>
    <row r="1658" spans="1:7" ht="18.75" customHeight="1">
      <c r="A1658" s="36" t="s">
        <v>5804</v>
      </c>
      <c r="B1658" s="36" t="s">
        <v>5588</v>
      </c>
      <c r="C1658" s="36" t="s">
        <v>5805</v>
      </c>
      <c r="D1658" s="36" t="s">
        <v>5604</v>
      </c>
      <c r="E1658">
        <v>140.01140253566501</v>
      </c>
      <c r="F1658">
        <v>39.917005125156003</v>
      </c>
      <c r="G1658" t="s">
        <v>1464</v>
      </c>
    </row>
    <row r="1659" spans="1:7" ht="18.75" customHeight="1">
      <c r="A1659" s="36" t="s">
        <v>11192</v>
      </c>
      <c r="B1659" s="36" t="s">
        <v>10805</v>
      </c>
      <c r="C1659" s="36" t="s">
        <v>11193</v>
      </c>
      <c r="D1659" t="s">
        <v>1464</v>
      </c>
      <c r="E1659">
        <v>0</v>
      </c>
      <c r="F1659">
        <v>0</v>
      </c>
      <c r="G1659" t="s">
        <v>1464</v>
      </c>
    </row>
    <row r="1660" spans="1:7" ht="18.75" customHeight="1">
      <c r="A1660" s="36" t="s">
        <v>13240</v>
      </c>
      <c r="B1660" s="36" t="s">
        <v>13155</v>
      </c>
      <c r="C1660" s="36" t="s">
        <v>13241</v>
      </c>
      <c r="D1660" s="36" t="s">
        <v>13242</v>
      </c>
      <c r="E1660">
        <v>100.05</v>
      </c>
      <c r="F1660">
        <v>13</v>
      </c>
      <c r="G1660" t="s">
        <v>1464</v>
      </c>
    </row>
    <row r="1661" spans="1:7" ht="18.75" customHeight="1">
      <c r="A1661" s="36" t="s">
        <v>13957</v>
      </c>
      <c r="B1661" s="36" t="s">
        <v>13155</v>
      </c>
      <c r="C1661" s="36" t="s">
        <v>13958</v>
      </c>
      <c r="D1661" s="36" t="s">
        <v>13236</v>
      </c>
      <c r="E1661">
        <v>99.671102651636403</v>
      </c>
      <c r="F1661">
        <v>6.99905888753654</v>
      </c>
      <c r="G1661" t="s">
        <v>1464</v>
      </c>
    </row>
    <row r="1662" spans="1:7" ht="18.75" customHeight="1">
      <c r="A1662" s="36" t="s">
        <v>13949</v>
      </c>
      <c r="B1662" s="36" t="s">
        <v>13155</v>
      </c>
      <c r="C1662" s="36" t="s">
        <v>13950</v>
      </c>
      <c r="D1662" s="36" t="s">
        <v>13236</v>
      </c>
      <c r="E1662">
        <v>99.949924421628594</v>
      </c>
      <c r="F1662">
        <v>6.6005018945862597</v>
      </c>
      <c r="G1662" t="s">
        <v>1464</v>
      </c>
    </row>
    <row r="1663" spans="1:7" ht="18.75" customHeight="1">
      <c r="A1663" s="36" t="s">
        <v>13370</v>
      </c>
      <c r="B1663" s="36" t="s">
        <v>13155</v>
      </c>
      <c r="C1663" s="36" t="s">
        <v>13371</v>
      </c>
      <c r="D1663" t="s">
        <v>13372</v>
      </c>
      <c r="E1663">
        <v>99.699996949999999</v>
      </c>
      <c r="F1663">
        <v>11.649999619999999</v>
      </c>
      <c r="G1663" t="s">
        <v>1464</v>
      </c>
    </row>
    <row r="1664" spans="1:7" ht="18.75" customHeight="1">
      <c r="A1664" s="36" t="s">
        <v>11933</v>
      </c>
      <c r="B1664" s="36" t="s">
        <v>17251</v>
      </c>
      <c r="C1664" s="36" t="s">
        <v>11934</v>
      </c>
      <c r="D1664" s="36" t="s">
        <v>11842</v>
      </c>
      <c r="E1664">
        <v>126.895928950664</v>
      </c>
      <c r="F1664">
        <v>33.5083160132641</v>
      </c>
      <c r="G1664" t="s">
        <v>1464</v>
      </c>
    </row>
    <row r="1665" spans="1:7" ht="18.75" customHeight="1">
      <c r="A1665" s="36" t="s">
        <v>10436</v>
      </c>
      <c r="B1665" s="36" t="s">
        <v>9596</v>
      </c>
      <c r="C1665" s="36" t="s">
        <v>10437</v>
      </c>
      <c r="D1665" t="s">
        <v>9600</v>
      </c>
      <c r="E1665">
        <v>67.866668700000005</v>
      </c>
      <c r="F1665">
        <v>29.816667559999999</v>
      </c>
      <c r="G1665" t="s">
        <v>1464</v>
      </c>
    </row>
    <row r="1666" spans="1:7" ht="18.75" customHeight="1">
      <c r="A1666" s="36" t="s">
        <v>12272</v>
      </c>
      <c r="B1666" s="36" t="s">
        <v>17251</v>
      </c>
      <c r="C1666" s="36" t="s">
        <v>12273</v>
      </c>
      <c r="D1666" s="36" t="s">
        <v>11812</v>
      </c>
      <c r="E1666">
        <v>127.371429805787</v>
      </c>
      <c r="F1666">
        <v>34.578024940444102</v>
      </c>
      <c r="G1666" t="s">
        <v>1464</v>
      </c>
    </row>
    <row r="1667" spans="1:7" ht="18.75" customHeight="1">
      <c r="A1667" s="36" t="s">
        <v>12179</v>
      </c>
      <c r="B1667" s="36" t="s">
        <v>17251</v>
      </c>
      <c r="C1667" s="36" t="s">
        <v>12180</v>
      </c>
      <c r="D1667" s="36" t="s">
        <v>11812</v>
      </c>
      <c r="E1667">
        <v>126.3499985</v>
      </c>
      <c r="F1667">
        <v>35.033332819999998</v>
      </c>
      <c r="G1667" t="s">
        <v>12277</v>
      </c>
    </row>
    <row r="1668" spans="1:7" ht="18.75" customHeight="1">
      <c r="A1668" s="36" t="s">
        <v>12243</v>
      </c>
      <c r="B1668" s="36" t="s">
        <v>17251</v>
      </c>
      <c r="C1668" s="36" t="s">
        <v>12244</v>
      </c>
      <c r="D1668" s="36" t="s">
        <v>11812</v>
      </c>
      <c r="E1668">
        <v>126.3</v>
      </c>
      <c r="F1668">
        <v>34.35</v>
      </c>
      <c r="G1668" t="s">
        <v>1464</v>
      </c>
    </row>
    <row r="1669" spans="1:7" ht="18.75" customHeight="1">
      <c r="A1669" s="36" t="s">
        <v>11959</v>
      </c>
      <c r="B1669" s="36" t="s">
        <v>17251</v>
      </c>
      <c r="C1669" s="36" t="s">
        <v>11960</v>
      </c>
      <c r="D1669" s="36" t="s">
        <v>11812</v>
      </c>
      <c r="E1669">
        <v>126.540726382367</v>
      </c>
      <c r="F1669">
        <v>34.3750352027972</v>
      </c>
      <c r="G1669" t="s">
        <v>1464</v>
      </c>
    </row>
    <row r="1670" spans="1:7" ht="18.75" customHeight="1">
      <c r="A1670" s="36" t="s">
        <v>11857</v>
      </c>
      <c r="B1670" s="36" t="s">
        <v>17251</v>
      </c>
      <c r="C1670" s="36" t="s">
        <v>11858</v>
      </c>
      <c r="D1670" s="36" t="s">
        <v>11821</v>
      </c>
      <c r="E1670">
        <v>129.153158984128</v>
      </c>
      <c r="F1670">
        <v>35.980860088674099</v>
      </c>
      <c r="G1670" t="s">
        <v>1464</v>
      </c>
    </row>
    <row r="1671" spans="1:7" ht="18.75" customHeight="1">
      <c r="A1671" s="36" t="s">
        <v>3838</v>
      </c>
      <c r="B1671" s="36" t="s">
        <v>17247</v>
      </c>
      <c r="C1671" s="36" t="s">
        <v>3839</v>
      </c>
      <c r="D1671" s="36" t="s">
        <v>3837</v>
      </c>
      <c r="E1671">
        <v>0</v>
      </c>
      <c r="F1671">
        <v>0</v>
      </c>
      <c r="G1671" t="s">
        <v>1464</v>
      </c>
    </row>
    <row r="1672" spans="1:7" ht="18.75" customHeight="1">
      <c r="A1672" s="36" t="s">
        <v>10633</v>
      </c>
      <c r="B1672" s="36" t="s">
        <v>9596</v>
      </c>
      <c r="C1672" s="36" t="s">
        <v>10634</v>
      </c>
      <c r="D1672" t="s">
        <v>9600</v>
      </c>
      <c r="E1672">
        <v>0</v>
      </c>
      <c r="F1672">
        <v>0</v>
      </c>
      <c r="G1672" t="s">
        <v>1464</v>
      </c>
    </row>
    <row r="1673" spans="1:7" ht="18.75" customHeight="1">
      <c r="A1673" s="36" t="s">
        <v>9919</v>
      </c>
      <c r="B1673" s="36" t="s">
        <v>9596</v>
      </c>
      <c r="C1673" s="36" t="s">
        <v>9920</v>
      </c>
      <c r="D1673" t="s">
        <v>9600</v>
      </c>
      <c r="E1673">
        <v>0</v>
      </c>
      <c r="F1673">
        <v>0</v>
      </c>
      <c r="G1673" t="s">
        <v>1464</v>
      </c>
    </row>
    <row r="1674" spans="1:7" ht="18.75" customHeight="1">
      <c r="A1674" s="36" t="s">
        <v>4094</v>
      </c>
      <c r="B1674" s="36" t="s">
        <v>17247</v>
      </c>
      <c r="C1674" s="36" t="s">
        <v>4095</v>
      </c>
      <c r="D1674" t="s">
        <v>3821</v>
      </c>
      <c r="E1674">
        <v>115.3166667</v>
      </c>
      <c r="F1674">
        <v>22.866666670000001</v>
      </c>
      <c r="G1674" t="s">
        <v>1464</v>
      </c>
    </row>
    <row r="1675" spans="1:7" ht="18.75" customHeight="1">
      <c r="A1675" t="s">
        <v>3195</v>
      </c>
      <c r="B1675" t="s">
        <v>2833</v>
      </c>
      <c r="C1675" t="s">
        <v>3196</v>
      </c>
      <c r="D1675" t="s">
        <v>2846</v>
      </c>
      <c r="E1675">
        <v>24.383762554139501</v>
      </c>
      <c r="F1675">
        <v>91.668679645029101</v>
      </c>
      <c r="G1675" t="s">
        <v>17242</v>
      </c>
    </row>
    <row r="1676" spans="1:7" ht="18.75" customHeight="1">
      <c r="A1676" s="36" t="s">
        <v>9963</v>
      </c>
      <c r="B1676" s="36" t="s">
        <v>9596</v>
      </c>
      <c r="C1676" s="36" t="s">
        <v>9964</v>
      </c>
      <c r="D1676" s="36" t="s">
        <v>9600</v>
      </c>
      <c r="E1676">
        <v>67.22</v>
      </c>
      <c r="F1676">
        <v>24.07</v>
      </c>
      <c r="G1676" t="s">
        <v>1464</v>
      </c>
    </row>
    <row r="1677" spans="1:7" ht="18.75" customHeight="1">
      <c r="A1677" s="36" t="s">
        <v>9648</v>
      </c>
      <c r="B1677" s="36" t="s">
        <v>9596</v>
      </c>
      <c r="C1677" s="36" t="s">
        <v>9649</v>
      </c>
      <c r="D1677" t="s">
        <v>9600</v>
      </c>
      <c r="E1677">
        <v>0</v>
      </c>
      <c r="F1677">
        <v>0</v>
      </c>
      <c r="G1677" t="s">
        <v>1464</v>
      </c>
    </row>
    <row r="1678" spans="1:7" ht="18.75" customHeight="1">
      <c r="A1678" s="36" t="s">
        <v>9650</v>
      </c>
      <c r="B1678" s="36" t="s">
        <v>9596</v>
      </c>
      <c r="C1678" s="36" t="s">
        <v>9651</v>
      </c>
      <c r="D1678" t="s">
        <v>9600</v>
      </c>
      <c r="E1678">
        <v>0</v>
      </c>
      <c r="F1678">
        <v>0</v>
      </c>
      <c r="G1678" t="s">
        <v>1464</v>
      </c>
    </row>
    <row r="1679" spans="1:7" ht="18.75" customHeight="1">
      <c r="A1679" s="36" t="s">
        <v>10362</v>
      </c>
      <c r="B1679" s="36" t="s">
        <v>9596</v>
      </c>
      <c r="C1679" s="36" t="s">
        <v>10363</v>
      </c>
      <c r="D1679" s="36" t="s">
        <v>9600</v>
      </c>
      <c r="E1679">
        <v>0</v>
      </c>
      <c r="F1679">
        <v>0</v>
      </c>
      <c r="G1679" t="s">
        <v>1464</v>
      </c>
    </row>
    <row r="1680" spans="1:7" ht="18.75" customHeight="1">
      <c r="A1680" s="36" t="s">
        <v>10753</v>
      </c>
      <c r="B1680" s="36" t="s">
        <v>9596</v>
      </c>
      <c r="C1680" s="36" t="s">
        <v>10754</v>
      </c>
      <c r="D1680" t="s">
        <v>9600</v>
      </c>
      <c r="E1680">
        <v>0</v>
      </c>
      <c r="F1680">
        <v>0</v>
      </c>
      <c r="G1680" t="s">
        <v>1464</v>
      </c>
    </row>
    <row r="1681" spans="1:7" ht="18.75" customHeight="1">
      <c r="A1681" s="36" t="s">
        <v>9626</v>
      </c>
      <c r="B1681" s="36" t="s">
        <v>9596</v>
      </c>
      <c r="C1681" s="36" t="s">
        <v>9627</v>
      </c>
      <c r="D1681" s="36" t="s">
        <v>9600</v>
      </c>
      <c r="E1681">
        <v>0</v>
      </c>
      <c r="F1681">
        <v>0</v>
      </c>
      <c r="G1681" t="s">
        <v>1464</v>
      </c>
    </row>
    <row r="1682" spans="1:7" ht="18.75" customHeight="1">
      <c r="A1682" s="36" t="s">
        <v>10069</v>
      </c>
      <c r="B1682" s="36" t="s">
        <v>9596</v>
      </c>
      <c r="C1682" s="36" t="s">
        <v>10070</v>
      </c>
      <c r="D1682" t="s">
        <v>9600</v>
      </c>
      <c r="E1682">
        <v>67.533332819999998</v>
      </c>
      <c r="F1682">
        <v>24.61666679</v>
      </c>
      <c r="G1682" t="s">
        <v>1464</v>
      </c>
    </row>
    <row r="1683" spans="1:7" ht="18.75" customHeight="1">
      <c r="A1683" t="s">
        <v>3321</v>
      </c>
      <c r="B1683" t="s">
        <v>2833</v>
      </c>
      <c r="C1683" t="s">
        <v>3322</v>
      </c>
      <c r="D1683" t="s">
        <v>2838</v>
      </c>
      <c r="E1683">
        <v>22.6067</v>
      </c>
      <c r="F1683">
        <v>90.775000000000006</v>
      </c>
      <c r="G1683" t="s">
        <v>17230</v>
      </c>
    </row>
    <row r="1684" spans="1:7" ht="18.75" customHeight="1">
      <c r="A1684" t="s">
        <v>17208</v>
      </c>
      <c r="B1684" t="s">
        <v>2833</v>
      </c>
      <c r="C1684" t="s">
        <v>17234</v>
      </c>
      <c r="D1684" t="s">
        <v>17208</v>
      </c>
      <c r="E1684">
        <v>24.557362484424299</v>
      </c>
      <c r="F1684">
        <v>91.383684153706696</v>
      </c>
      <c r="G1684" t="s">
        <v>17234</v>
      </c>
    </row>
    <row r="1685" spans="1:7" ht="18.75" customHeight="1">
      <c r="A1685" t="s">
        <v>3018</v>
      </c>
      <c r="B1685" t="s">
        <v>2833</v>
      </c>
      <c r="C1685" t="s">
        <v>3019</v>
      </c>
      <c r="D1685" t="s">
        <v>2846</v>
      </c>
      <c r="E1685">
        <v>24.643536116524199</v>
      </c>
      <c r="F1685">
        <v>92.071606279433894</v>
      </c>
      <c r="G1685" t="s">
        <v>17234</v>
      </c>
    </row>
    <row r="1686" spans="1:7" ht="18.75" customHeight="1">
      <c r="A1686" s="36" t="s">
        <v>5840</v>
      </c>
      <c r="B1686" s="36" t="s">
        <v>5588</v>
      </c>
      <c r="C1686" s="36" t="s">
        <v>5841</v>
      </c>
      <c r="D1686" s="36" t="s">
        <v>5764</v>
      </c>
      <c r="E1686">
        <v>130.4111</v>
      </c>
      <c r="F1686">
        <v>33.660899999999998</v>
      </c>
      <c r="G1686" t="s">
        <v>1464</v>
      </c>
    </row>
    <row r="1687" spans="1:7" ht="18.75" customHeight="1">
      <c r="A1687" s="36" t="s">
        <v>12163</v>
      </c>
      <c r="B1687" s="36" t="s">
        <v>17251</v>
      </c>
      <c r="C1687" s="36" t="s">
        <v>12164</v>
      </c>
      <c r="D1687" s="36" t="s">
        <v>11856</v>
      </c>
      <c r="E1687">
        <v>128.6499939</v>
      </c>
      <c r="F1687">
        <v>34.766666409999999</v>
      </c>
      <c r="G1687" t="s">
        <v>12178</v>
      </c>
    </row>
    <row r="1688" spans="1:7" ht="18.75" customHeight="1">
      <c r="A1688" s="36" t="s">
        <v>4845</v>
      </c>
      <c r="B1688" s="36" t="s">
        <v>4582</v>
      </c>
      <c r="C1688" s="36" t="s">
        <v>4846</v>
      </c>
      <c r="D1688" s="36" t="s">
        <v>4847</v>
      </c>
      <c r="E1688">
        <v>117.546516698004</v>
      </c>
      <c r="F1688">
        <v>3.3252878882914301</v>
      </c>
      <c r="G1688" t="s">
        <v>1464</v>
      </c>
    </row>
    <row r="1689" spans="1:7" ht="18.75" customHeight="1">
      <c r="A1689" s="36" t="s">
        <v>5755</v>
      </c>
      <c r="B1689" s="36" t="s">
        <v>5588</v>
      </c>
      <c r="C1689" s="36" t="s">
        <v>5756</v>
      </c>
      <c r="D1689" s="36" t="s">
        <v>1464</v>
      </c>
      <c r="E1689">
        <v>141.1523</v>
      </c>
      <c r="F1689">
        <v>41.828600000000002</v>
      </c>
      <c r="G1689" t="s">
        <v>1464</v>
      </c>
    </row>
    <row r="1690" spans="1:7" ht="18.75" customHeight="1">
      <c r="A1690" s="36" t="s">
        <v>5898</v>
      </c>
      <c r="B1690" s="36" t="s">
        <v>5588</v>
      </c>
      <c r="C1690" s="36" t="s">
        <v>5899</v>
      </c>
      <c r="D1690" s="36" t="s">
        <v>1464</v>
      </c>
      <c r="E1690">
        <v>140.46299999999999</v>
      </c>
      <c r="F1690">
        <v>41.681100000000001</v>
      </c>
      <c r="G1690" t="s">
        <v>1464</v>
      </c>
    </row>
    <row r="1691" spans="1:7" ht="18.75" customHeight="1">
      <c r="A1691" s="36" t="s">
        <v>6264</v>
      </c>
      <c r="B1691" s="36" t="s">
        <v>5588</v>
      </c>
      <c r="C1691" s="36" t="s">
        <v>6265</v>
      </c>
      <c r="D1691" s="36" t="s">
        <v>5590</v>
      </c>
      <c r="E1691">
        <v>140.6999969</v>
      </c>
      <c r="F1691">
        <v>41.799999239999998</v>
      </c>
      <c r="G1691" t="s">
        <v>6265</v>
      </c>
    </row>
    <row r="1692" spans="1:7" ht="18.75" customHeight="1">
      <c r="A1692" s="36" t="s">
        <v>8924</v>
      </c>
      <c r="B1692" s="36" t="s">
        <v>17249</v>
      </c>
      <c r="C1692" s="36" t="s">
        <v>8925</v>
      </c>
      <c r="D1692" t="s">
        <v>7795</v>
      </c>
      <c r="E1692">
        <v>169.03334050000001</v>
      </c>
      <c r="F1692">
        <v>-46.666667940000004</v>
      </c>
      <c r="G1692" t="s">
        <v>1464</v>
      </c>
    </row>
    <row r="1693" spans="1:7" ht="18.75" customHeight="1">
      <c r="A1693" s="36" t="s">
        <v>10442</v>
      </c>
      <c r="B1693" s="36" t="s">
        <v>9596</v>
      </c>
      <c r="C1693" s="36" t="s">
        <v>10443</v>
      </c>
      <c r="D1693" s="36" t="s">
        <v>9600</v>
      </c>
      <c r="E1693">
        <v>67.783332819999998</v>
      </c>
      <c r="F1693">
        <v>24.799999239999998</v>
      </c>
      <c r="G1693" t="s">
        <v>1464</v>
      </c>
    </row>
    <row r="1694" spans="1:7" ht="18.75" customHeight="1">
      <c r="A1694" t="s">
        <v>3163</v>
      </c>
      <c r="B1694" t="s">
        <v>2833</v>
      </c>
      <c r="C1694" t="s">
        <v>3164</v>
      </c>
      <c r="D1694" t="s">
        <v>2846</v>
      </c>
      <c r="E1694">
        <v>25.049999239999998</v>
      </c>
      <c r="F1694">
        <v>91.116668700000005</v>
      </c>
      <c r="G1694" t="s">
        <v>17242</v>
      </c>
    </row>
    <row r="1695" spans="1:7" ht="18.75" customHeight="1">
      <c r="A1695" t="s">
        <v>3014</v>
      </c>
      <c r="B1695" t="s">
        <v>2833</v>
      </c>
      <c r="C1695" t="s">
        <v>3015</v>
      </c>
      <c r="D1695" t="s">
        <v>2846</v>
      </c>
      <c r="E1695">
        <v>24.70337</v>
      </c>
      <c r="F1695">
        <v>92.092805999999996</v>
      </c>
      <c r="G1695" t="s">
        <v>17234</v>
      </c>
    </row>
    <row r="1696" spans="1:7" ht="18.75" customHeight="1">
      <c r="A1696" s="36" t="s">
        <v>9091</v>
      </c>
      <c r="B1696" s="36" t="s">
        <v>17249</v>
      </c>
      <c r="C1696" s="36" t="s">
        <v>9092</v>
      </c>
      <c r="D1696" t="s">
        <v>7726</v>
      </c>
      <c r="E1696">
        <v>172.41666670000001</v>
      </c>
      <c r="F1696">
        <v>-43.833333330000002</v>
      </c>
      <c r="G1696" t="s">
        <v>8598</v>
      </c>
    </row>
    <row r="1697" spans="1:7" ht="18.75" customHeight="1">
      <c r="A1697" s="36" t="s">
        <v>9093</v>
      </c>
      <c r="B1697" s="36" t="s">
        <v>17249</v>
      </c>
      <c r="C1697" s="36" t="s">
        <v>9094</v>
      </c>
      <c r="D1697" s="36" t="s">
        <v>7726</v>
      </c>
      <c r="E1697">
        <v>172.41666670000001</v>
      </c>
      <c r="F1697">
        <v>-43.833333330000002</v>
      </c>
      <c r="G1697" t="s">
        <v>8598</v>
      </c>
    </row>
    <row r="1698" spans="1:7" ht="18.75" customHeight="1">
      <c r="A1698" s="36" t="s">
        <v>9095</v>
      </c>
      <c r="B1698" s="36" t="s">
        <v>17249</v>
      </c>
      <c r="C1698" s="36" t="s">
        <v>9096</v>
      </c>
      <c r="D1698" s="36" t="s">
        <v>7726</v>
      </c>
      <c r="E1698">
        <v>172.41666670000001</v>
      </c>
      <c r="F1698">
        <v>-43.833333330000002</v>
      </c>
      <c r="G1698" t="s">
        <v>8598</v>
      </c>
    </row>
    <row r="1699" spans="1:7" ht="18.75" customHeight="1">
      <c r="A1699" s="36" t="s">
        <v>9097</v>
      </c>
      <c r="B1699" s="36" t="s">
        <v>17249</v>
      </c>
      <c r="C1699" s="36" t="s">
        <v>9098</v>
      </c>
      <c r="D1699" t="s">
        <v>7726</v>
      </c>
      <c r="E1699">
        <v>172.41666670000001</v>
      </c>
      <c r="F1699">
        <v>-43.833333330000002</v>
      </c>
      <c r="G1699" t="s">
        <v>8598</v>
      </c>
    </row>
    <row r="1700" spans="1:7" ht="18.75" customHeight="1">
      <c r="A1700" s="36" t="s">
        <v>9099</v>
      </c>
      <c r="B1700" s="36" t="s">
        <v>17249</v>
      </c>
      <c r="C1700" s="36" t="s">
        <v>9100</v>
      </c>
      <c r="D1700" t="s">
        <v>7726</v>
      </c>
      <c r="E1700">
        <v>172.41666670000001</v>
      </c>
      <c r="F1700">
        <v>-43.833333330000002</v>
      </c>
      <c r="G1700" t="s">
        <v>8598</v>
      </c>
    </row>
    <row r="1701" spans="1:7" ht="18.75" customHeight="1">
      <c r="A1701" s="36" t="s">
        <v>9101</v>
      </c>
      <c r="B1701" s="36" t="s">
        <v>17249</v>
      </c>
      <c r="C1701" s="36" t="s">
        <v>9102</v>
      </c>
      <c r="D1701" t="s">
        <v>7726</v>
      </c>
      <c r="E1701">
        <v>172.41666670000001</v>
      </c>
      <c r="F1701">
        <v>-43.833333330000002</v>
      </c>
      <c r="G1701" t="s">
        <v>8598</v>
      </c>
    </row>
    <row r="1702" spans="1:7" ht="18.75" customHeight="1">
      <c r="A1702" s="36" t="s">
        <v>9103</v>
      </c>
      <c r="B1702" s="36" t="s">
        <v>17249</v>
      </c>
      <c r="C1702" s="36" t="s">
        <v>9104</v>
      </c>
      <c r="D1702" s="36" t="s">
        <v>7726</v>
      </c>
      <c r="E1702">
        <v>172.41666670000001</v>
      </c>
      <c r="F1702">
        <v>-43.833333330000002</v>
      </c>
      <c r="G1702" t="s">
        <v>8598</v>
      </c>
    </row>
    <row r="1703" spans="1:7" ht="18.75" customHeight="1">
      <c r="A1703" s="36" t="s">
        <v>5735</v>
      </c>
      <c r="B1703" s="36" t="s">
        <v>5588</v>
      </c>
      <c r="C1703" s="36" t="s">
        <v>5736</v>
      </c>
      <c r="D1703" s="36" t="s">
        <v>5737</v>
      </c>
      <c r="E1703">
        <v>135.352384900473</v>
      </c>
      <c r="F1703">
        <v>34.707990743186301</v>
      </c>
      <c r="G1703" t="s">
        <v>1464</v>
      </c>
    </row>
    <row r="1704" spans="1:7" ht="18.75" customHeight="1">
      <c r="A1704" s="36" t="s">
        <v>10332</v>
      </c>
      <c r="B1704" s="36" t="s">
        <v>9596</v>
      </c>
      <c r="C1704" s="36" t="s">
        <v>10333</v>
      </c>
      <c r="D1704" t="s">
        <v>9600</v>
      </c>
      <c r="E1704">
        <v>67.633331299999995</v>
      </c>
      <c r="F1704">
        <v>27.399999619999999</v>
      </c>
      <c r="G1704" t="s">
        <v>1464</v>
      </c>
    </row>
    <row r="1705" spans="1:7" ht="18.75" customHeight="1">
      <c r="A1705" s="36" t="s">
        <v>6204</v>
      </c>
      <c r="B1705" s="36" t="s">
        <v>5588</v>
      </c>
      <c r="C1705" s="36" t="s">
        <v>6205</v>
      </c>
      <c r="D1705" s="36" t="s">
        <v>5828</v>
      </c>
      <c r="E1705">
        <v>137.73333740000001</v>
      </c>
      <c r="F1705">
        <v>34.766666409999999</v>
      </c>
      <c r="G1705" t="s">
        <v>1464</v>
      </c>
    </row>
    <row r="1706" spans="1:7" ht="18.75" customHeight="1">
      <c r="A1706" s="36" t="s">
        <v>12523</v>
      </c>
      <c r="B1706" s="36" t="s">
        <v>17253</v>
      </c>
      <c r="C1706" s="36" t="s">
        <v>12524</v>
      </c>
      <c r="D1706" s="36" t="s">
        <v>12399</v>
      </c>
      <c r="E1706">
        <v>81.116668700000005</v>
      </c>
      <c r="F1706">
        <v>6.1333332059999996</v>
      </c>
      <c r="G1706" t="s">
        <v>1464</v>
      </c>
    </row>
    <row r="1707" spans="1:7" ht="18.75" customHeight="1">
      <c r="A1707" s="36" t="s">
        <v>11935</v>
      </c>
      <c r="B1707" s="36" t="s">
        <v>17251</v>
      </c>
      <c r="C1707" s="36" t="s">
        <v>11936</v>
      </c>
      <c r="D1707" s="36" t="s">
        <v>11842</v>
      </c>
      <c r="E1707">
        <v>126.774019462184</v>
      </c>
      <c r="F1707">
        <v>33.5547309483389</v>
      </c>
      <c r="G1707" t="s">
        <v>1464</v>
      </c>
    </row>
    <row r="1708" spans="1:7" ht="18.75" customHeight="1">
      <c r="A1708" s="36" t="s">
        <v>12157</v>
      </c>
      <c r="B1708" s="36" t="s">
        <v>17251</v>
      </c>
      <c r="C1708" s="36" t="s">
        <v>12158</v>
      </c>
      <c r="D1708" s="36" t="s">
        <v>11842</v>
      </c>
      <c r="E1708">
        <v>126.8499985</v>
      </c>
      <c r="F1708">
        <v>33.333332059999996</v>
      </c>
      <c r="G1708" t="s">
        <v>1464</v>
      </c>
    </row>
    <row r="1709" spans="1:7" ht="18.75" customHeight="1">
      <c r="A1709" s="36" t="s">
        <v>2419</v>
      </c>
      <c r="B1709" s="36" t="s">
        <v>1884</v>
      </c>
      <c r="C1709" s="36" t="s">
        <v>2420</v>
      </c>
      <c r="D1709" s="36" t="s">
        <v>1464</v>
      </c>
      <c r="E1709">
        <v>142.20839905026801</v>
      </c>
      <c r="F1709">
        <v>-37.761909077071898</v>
      </c>
      <c r="G1709" t="s">
        <v>1464</v>
      </c>
    </row>
    <row r="1710" spans="1:7" ht="18.75" customHeight="1">
      <c r="A1710" s="36" t="s">
        <v>8922</v>
      </c>
      <c r="B1710" t="s">
        <v>17249</v>
      </c>
      <c r="C1710" t="s">
        <v>8923</v>
      </c>
      <c r="D1710" t="s">
        <v>7710</v>
      </c>
      <c r="E1710">
        <v>173.01666259999999</v>
      </c>
      <c r="F1710">
        <v>-41.150001529999997</v>
      </c>
      <c r="G1710" t="s">
        <v>1464</v>
      </c>
    </row>
    <row r="1711" spans="1:7" ht="18.75" customHeight="1">
      <c r="A1711" s="36" t="s">
        <v>12302</v>
      </c>
      <c r="B1711" s="36" t="s">
        <v>17251</v>
      </c>
      <c r="C1711" s="36" t="s">
        <v>12303</v>
      </c>
      <c r="D1711" s="36" t="s">
        <v>11812</v>
      </c>
      <c r="E1711">
        <v>126.517215667686</v>
      </c>
      <c r="F1711">
        <v>35.130369880353001</v>
      </c>
      <c r="G1711" t="s">
        <v>1464</v>
      </c>
    </row>
    <row r="1712" spans="1:7" ht="18.75" customHeight="1">
      <c r="A1712" s="36" t="s">
        <v>12276</v>
      </c>
      <c r="B1712" s="36" t="s">
        <v>17251</v>
      </c>
      <c r="C1712" s="36" t="s">
        <v>12277</v>
      </c>
      <c r="D1712" s="36" t="s">
        <v>11812</v>
      </c>
      <c r="E1712">
        <v>0</v>
      </c>
      <c r="F1712">
        <v>0</v>
      </c>
      <c r="G1712" t="s">
        <v>1464</v>
      </c>
    </row>
    <row r="1713" spans="1:7" ht="18.75" customHeight="1">
      <c r="A1713" s="36" t="s">
        <v>11827</v>
      </c>
      <c r="B1713" s="36" t="s">
        <v>17251</v>
      </c>
      <c r="C1713" s="36" t="s">
        <v>11828</v>
      </c>
      <c r="D1713" s="36" t="s">
        <v>11815</v>
      </c>
      <c r="E1713">
        <v>126.67227349608299</v>
      </c>
      <c r="F1713">
        <v>37.709415440045397</v>
      </c>
      <c r="G1713" t="s">
        <v>1464</v>
      </c>
    </row>
    <row r="1714" spans="1:7" ht="18.75" customHeight="1">
      <c r="A1714" s="36" t="s">
        <v>12143</v>
      </c>
      <c r="B1714" s="36" t="s">
        <v>17251</v>
      </c>
      <c r="C1714" s="36" t="s">
        <v>12144</v>
      </c>
      <c r="D1714" s="36" t="s">
        <v>11815</v>
      </c>
      <c r="E1714">
        <v>127</v>
      </c>
      <c r="F1714">
        <v>37.5</v>
      </c>
      <c r="G1714" t="s">
        <v>1464</v>
      </c>
    </row>
    <row r="1715" spans="1:7" ht="18.75" customHeight="1">
      <c r="A1715" s="36" t="s">
        <v>11813</v>
      </c>
      <c r="B1715" s="36" t="s">
        <v>17251</v>
      </c>
      <c r="C1715" s="36" t="s">
        <v>11814</v>
      </c>
      <c r="D1715" s="36" t="s">
        <v>11815</v>
      </c>
      <c r="E1715">
        <v>126.764450766758</v>
      </c>
      <c r="F1715">
        <v>37.611698319993998</v>
      </c>
      <c r="G1715" t="s">
        <v>1464</v>
      </c>
    </row>
    <row r="1716" spans="1:7" ht="18.75" customHeight="1">
      <c r="A1716" s="36" t="s">
        <v>12284</v>
      </c>
      <c r="B1716" s="36" t="s">
        <v>17251</v>
      </c>
      <c r="C1716" s="36" t="s">
        <v>12285</v>
      </c>
      <c r="D1716" s="36" t="s">
        <v>11815</v>
      </c>
      <c r="E1716">
        <v>126.849287559527</v>
      </c>
      <c r="F1716">
        <v>37.576197504752798</v>
      </c>
      <c r="G1716" t="s">
        <v>12144</v>
      </c>
    </row>
    <row r="1717" spans="1:7" ht="18.75" customHeight="1">
      <c r="A1717" s="36" t="s">
        <v>12264</v>
      </c>
      <c r="B1717" s="36" t="s">
        <v>17251</v>
      </c>
      <c r="C1717" s="36" t="s">
        <v>12265</v>
      </c>
      <c r="D1717" s="36" t="s">
        <v>12062</v>
      </c>
      <c r="E1717">
        <v>126.958452315667</v>
      </c>
      <c r="F1717">
        <v>37.527977428931202</v>
      </c>
      <c r="G1717" t="s">
        <v>12144</v>
      </c>
    </row>
    <row r="1718" spans="1:7" ht="18.75" customHeight="1">
      <c r="A1718" s="36" t="s">
        <v>12209</v>
      </c>
      <c r="B1718" s="36" t="s">
        <v>17251</v>
      </c>
      <c r="C1718" s="36" t="s">
        <v>12210</v>
      </c>
      <c r="D1718" s="36" t="s">
        <v>12062</v>
      </c>
      <c r="E1718">
        <v>127.158403940705</v>
      </c>
      <c r="F1718">
        <v>37.555238382351398</v>
      </c>
      <c r="G1718" t="s">
        <v>12144</v>
      </c>
    </row>
    <row r="1719" spans="1:7" ht="18.75" customHeight="1">
      <c r="A1719" s="36" t="s">
        <v>12684</v>
      </c>
      <c r="B1719" s="36" t="s">
        <v>17253</v>
      </c>
      <c r="C1719" s="36" t="s">
        <v>12685</v>
      </c>
      <c r="D1719" s="36" t="s">
        <v>12411</v>
      </c>
      <c r="E1719">
        <v>81.112806000000006</v>
      </c>
      <c r="F1719">
        <v>7.9049129999999996</v>
      </c>
      <c r="G1719" t="s">
        <v>1464</v>
      </c>
    </row>
    <row r="1720" spans="1:7" ht="18.75" customHeight="1">
      <c r="A1720" s="36" t="s">
        <v>5900</v>
      </c>
      <c r="B1720" s="36" t="s">
        <v>5588</v>
      </c>
      <c r="C1720" s="36" t="s">
        <v>5901</v>
      </c>
      <c r="D1720" t="s">
        <v>1464</v>
      </c>
      <c r="E1720">
        <v>128.01226108900099</v>
      </c>
      <c r="F1720">
        <v>26.644033169184102</v>
      </c>
      <c r="G1720" t="s">
        <v>1464</v>
      </c>
    </row>
    <row r="1721" spans="1:7" ht="18.75" customHeight="1">
      <c r="A1721" s="36" t="s">
        <v>4995</v>
      </c>
      <c r="B1721" s="36" t="s">
        <v>4582</v>
      </c>
      <c r="C1721" s="36" t="s">
        <v>4996</v>
      </c>
      <c r="D1721" s="36" t="s">
        <v>4624</v>
      </c>
      <c r="E1721">
        <v>115.2166672</v>
      </c>
      <c r="F1721">
        <v>-8.6666669850000009</v>
      </c>
      <c r="G1721" t="s">
        <v>1464</v>
      </c>
    </row>
    <row r="1722" spans="1:7" ht="18.75" customHeight="1">
      <c r="A1722" s="36" t="s">
        <v>3888</v>
      </c>
      <c r="B1722" s="36" t="s">
        <v>17247</v>
      </c>
      <c r="C1722" s="36" t="s">
        <v>3889</v>
      </c>
      <c r="D1722" s="36" t="s">
        <v>3890</v>
      </c>
      <c r="E1722">
        <v>117.984741738568</v>
      </c>
      <c r="F1722">
        <v>39.156787543888399</v>
      </c>
      <c r="G1722" t="s">
        <v>1464</v>
      </c>
    </row>
    <row r="1723" spans="1:7" ht="18.75" customHeight="1">
      <c r="A1723" s="36" t="s">
        <v>3874</v>
      </c>
      <c r="B1723" s="36" t="s">
        <v>17247</v>
      </c>
      <c r="C1723" s="36" t="s">
        <v>3875</v>
      </c>
      <c r="D1723" s="36" t="s">
        <v>3876</v>
      </c>
      <c r="E1723">
        <v>121</v>
      </c>
      <c r="F1723">
        <v>30.299999239999998</v>
      </c>
      <c r="G1723" t="s">
        <v>1464</v>
      </c>
    </row>
    <row r="1724" spans="1:7" ht="18.75" customHeight="1">
      <c r="A1724" s="36" t="s">
        <v>11190</v>
      </c>
      <c r="B1724" s="36" t="s">
        <v>10805</v>
      </c>
      <c r="C1724" s="36" t="s">
        <v>11191</v>
      </c>
      <c r="D1724" s="36" t="s">
        <v>1464</v>
      </c>
      <c r="E1724">
        <v>121.94684432303301</v>
      </c>
      <c r="F1724">
        <v>20.419834048662299</v>
      </c>
      <c r="G1724" t="s">
        <v>1464</v>
      </c>
    </row>
    <row r="1725" spans="1:7" ht="18.75" customHeight="1">
      <c r="A1725" s="36" t="s">
        <v>10573</v>
      </c>
      <c r="B1725" s="36" t="s">
        <v>9596</v>
      </c>
      <c r="C1725" s="36" t="s">
        <v>10574</v>
      </c>
      <c r="D1725" s="36" t="s">
        <v>9793</v>
      </c>
      <c r="E1725">
        <v>66</v>
      </c>
      <c r="F1725">
        <v>30</v>
      </c>
      <c r="G1725" t="s">
        <v>1464</v>
      </c>
    </row>
    <row r="1726" spans="1:7" ht="18.75" customHeight="1">
      <c r="A1726" s="36" t="s">
        <v>4180</v>
      </c>
      <c r="B1726" s="36" t="s">
        <v>17247</v>
      </c>
      <c r="C1726" s="36" t="s">
        <v>4181</v>
      </c>
      <c r="D1726" s="36" t="s">
        <v>3768</v>
      </c>
      <c r="E1726">
        <v>113.83333589999999</v>
      </c>
      <c r="F1726">
        <v>30.333333970000002</v>
      </c>
      <c r="G1726" t="s">
        <v>1464</v>
      </c>
    </row>
    <row r="1727" spans="1:7" ht="18.75" customHeight="1">
      <c r="A1727" t="s">
        <v>2997</v>
      </c>
      <c r="B1727" t="s">
        <v>2833</v>
      </c>
      <c r="C1727" t="s">
        <v>2998</v>
      </c>
      <c r="D1727" t="s">
        <v>2846</v>
      </c>
      <c r="E1727">
        <v>0</v>
      </c>
      <c r="F1727">
        <v>0</v>
      </c>
      <c r="G1727" t="s">
        <v>17234</v>
      </c>
    </row>
    <row r="1728" spans="1:7" ht="18.75" customHeight="1">
      <c r="A1728" t="s">
        <v>3111</v>
      </c>
      <c r="B1728" t="s">
        <v>2833</v>
      </c>
      <c r="C1728" t="s">
        <v>3112</v>
      </c>
      <c r="D1728" t="s">
        <v>2846</v>
      </c>
      <c r="E1728">
        <v>0</v>
      </c>
      <c r="F1728">
        <v>0</v>
      </c>
      <c r="G1728" t="s">
        <v>17234</v>
      </c>
    </row>
    <row r="1729" spans="1:7" ht="18.75" customHeight="1">
      <c r="A1729" s="36" t="s">
        <v>12294</v>
      </c>
      <c r="B1729" s="36" t="s">
        <v>17251</v>
      </c>
      <c r="C1729" s="36" t="s">
        <v>12295</v>
      </c>
      <c r="D1729" t="s">
        <v>11856</v>
      </c>
      <c r="E1729">
        <v>128.16787701966501</v>
      </c>
      <c r="F1729">
        <v>35.559567217842996</v>
      </c>
      <c r="G1729" t="s">
        <v>1464</v>
      </c>
    </row>
    <row r="1730" spans="1:7" ht="18.75" customHeight="1">
      <c r="A1730" t="s">
        <v>2993</v>
      </c>
      <c r="B1730" t="s">
        <v>2833</v>
      </c>
      <c r="C1730" t="s">
        <v>2994</v>
      </c>
      <c r="D1730" t="s">
        <v>2846</v>
      </c>
      <c r="E1730">
        <v>0</v>
      </c>
      <c r="F1730">
        <v>0</v>
      </c>
      <c r="G1730" t="s">
        <v>17234</v>
      </c>
    </row>
    <row r="1731" spans="1:7" ht="18.75" customHeight="1">
      <c r="A1731" s="36" t="s">
        <v>10677</v>
      </c>
      <c r="B1731" s="36" t="s">
        <v>9596</v>
      </c>
      <c r="C1731" s="36" t="s">
        <v>10678</v>
      </c>
      <c r="D1731" s="36" t="s">
        <v>9600</v>
      </c>
      <c r="E1731">
        <v>0</v>
      </c>
      <c r="F1731">
        <v>0</v>
      </c>
      <c r="G1731" t="s">
        <v>1464</v>
      </c>
    </row>
    <row r="1732" spans="1:7" ht="18.75" customHeight="1">
      <c r="A1732" s="36" t="s">
        <v>9105</v>
      </c>
      <c r="B1732" s="36" t="s">
        <v>17249</v>
      </c>
      <c r="C1732" s="36" t="s">
        <v>9106</v>
      </c>
      <c r="D1732" s="36" t="s">
        <v>7773</v>
      </c>
      <c r="E1732">
        <v>174.38777780000001</v>
      </c>
      <c r="F1732">
        <v>-36.632777779999998</v>
      </c>
      <c r="G1732" t="s">
        <v>8905</v>
      </c>
    </row>
    <row r="1733" spans="1:7" ht="18.75" customHeight="1">
      <c r="A1733" s="36" t="s">
        <v>4387</v>
      </c>
      <c r="B1733" s="36" t="s">
        <v>17247</v>
      </c>
      <c r="C1733" s="36" t="s">
        <v>4388</v>
      </c>
      <c r="D1733" s="36" t="s">
        <v>4069</v>
      </c>
      <c r="E1733">
        <v>86</v>
      </c>
      <c r="F1733">
        <v>41.666667940000004</v>
      </c>
      <c r="G1733" t="s">
        <v>1464</v>
      </c>
    </row>
    <row r="1734" spans="1:7" ht="18.75" customHeight="1">
      <c r="A1734" t="s">
        <v>3467</v>
      </c>
      <c r="B1734" t="s">
        <v>2833</v>
      </c>
      <c r="C1734" t="s">
        <v>3468</v>
      </c>
      <c r="D1734" t="s">
        <v>3058</v>
      </c>
      <c r="E1734">
        <v>22.296707999999999</v>
      </c>
      <c r="F1734">
        <v>89.615589</v>
      </c>
      <c r="G1734" t="s">
        <v>2986</v>
      </c>
    </row>
    <row r="1735" spans="1:7" ht="18.75" customHeight="1">
      <c r="A1735" s="36" t="s">
        <v>9107</v>
      </c>
      <c r="B1735" s="36" t="s">
        <v>17249</v>
      </c>
      <c r="C1735" s="36" t="s">
        <v>9108</v>
      </c>
      <c r="D1735" s="36" t="s">
        <v>7721</v>
      </c>
      <c r="E1735">
        <v>174.8666667</v>
      </c>
      <c r="F1735">
        <v>-37.799999999999997</v>
      </c>
      <c r="G1735" t="s">
        <v>8823</v>
      </c>
    </row>
    <row r="1736" spans="1:7" ht="18.75" customHeight="1">
      <c r="A1736" s="36" t="s">
        <v>9109</v>
      </c>
      <c r="B1736" s="36" t="s">
        <v>17249</v>
      </c>
      <c r="C1736" s="36" t="s">
        <v>9110</v>
      </c>
      <c r="D1736" s="36" t="s">
        <v>7721</v>
      </c>
      <c r="E1736">
        <v>174.81666670000001</v>
      </c>
      <c r="F1736">
        <v>-38.066666669999996</v>
      </c>
      <c r="G1736" t="s">
        <v>8895</v>
      </c>
    </row>
    <row r="1737" spans="1:7" ht="18.75" customHeight="1">
      <c r="A1737" s="36" t="s">
        <v>9111</v>
      </c>
      <c r="B1737" s="36" t="s">
        <v>17249</v>
      </c>
      <c r="C1737" s="36" t="s">
        <v>9112</v>
      </c>
      <c r="D1737" s="36" t="s">
        <v>7721</v>
      </c>
      <c r="E1737">
        <v>174.8666667</v>
      </c>
      <c r="F1737">
        <v>-37.799999999999997</v>
      </c>
      <c r="G1737" t="s">
        <v>8823</v>
      </c>
    </row>
    <row r="1738" spans="1:7" ht="18.75" customHeight="1">
      <c r="A1738" s="36" t="s">
        <v>15579</v>
      </c>
      <c r="B1738" s="36" t="s">
        <v>17249</v>
      </c>
      <c r="C1738" s="36" t="s">
        <v>15580</v>
      </c>
      <c r="D1738" s="36" t="s">
        <v>7721</v>
      </c>
      <c r="E1738">
        <v>174.8</v>
      </c>
      <c r="F1738">
        <v>-38.1</v>
      </c>
      <c r="G1738" t="s">
        <v>8895</v>
      </c>
    </row>
    <row r="1739" spans="1:7" ht="18.75" customHeight="1">
      <c r="A1739" s="36" t="s">
        <v>9113</v>
      </c>
      <c r="B1739" s="36" t="s">
        <v>17249</v>
      </c>
      <c r="C1739" s="36" t="s">
        <v>9114</v>
      </c>
      <c r="D1739" s="36" t="s">
        <v>7703</v>
      </c>
      <c r="E1739">
        <v>174.8666667</v>
      </c>
      <c r="F1739">
        <v>-37.799999999999997</v>
      </c>
      <c r="G1739" t="s">
        <v>8787</v>
      </c>
    </row>
    <row r="1740" spans="1:7" ht="18.75" customHeight="1">
      <c r="A1740" s="36" t="s">
        <v>9115</v>
      </c>
      <c r="B1740" s="36" t="s">
        <v>17249</v>
      </c>
      <c r="C1740" s="36" t="s">
        <v>9116</v>
      </c>
      <c r="D1740" t="s">
        <v>7726</v>
      </c>
      <c r="E1740">
        <v>172.41666670000001</v>
      </c>
      <c r="F1740">
        <v>-43.833333330000002</v>
      </c>
      <c r="G1740" t="s">
        <v>8598</v>
      </c>
    </row>
    <row r="1741" spans="1:7" ht="18.75" customHeight="1">
      <c r="A1741" s="36" t="s">
        <v>6026</v>
      </c>
      <c r="B1741" s="36" t="s">
        <v>5588</v>
      </c>
      <c r="C1741" s="36" t="s">
        <v>6027</v>
      </c>
      <c r="D1741" t="s">
        <v>5686</v>
      </c>
      <c r="E1741">
        <v>140.71431932622801</v>
      </c>
      <c r="F1741">
        <v>35.819639516494497</v>
      </c>
      <c r="G1741" t="s">
        <v>1464</v>
      </c>
    </row>
    <row r="1742" spans="1:7" ht="18.75" customHeight="1">
      <c r="A1742" s="36" t="s">
        <v>9851</v>
      </c>
      <c r="B1742" s="36" t="s">
        <v>9596</v>
      </c>
      <c r="C1742" s="36" t="s">
        <v>9852</v>
      </c>
      <c r="D1742" t="s">
        <v>9600</v>
      </c>
      <c r="E1742">
        <v>69.400000000000006</v>
      </c>
      <c r="F1742">
        <v>25.3</v>
      </c>
      <c r="G1742" t="s">
        <v>1464</v>
      </c>
    </row>
    <row r="1743" spans="1:7" ht="18.75" customHeight="1">
      <c r="A1743" s="36" t="s">
        <v>10683</v>
      </c>
      <c r="B1743" s="36" t="s">
        <v>9596</v>
      </c>
      <c r="C1743" s="36" t="s">
        <v>10684</v>
      </c>
      <c r="D1743" t="s">
        <v>9600</v>
      </c>
      <c r="E1743">
        <v>0</v>
      </c>
      <c r="F1743">
        <v>0</v>
      </c>
      <c r="G1743" t="s">
        <v>1464</v>
      </c>
    </row>
    <row r="1744" spans="1:7" ht="18.75" customHeight="1">
      <c r="A1744" s="36" t="s">
        <v>2465</v>
      </c>
      <c r="B1744" s="36" t="s">
        <v>1884</v>
      </c>
      <c r="C1744" s="36" t="s">
        <v>2466</v>
      </c>
      <c r="D1744" s="36" t="s">
        <v>1988</v>
      </c>
      <c r="E1744">
        <v>152.875309600496</v>
      </c>
      <c r="F1744">
        <v>-31.400355175463002</v>
      </c>
      <c r="G1744" t="s">
        <v>1464</v>
      </c>
    </row>
    <row r="1745" spans="1:7" ht="18.75" customHeight="1">
      <c r="A1745" s="36" t="s">
        <v>13796</v>
      </c>
      <c r="B1745" s="36" t="s">
        <v>13155</v>
      </c>
      <c r="C1745" s="36" t="s">
        <v>13797</v>
      </c>
      <c r="D1745" s="36" t="s">
        <v>1464</v>
      </c>
      <c r="E1745">
        <v>0</v>
      </c>
      <c r="F1745">
        <v>0</v>
      </c>
      <c r="G1745" t="s">
        <v>1464</v>
      </c>
    </row>
    <row r="1746" spans="1:7" ht="18.75" customHeight="1">
      <c r="A1746" s="36" t="s">
        <v>13986</v>
      </c>
      <c r="B1746" s="36" t="s">
        <v>13155</v>
      </c>
      <c r="C1746" s="36" t="s">
        <v>13987</v>
      </c>
      <c r="D1746" s="36" t="s">
        <v>13236</v>
      </c>
      <c r="E1746">
        <v>99.746769723713101</v>
      </c>
      <c r="F1746">
        <v>7.1281896868111403</v>
      </c>
      <c r="G1746" t="s">
        <v>1464</v>
      </c>
    </row>
    <row r="1747" spans="1:7" ht="18.75" customHeight="1">
      <c r="A1747" s="36" t="s">
        <v>13661</v>
      </c>
      <c r="B1747" s="36" t="s">
        <v>13155</v>
      </c>
      <c r="C1747" s="36" t="s">
        <v>13662</v>
      </c>
      <c r="D1747" s="36" t="s">
        <v>13566</v>
      </c>
      <c r="E1747">
        <v>98.807476327451596</v>
      </c>
      <c r="F1747">
        <v>8.0430729851061393</v>
      </c>
      <c r="G1747" t="s">
        <v>1464</v>
      </c>
    </row>
    <row r="1748" spans="1:7" ht="18.75" customHeight="1">
      <c r="A1748" s="36" t="s">
        <v>13967</v>
      </c>
      <c r="B1748" s="36" t="s">
        <v>13155</v>
      </c>
      <c r="C1748" s="36" t="s">
        <v>13968</v>
      </c>
      <c r="D1748" t="s">
        <v>13605</v>
      </c>
      <c r="E1748">
        <v>99.594785039298998</v>
      </c>
      <c r="F1748">
        <v>7.1461170460363599</v>
      </c>
      <c r="G1748" t="s">
        <v>1464</v>
      </c>
    </row>
    <row r="1749" spans="1:7" ht="18.75" customHeight="1">
      <c r="A1749" s="36" t="s">
        <v>13337</v>
      </c>
      <c r="B1749" s="36" t="s">
        <v>13155</v>
      </c>
      <c r="C1749" s="36" t="s">
        <v>13338</v>
      </c>
      <c r="D1749" s="36" t="s">
        <v>13185</v>
      </c>
      <c r="E1749">
        <v>100.45</v>
      </c>
      <c r="F1749">
        <v>7.016667</v>
      </c>
      <c r="G1749" t="s">
        <v>1464</v>
      </c>
    </row>
    <row r="1750" spans="1:7" ht="18.75" customHeight="1">
      <c r="A1750" t="s">
        <v>3447</v>
      </c>
      <c r="B1750" t="s">
        <v>2833</v>
      </c>
      <c r="C1750" t="s">
        <v>3448</v>
      </c>
      <c r="D1750" t="s">
        <v>2861</v>
      </c>
      <c r="E1750">
        <v>22.2398285677092</v>
      </c>
      <c r="F1750">
        <v>91.101536256742506</v>
      </c>
      <c r="G1750" t="s">
        <v>17230</v>
      </c>
    </row>
    <row r="1751" spans="1:7" ht="18.75" customHeight="1">
      <c r="A1751" t="s">
        <v>3231</v>
      </c>
      <c r="B1751" t="s">
        <v>2833</v>
      </c>
      <c r="C1751" t="s">
        <v>3232</v>
      </c>
      <c r="D1751" t="s">
        <v>2861</v>
      </c>
      <c r="E1751">
        <v>22.033332819999998</v>
      </c>
      <c r="F1751">
        <v>91.099998470000003</v>
      </c>
      <c r="G1751" t="s">
        <v>17230</v>
      </c>
    </row>
    <row r="1752" spans="1:7" ht="18.75" customHeight="1">
      <c r="A1752" t="s">
        <v>3526</v>
      </c>
      <c r="B1752" t="s">
        <v>2833</v>
      </c>
      <c r="C1752" t="s">
        <v>3527</v>
      </c>
      <c r="D1752" t="s">
        <v>3389</v>
      </c>
      <c r="E1752">
        <v>22.369108000000001</v>
      </c>
      <c r="F1752">
        <v>91.110778999999994</v>
      </c>
      <c r="G1752" t="s">
        <v>17230</v>
      </c>
    </row>
    <row r="1753" spans="1:7" ht="18.75" customHeight="1">
      <c r="A1753" t="s">
        <v>3488</v>
      </c>
      <c r="B1753" t="s">
        <v>2833</v>
      </c>
      <c r="C1753" t="s">
        <v>3489</v>
      </c>
      <c r="D1753" t="s">
        <v>2846</v>
      </c>
      <c r="E1753">
        <v>25.146830000000001</v>
      </c>
      <c r="F1753">
        <v>91.081670000000003</v>
      </c>
      <c r="G1753" t="s">
        <v>3194</v>
      </c>
    </row>
    <row r="1754" spans="1:7" ht="18.75" customHeight="1">
      <c r="A1754" t="s">
        <v>3377</v>
      </c>
      <c r="B1754" t="s">
        <v>2833</v>
      </c>
      <c r="C1754" t="s">
        <v>3378</v>
      </c>
      <c r="D1754" t="s">
        <v>2835</v>
      </c>
      <c r="E1754">
        <v>25.123688469844101</v>
      </c>
      <c r="F1754">
        <v>91.044324735838899</v>
      </c>
      <c r="G1754" t="s">
        <v>3194</v>
      </c>
    </row>
    <row r="1755" spans="1:7" ht="18.75" customHeight="1">
      <c r="A1755" s="36" t="s">
        <v>2830</v>
      </c>
      <c r="B1755" s="36" t="s">
        <v>1884</v>
      </c>
      <c r="C1755" s="36" t="s">
        <v>2831</v>
      </c>
      <c r="D1755" s="36" t="s">
        <v>1464</v>
      </c>
      <c r="E1755">
        <v>142.36125686573101</v>
      </c>
      <c r="F1755">
        <v>-34.726404255743397</v>
      </c>
      <c r="G1755" t="s">
        <v>1464</v>
      </c>
    </row>
    <row r="1756" spans="1:7" ht="18.75" customHeight="1">
      <c r="A1756" s="36" t="s">
        <v>15581</v>
      </c>
      <c r="B1756" s="36" t="s">
        <v>17249</v>
      </c>
      <c r="C1756" s="36" t="s">
        <v>15582</v>
      </c>
      <c r="D1756" s="36" t="s">
        <v>7773</v>
      </c>
      <c r="E1756">
        <v>174.66</v>
      </c>
      <c r="F1756">
        <v>-36.85</v>
      </c>
      <c r="G1756" t="s">
        <v>8107</v>
      </c>
    </row>
    <row r="1757" spans="1:7" ht="18.75" customHeight="1">
      <c r="A1757" s="36" t="s">
        <v>8560</v>
      </c>
      <c r="B1757" s="36" t="s">
        <v>17249</v>
      </c>
      <c r="C1757" s="36" t="s">
        <v>8561</v>
      </c>
      <c r="D1757" s="36" t="s">
        <v>8182</v>
      </c>
      <c r="E1757">
        <v>173.7666667</v>
      </c>
      <c r="F1757">
        <v>-41.266666669999999</v>
      </c>
      <c r="G1757" t="s">
        <v>1464</v>
      </c>
    </row>
    <row r="1758" spans="1:7" ht="18.75" customHeight="1">
      <c r="A1758" t="s">
        <v>3115</v>
      </c>
      <c r="B1758" t="s">
        <v>2833</v>
      </c>
      <c r="C1758" t="s">
        <v>3116</v>
      </c>
      <c r="D1758" t="s">
        <v>2846</v>
      </c>
      <c r="E1758">
        <v>0</v>
      </c>
      <c r="F1758">
        <v>0</v>
      </c>
      <c r="G1758" t="s">
        <v>17234</v>
      </c>
    </row>
    <row r="1759" spans="1:7" ht="18.75" customHeight="1">
      <c r="A1759" s="36" t="s">
        <v>9816</v>
      </c>
      <c r="B1759" s="36" t="s">
        <v>9596</v>
      </c>
      <c r="C1759" s="36" t="s">
        <v>9817</v>
      </c>
      <c r="D1759" t="s">
        <v>9600</v>
      </c>
      <c r="E1759">
        <v>66.866668700000005</v>
      </c>
      <c r="F1759">
        <v>24.86666679</v>
      </c>
      <c r="G1759" t="s">
        <v>1464</v>
      </c>
    </row>
    <row r="1760" spans="1:7" ht="18.75" customHeight="1">
      <c r="A1760" s="36" t="s">
        <v>2417</v>
      </c>
      <c r="B1760" s="36" t="s">
        <v>1884</v>
      </c>
      <c r="C1760" s="36" t="s">
        <v>2418</v>
      </c>
      <c r="D1760" s="36" t="s">
        <v>1464</v>
      </c>
      <c r="E1760">
        <v>150.855421474434</v>
      </c>
      <c r="F1760">
        <v>-33.593474230562798</v>
      </c>
      <c r="G1760" t="s">
        <v>1464</v>
      </c>
    </row>
    <row r="1761" spans="1:7" ht="18.75" customHeight="1">
      <c r="A1761" s="36" t="s">
        <v>2421</v>
      </c>
      <c r="B1761" s="36" t="s">
        <v>1884</v>
      </c>
      <c r="C1761" s="36" t="s">
        <v>2422</v>
      </c>
      <c r="D1761" s="36" t="s">
        <v>1464</v>
      </c>
      <c r="E1761">
        <v>149.29065282617901</v>
      </c>
      <c r="F1761">
        <v>-21.3166593409846</v>
      </c>
      <c r="G1761" t="s">
        <v>1464</v>
      </c>
    </row>
    <row r="1762" spans="1:7" ht="18.75" customHeight="1">
      <c r="A1762" s="36" t="s">
        <v>5978</v>
      </c>
      <c r="B1762" s="36" t="s">
        <v>5588</v>
      </c>
      <c r="C1762" s="36" t="s">
        <v>5979</v>
      </c>
      <c r="D1762" s="36" t="s">
        <v>5791</v>
      </c>
      <c r="E1762">
        <v>130.32823636226701</v>
      </c>
      <c r="F1762">
        <v>33.153530630482202</v>
      </c>
      <c r="G1762" t="s">
        <v>1464</v>
      </c>
    </row>
    <row r="1763" spans="1:7" ht="18.75" customHeight="1">
      <c r="A1763" s="36" t="s">
        <v>5684</v>
      </c>
      <c r="B1763" s="36" t="s">
        <v>5588</v>
      </c>
      <c r="C1763" s="36" t="s">
        <v>5685</v>
      </c>
      <c r="D1763" s="36" t="s">
        <v>5686</v>
      </c>
      <c r="E1763">
        <v>140.7456</v>
      </c>
      <c r="F1763">
        <v>35.789900000000003</v>
      </c>
      <c r="G1763" t="s">
        <v>1464</v>
      </c>
    </row>
    <row r="1764" spans="1:7" ht="18.75" customHeight="1">
      <c r="A1764" s="36" t="s">
        <v>4328</v>
      </c>
      <c r="B1764" s="36" t="s">
        <v>17247</v>
      </c>
      <c r="C1764" s="36" t="s">
        <v>4329</v>
      </c>
      <c r="D1764" s="36" t="s">
        <v>3816</v>
      </c>
      <c r="E1764">
        <v>110.33333589999999</v>
      </c>
      <c r="F1764">
        <v>35.150001529999997</v>
      </c>
      <c r="G1764" t="s">
        <v>1464</v>
      </c>
    </row>
    <row r="1765" spans="1:7" ht="18.75" customHeight="1">
      <c r="A1765" s="36" t="s">
        <v>9670</v>
      </c>
      <c r="B1765" s="36" t="s">
        <v>9596</v>
      </c>
      <c r="C1765" s="36" t="s">
        <v>9671</v>
      </c>
      <c r="D1765" t="s">
        <v>1350</v>
      </c>
      <c r="E1765">
        <v>72.583335880000007</v>
      </c>
      <c r="F1765">
        <v>29.833333970000002</v>
      </c>
      <c r="G1765" t="s">
        <v>1464</v>
      </c>
    </row>
    <row r="1766" spans="1:7" ht="18.75" customHeight="1">
      <c r="A1766" s="36" t="s">
        <v>10521</v>
      </c>
      <c r="B1766" s="36" t="s">
        <v>9596</v>
      </c>
      <c r="C1766" s="36" t="s">
        <v>10522</v>
      </c>
      <c r="D1766" t="s">
        <v>10523</v>
      </c>
      <c r="E1766">
        <v>73.979167000000004</v>
      </c>
      <c r="F1766">
        <v>32.398888999999997</v>
      </c>
      <c r="G1766" t="s">
        <v>1464</v>
      </c>
    </row>
    <row r="1767" spans="1:7" ht="18.75" customHeight="1">
      <c r="A1767" s="36" t="s">
        <v>10554</v>
      </c>
      <c r="B1767" s="36" t="s">
        <v>9596</v>
      </c>
      <c r="C1767" s="36" t="s">
        <v>10555</v>
      </c>
      <c r="D1767" t="s">
        <v>1350</v>
      </c>
      <c r="E1767">
        <v>74.516670230000003</v>
      </c>
      <c r="F1767">
        <v>32.75</v>
      </c>
      <c r="G1767" t="s">
        <v>1464</v>
      </c>
    </row>
    <row r="1768" spans="1:7" ht="18.75" customHeight="1">
      <c r="A1768" s="36" t="s">
        <v>8948</v>
      </c>
      <c r="B1768" s="36" t="s">
        <v>17249</v>
      </c>
      <c r="C1768" s="36" t="s">
        <v>8949</v>
      </c>
      <c r="D1768" s="36" t="s">
        <v>7703</v>
      </c>
      <c r="E1768">
        <v>177.15</v>
      </c>
      <c r="F1768">
        <v>-38</v>
      </c>
      <c r="G1768" t="s">
        <v>8787</v>
      </c>
    </row>
    <row r="1769" spans="1:7" ht="18.75" customHeight="1">
      <c r="A1769" s="36" t="s">
        <v>10411</v>
      </c>
      <c r="B1769" s="36" t="s">
        <v>9596</v>
      </c>
      <c r="C1769" s="36" t="s">
        <v>10412</v>
      </c>
      <c r="D1769" s="36" t="s">
        <v>1350</v>
      </c>
      <c r="E1769">
        <v>73.666664119999993</v>
      </c>
      <c r="F1769">
        <v>32.316665649999997</v>
      </c>
      <c r="G1769" t="s">
        <v>1464</v>
      </c>
    </row>
    <row r="1770" spans="1:7" ht="18.75" customHeight="1">
      <c r="A1770" s="36" t="s">
        <v>10118</v>
      </c>
      <c r="B1770" s="36" t="s">
        <v>9596</v>
      </c>
      <c r="C1770" s="36" t="s">
        <v>10119</v>
      </c>
      <c r="D1770" t="s">
        <v>1350</v>
      </c>
      <c r="E1770">
        <v>73.75</v>
      </c>
      <c r="F1770">
        <v>30.333333970000002</v>
      </c>
      <c r="G1770" t="s">
        <v>1464</v>
      </c>
    </row>
    <row r="1771" spans="1:7" ht="18.75" customHeight="1">
      <c r="A1771" s="36" t="s">
        <v>9949</v>
      </c>
      <c r="B1771" s="36" t="s">
        <v>9596</v>
      </c>
      <c r="C1771" s="36" t="s">
        <v>9950</v>
      </c>
      <c r="D1771" t="s">
        <v>1350</v>
      </c>
      <c r="E1771">
        <v>0</v>
      </c>
      <c r="F1771">
        <v>0</v>
      </c>
      <c r="G1771" t="s">
        <v>1464</v>
      </c>
    </row>
    <row r="1772" spans="1:7" ht="18.75" customHeight="1">
      <c r="A1772" s="36" t="s">
        <v>14344</v>
      </c>
      <c r="B1772" s="36" t="s">
        <v>17249</v>
      </c>
      <c r="C1772" s="36" t="s">
        <v>9117</v>
      </c>
      <c r="D1772" s="36" t="s">
        <v>7773</v>
      </c>
      <c r="E1772">
        <v>174.3222222</v>
      </c>
      <c r="F1772">
        <v>-36.555555560000002</v>
      </c>
      <c r="G1772" t="s">
        <v>8905</v>
      </c>
    </row>
    <row r="1773" spans="1:7" ht="18.75" customHeight="1">
      <c r="A1773" s="36" t="s">
        <v>5772</v>
      </c>
      <c r="B1773" s="36" t="s">
        <v>5588</v>
      </c>
      <c r="C1773" s="36" t="s">
        <v>5773</v>
      </c>
      <c r="D1773" s="36" t="s">
        <v>1464</v>
      </c>
      <c r="E1773">
        <v>136.918183480338</v>
      </c>
      <c r="F1773">
        <v>37.849720013153899</v>
      </c>
      <c r="G1773" t="s">
        <v>1464</v>
      </c>
    </row>
    <row r="1774" spans="1:7" ht="18.75" customHeight="1">
      <c r="A1774" s="36" t="s">
        <v>7394</v>
      </c>
      <c r="B1774" s="36" t="s">
        <v>6929</v>
      </c>
      <c r="C1774" s="36" t="s">
        <v>7395</v>
      </c>
      <c r="D1774" s="36" t="s">
        <v>6977</v>
      </c>
      <c r="E1774">
        <v>96.75</v>
      </c>
      <c r="F1774">
        <v>20.683332440000001</v>
      </c>
      <c r="G1774" t="s">
        <v>1464</v>
      </c>
    </row>
    <row r="1775" spans="1:7" ht="18.75" customHeight="1">
      <c r="A1775" s="36" t="s">
        <v>3978</v>
      </c>
      <c r="B1775" s="36" t="s">
        <v>17247</v>
      </c>
      <c r="C1775" s="36" t="s">
        <v>3979</v>
      </c>
      <c r="D1775" s="36" t="s">
        <v>3918</v>
      </c>
      <c r="E1775">
        <v>112.6500015</v>
      </c>
      <c r="F1775">
        <v>29.333333970000002</v>
      </c>
      <c r="G1775" t="s">
        <v>1464</v>
      </c>
    </row>
    <row r="1776" spans="1:7" ht="18.75" customHeight="1">
      <c r="A1776" s="36" t="s">
        <v>4245</v>
      </c>
      <c r="B1776" s="36" t="s">
        <v>17247</v>
      </c>
      <c r="C1776" s="36" t="s">
        <v>4246</v>
      </c>
      <c r="D1776" s="36" t="s">
        <v>3864</v>
      </c>
      <c r="E1776">
        <v>98.5</v>
      </c>
      <c r="F1776">
        <v>35.166667940000004</v>
      </c>
      <c r="G1776" t="s">
        <v>1464</v>
      </c>
    </row>
    <row r="1777" spans="1:7" ht="18.75" customHeight="1">
      <c r="A1777" s="36" t="s">
        <v>6164</v>
      </c>
      <c r="B1777" s="36" t="s">
        <v>5588</v>
      </c>
      <c r="C1777" s="36" t="s">
        <v>6165</v>
      </c>
      <c r="D1777" s="36" t="s">
        <v>5791</v>
      </c>
      <c r="E1777">
        <v>130.31666559999999</v>
      </c>
      <c r="F1777">
        <v>33.150001529999997</v>
      </c>
      <c r="G1777" t="s">
        <v>1464</v>
      </c>
    </row>
    <row r="1778" spans="1:7" ht="18.75" customHeight="1">
      <c r="A1778" s="36" t="s">
        <v>2415</v>
      </c>
      <c r="B1778" s="36" t="s">
        <v>1884</v>
      </c>
      <c r="C1778" s="36" t="s">
        <v>2416</v>
      </c>
      <c r="D1778" s="36" t="s">
        <v>1464</v>
      </c>
      <c r="E1778">
        <v>145.44960924595</v>
      </c>
      <c r="F1778">
        <v>-40.865206471563297</v>
      </c>
      <c r="G1778" t="s">
        <v>1464</v>
      </c>
    </row>
    <row r="1779" spans="1:7" ht="18.75" customHeight="1">
      <c r="A1779" s="36" t="s">
        <v>4465</v>
      </c>
      <c r="B1779" s="36" t="s">
        <v>17247</v>
      </c>
      <c r="C1779" s="36" t="s">
        <v>4466</v>
      </c>
      <c r="D1779" s="36" t="s">
        <v>3918</v>
      </c>
      <c r="E1779">
        <v>112.83333589999999</v>
      </c>
      <c r="F1779">
        <v>28.666666029999998</v>
      </c>
      <c r="G1779" t="s">
        <v>1464</v>
      </c>
    </row>
    <row r="1780" spans="1:7" ht="18.75" customHeight="1">
      <c r="A1780" s="36" t="s">
        <v>9118</v>
      </c>
      <c r="B1780" s="36" t="s">
        <v>17249</v>
      </c>
      <c r="C1780" s="36" t="s">
        <v>9119</v>
      </c>
      <c r="D1780" s="36" t="s">
        <v>7726</v>
      </c>
      <c r="E1780">
        <v>174.3222222</v>
      </c>
      <c r="F1780">
        <v>-36.555555560000002</v>
      </c>
      <c r="G1780" t="s">
        <v>8990</v>
      </c>
    </row>
    <row r="1781" spans="1:7" ht="18.75" customHeight="1">
      <c r="A1781" s="36" t="s">
        <v>3988</v>
      </c>
      <c r="B1781" s="36" t="s">
        <v>17247</v>
      </c>
      <c r="C1781" s="36" t="s">
        <v>3989</v>
      </c>
      <c r="D1781" s="36" t="s">
        <v>3918</v>
      </c>
      <c r="E1781">
        <v>112.88333129999999</v>
      </c>
      <c r="F1781">
        <v>28.666666029999998</v>
      </c>
      <c r="G1781" t="s">
        <v>1464</v>
      </c>
    </row>
    <row r="1782" spans="1:7" ht="18.75" customHeight="1">
      <c r="A1782" s="36" t="s">
        <v>4090</v>
      </c>
      <c r="B1782" s="36" t="s">
        <v>17247</v>
      </c>
      <c r="C1782" s="36" t="s">
        <v>4091</v>
      </c>
      <c r="D1782" s="36" t="s">
        <v>3962</v>
      </c>
      <c r="E1782">
        <v>121.88333129999999</v>
      </c>
      <c r="F1782">
        <v>31.333333970000002</v>
      </c>
      <c r="G1782" t="s">
        <v>1464</v>
      </c>
    </row>
    <row r="1783" spans="1:7" ht="18.75" customHeight="1">
      <c r="A1783" s="36" t="s">
        <v>3851</v>
      </c>
      <c r="B1783" s="36" t="s">
        <v>17247</v>
      </c>
      <c r="C1783" s="36" t="s">
        <v>3852</v>
      </c>
      <c r="D1783" s="36" t="s">
        <v>3765</v>
      </c>
      <c r="E1783">
        <v>100.16666410000001</v>
      </c>
      <c r="F1783">
        <v>26.5</v>
      </c>
      <c r="G1783" t="s">
        <v>1464</v>
      </c>
    </row>
    <row r="1784" spans="1:7" ht="18.75" customHeight="1">
      <c r="A1784" s="36" t="s">
        <v>4697</v>
      </c>
      <c r="B1784" s="36" t="s">
        <v>4582</v>
      </c>
      <c r="C1784" s="36" t="s">
        <v>4698</v>
      </c>
      <c r="D1784" s="36" t="s">
        <v>4606</v>
      </c>
      <c r="E1784">
        <v>125.6395</v>
      </c>
      <c r="F1784">
        <v>-8.5262720000000094</v>
      </c>
      <c r="G1784" t="s">
        <v>1464</v>
      </c>
    </row>
    <row r="1785" spans="1:7" ht="18.75" customHeight="1">
      <c r="A1785" s="36" t="s">
        <v>4697</v>
      </c>
      <c r="B1785" s="36" t="s">
        <v>14374</v>
      </c>
      <c r="C1785" s="36" t="s">
        <v>14193</v>
      </c>
      <c r="D1785" s="36" t="s">
        <v>14172</v>
      </c>
      <c r="E1785">
        <v>125.68333440000001</v>
      </c>
      <c r="F1785">
        <v>-8.5333337779999994</v>
      </c>
      <c r="G1785" t="s">
        <v>1464</v>
      </c>
    </row>
    <row r="1786" spans="1:7" ht="18.75" customHeight="1">
      <c r="A1786" s="36" t="s">
        <v>2413</v>
      </c>
      <c r="B1786" s="36" t="s">
        <v>1884</v>
      </c>
      <c r="C1786" s="36" t="s">
        <v>2414</v>
      </c>
      <c r="D1786" s="36" t="s">
        <v>1464</v>
      </c>
      <c r="E1786">
        <v>146.29406457310299</v>
      </c>
      <c r="F1786">
        <v>-18.5221306537902</v>
      </c>
      <c r="G1786" t="s">
        <v>1464</v>
      </c>
    </row>
    <row r="1787" spans="1:7" ht="18.75" customHeight="1">
      <c r="A1787" s="36" t="s">
        <v>8562</v>
      </c>
      <c r="B1787" s="36" t="s">
        <v>17249</v>
      </c>
      <c r="C1787" s="36" t="s">
        <v>8563</v>
      </c>
      <c r="D1787" s="36" t="s">
        <v>8095</v>
      </c>
      <c r="E1787">
        <v>176.5500031</v>
      </c>
      <c r="F1787">
        <v>-40.5</v>
      </c>
      <c r="G1787" t="s">
        <v>1464</v>
      </c>
    </row>
    <row r="1788" spans="1:7" ht="18.75" customHeight="1">
      <c r="A1788" s="36" t="s">
        <v>2782</v>
      </c>
      <c r="B1788" s="36" t="s">
        <v>1884</v>
      </c>
      <c r="C1788" s="36" t="s">
        <v>2783</v>
      </c>
      <c r="D1788" s="36" t="s">
        <v>1464</v>
      </c>
      <c r="E1788">
        <v>115.805861519403</v>
      </c>
      <c r="F1788">
        <v>-31.919308846628098</v>
      </c>
      <c r="G1788" t="s">
        <v>1464</v>
      </c>
    </row>
    <row r="1789" spans="1:7" ht="18.75" customHeight="1">
      <c r="A1789" s="36" t="s">
        <v>8564</v>
      </c>
      <c r="B1789" s="36" t="s">
        <v>17249</v>
      </c>
      <c r="C1789" s="36" t="s">
        <v>8565</v>
      </c>
      <c r="D1789" t="s">
        <v>7716</v>
      </c>
      <c r="E1789">
        <v>173.33332820000001</v>
      </c>
      <c r="F1789">
        <v>-35.283332819999998</v>
      </c>
      <c r="G1789" t="s">
        <v>1464</v>
      </c>
    </row>
    <row r="1790" spans="1:7" ht="18.75" customHeight="1">
      <c r="A1790" s="36" t="s">
        <v>2764</v>
      </c>
      <c r="B1790" s="36" t="s">
        <v>1884</v>
      </c>
      <c r="C1790" s="36" t="s">
        <v>2765</v>
      </c>
      <c r="D1790" s="36" t="s">
        <v>1464</v>
      </c>
      <c r="E1790">
        <v>151.83529504537299</v>
      </c>
      <c r="F1790">
        <v>-23.505695501737101</v>
      </c>
      <c r="G1790" t="s">
        <v>1464</v>
      </c>
    </row>
    <row r="1791" spans="1:7" ht="18.75" customHeight="1">
      <c r="A1791" s="36" t="s">
        <v>12650</v>
      </c>
      <c r="B1791" s="36" t="s">
        <v>17253</v>
      </c>
      <c r="C1791" s="36" t="s">
        <v>12651</v>
      </c>
      <c r="D1791" t="s">
        <v>12445</v>
      </c>
      <c r="E1791">
        <v>80.900001529999997</v>
      </c>
      <c r="F1791">
        <v>7.5500001909999996</v>
      </c>
      <c r="G1791" t="s">
        <v>1464</v>
      </c>
    </row>
    <row r="1792" spans="1:7" ht="18.75" customHeight="1">
      <c r="A1792" s="36" t="s">
        <v>12787</v>
      </c>
      <c r="B1792" s="36" t="s">
        <v>17253</v>
      </c>
      <c r="C1792" s="36" t="s">
        <v>12788</v>
      </c>
      <c r="D1792" s="36" t="s">
        <v>12421</v>
      </c>
      <c r="E1792">
        <v>80.066665650000004</v>
      </c>
      <c r="F1792">
        <v>7.5999999049999998</v>
      </c>
      <c r="G1792" t="s">
        <v>1464</v>
      </c>
    </row>
    <row r="1793" spans="1:7" ht="18.75" customHeight="1">
      <c r="A1793" s="36" t="s">
        <v>3789</v>
      </c>
      <c r="B1793" s="36" t="s">
        <v>17247</v>
      </c>
      <c r="C1793" s="36" t="s">
        <v>3790</v>
      </c>
      <c r="D1793" s="36" t="s">
        <v>3768</v>
      </c>
      <c r="E1793">
        <v>113.044662</v>
      </c>
      <c r="F1793">
        <v>29.587423999999999</v>
      </c>
      <c r="G1793" t="s">
        <v>1464</v>
      </c>
    </row>
    <row r="1794" spans="1:7" ht="18.75" customHeight="1">
      <c r="A1794" s="36" t="s">
        <v>8566</v>
      </c>
      <c r="B1794" s="36" t="s">
        <v>17249</v>
      </c>
      <c r="C1794" s="36" t="s">
        <v>8567</v>
      </c>
      <c r="D1794" s="36" t="s">
        <v>8374</v>
      </c>
      <c r="E1794">
        <v>178.28334050000001</v>
      </c>
      <c r="F1794">
        <v>-37.566665649999997</v>
      </c>
      <c r="G1794" t="s">
        <v>1464</v>
      </c>
    </row>
    <row r="1795" spans="1:7" ht="18.75" customHeight="1">
      <c r="A1795" s="36" t="s">
        <v>9120</v>
      </c>
      <c r="B1795" s="36" t="s">
        <v>17249</v>
      </c>
      <c r="C1795" s="36" t="s">
        <v>9121</v>
      </c>
      <c r="D1795" s="36" t="s">
        <v>7726</v>
      </c>
      <c r="E1795">
        <v>172.41666670000001</v>
      </c>
      <c r="F1795">
        <v>-43.833333330000002</v>
      </c>
      <c r="G1795" t="s">
        <v>8598</v>
      </c>
    </row>
    <row r="1796" spans="1:7" ht="18.75" customHeight="1">
      <c r="A1796" s="36" t="s">
        <v>9122</v>
      </c>
      <c r="B1796" s="36" t="s">
        <v>17249</v>
      </c>
      <c r="C1796" s="36" t="s">
        <v>9123</v>
      </c>
      <c r="D1796" s="36" t="s">
        <v>7773</v>
      </c>
      <c r="E1796">
        <v>174.4230556</v>
      </c>
      <c r="F1796">
        <v>-36.478333329999998</v>
      </c>
      <c r="G1796" t="s">
        <v>8905</v>
      </c>
    </row>
    <row r="1797" spans="1:7" ht="18.75" customHeight="1">
      <c r="A1797" s="36" t="s">
        <v>13154</v>
      </c>
      <c r="B1797" s="36" t="s">
        <v>13155</v>
      </c>
      <c r="C1797" s="36" t="s">
        <v>13156</v>
      </c>
      <c r="D1797" s="36" t="s">
        <v>13157</v>
      </c>
      <c r="E1797">
        <v>0</v>
      </c>
      <c r="F1797">
        <v>0</v>
      </c>
      <c r="G1797" t="s">
        <v>1464</v>
      </c>
    </row>
    <row r="1798" spans="1:7" ht="18.75" customHeight="1">
      <c r="A1798" s="36" t="s">
        <v>5968</v>
      </c>
      <c r="B1798" s="36" t="s">
        <v>5588</v>
      </c>
      <c r="C1798" s="36" t="s">
        <v>5969</v>
      </c>
      <c r="D1798" s="36" t="s">
        <v>5712</v>
      </c>
      <c r="E1798">
        <v>130.62389999999999</v>
      </c>
      <c r="F1798">
        <v>32.597200000000001</v>
      </c>
      <c r="G1798" t="s">
        <v>1464</v>
      </c>
    </row>
    <row r="1799" spans="1:7" ht="18.75" customHeight="1">
      <c r="A1799" s="36" t="s">
        <v>12490</v>
      </c>
      <c r="B1799" s="36" t="s">
        <v>17253</v>
      </c>
      <c r="C1799" s="36" t="s">
        <v>12491</v>
      </c>
      <c r="D1799" s="36" t="s">
        <v>1464</v>
      </c>
      <c r="E1799">
        <v>80.114125000000001</v>
      </c>
      <c r="F1799">
        <v>6.1326540000000103</v>
      </c>
      <c r="G1799" t="s">
        <v>1464</v>
      </c>
    </row>
    <row r="1800" spans="1:7" ht="18.75" customHeight="1">
      <c r="A1800" s="36" t="s">
        <v>5411</v>
      </c>
      <c r="B1800" s="36" t="s">
        <v>4582</v>
      </c>
      <c r="C1800" s="36" t="s">
        <v>5412</v>
      </c>
      <c r="D1800" t="s">
        <v>5413</v>
      </c>
      <c r="E1800">
        <v>122.55844824888401</v>
      </c>
      <c r="F1800">
        <v>0.74056820586161698</v>
      </c>
      <c r="G1800" t="s">
        <v>1464</v>
      </c>
    </row>
    <row r="1801" spans="1:7" ht="18.75" customHeight="1">
      <c r="A1801" s="36" t="s">
        <v>11443</v>
      </c>
      <c r="B1801" s="36" t="s">
        <v>10805</v>
      </c>
      <c r="C1801" s="36" t="s">
        <v>11444</v>
      </c>
      <c r="D1801" s="36" t="s">
        <v>1464</v>
      </c>
      <c r="E1801">
        <v>122.86754500000001</v>
      </c>
      <c r="F1801">
        <v>10.094544000000001</v>
      </c>
      <c r="G1801" t="s">
        <v>1464</v>
      </c>
    </row>
    <row r="1802" spans="1:7" ht="18.75" customHeight="1">
      <c r="A1802" t="s">
        <v>3437</v>
      </c>
      <c r="B1802" t="s">
        <v>2833</v>
      </c>
      <c r="C1802" t="s">
        <v>3438</v>
      </c>
      <c r="D1802" t="s">
        <v>2861</v>
      </c>
      <c r="E1802">
        <v>21.350000380000001</v>
      </c>
      <c r="F1802">
        <v>92.016670230000003</v>
      </c>
      <c r="G1802" t="s">
        <v>17231</v>
      </c>
    </row>
    <row r="1803" spans="1:7" ht="18.75" customHeight="1">
      <c r="A1803" s="36" t="s">
        <v>15656</v>
      </c>
      <c r="B1803" s="36" t="s">
        <v>10805</v>
      </c>
      <c r="C1803" s="36" t="s">
        <v>15657</v>
      </c>
      <c r="D1803" s="36" t="s">
        <v>15612</v>
      </c>
      <c r="E1803">
        <v>122.41823109826301</v>
      </c>
      <c r="F1803">
        <v>13.9418498453611</v>
      </c>
      <c r="G1803" t="s">
        <v>1464</v>
      </c>
    </row>
    <row r="1804" spans="1:7" ht="18.75" customHeight="1">
      <c r="A1804" s="36" t="s">
        <v>2732</v>
      </c>
      <c r="B1804" s="36" t="s">
        <v>1884</v>
      </c>
      <c r="C1804" s="36" t="s">
        <v>2733</v>
      </c>
      <c r="D1804" s="36" t="s">
        <v>1464</v>
      </c>
      <c r="E1804">
        <v>146.21704023679499</v>
      </c>
      <c r="F1804">
        <v>-18.380706783487799</v>
      </c>
      <c r="G1804" t="s">
        <v>1464</v>
      </c>
    </row>
    <row r="1805" spans="1:7" ht="18.75" customHeight="1">
      <c r="A1805" s="36" t="s">
        <v>8568</v>
      </c>
      <c r="B1805" s="36" t="s">
        <v>17249</v>
      </c>
      <c r="C1805" s="36" t="s">
        <v>8569</v>
      </c>
      <c r="D1805" s="36" t="s">
        <v>7726</v>
      </c>
      <c r="E1805">
        <v>171.66667179999999</v>
      </c>
      <c r="F1805">
        <v>-44.099998470000003</v>
      </c>
      <c r="G1805" t="s">
        <v>1464</v>
      </c>
    </row>
    <row r="1806" spans="1:7" ht="18.75" customHeight="1">
      <c r="A1806" s="36" t="s">
        <v>10450</v>
      </c>
      <c r="B1806" s="36" t="s">
        <v>9596</v>
      </c>
      <c r="C1806" s="36" t="s">
        <v>10451</v>
      </c>
      <c r="D1806" t="s">
        <v>9793</v>
      </c>
      <c r="E1806">
        <v>65.083335880000007</v>
      </c>
      <c r="F1806">
        <v>25.516666409999999</v>
      </c>
      <c r="G1806" t="s">
        <v>1464</v>
      </c>
    </row>
    <row r="1807" spans="1:7" ht="18.75" customHeight="1">
      <c r="A1807" s="36" t="s">
        <v>7418</v>
      </c>
      <c r="B1807" s="36" t="s">
        <v>6929</v>
      </c>
      <c r="C1807" s="36" t="s">
        <v>7419</v>
      </c>
      <c r="D1807" s="36" t="s">
        <v>1464</v>
      </c>
      <c r="E1807">
        <v>0</v>
      </c>
      <c r="F1807">
        <v>0</v>
      </c>
      <c r="G1807" t="s">
        <v>1464</v>
      </c>
    </row>
    <row r="1808" spans="1:7" ht="18.75" customHeight="1">
      <c r="A1808" s="36" t="s">
        <v>6137</v>
      </c>
      <c r="B1808" s="36" t="s">
        <v>5588</v>
      </c>
      <c r="C1808" s="36" t="s">
        <v>6138</v>
      </c>
      <c r="D1808" t="s">
        <v>5686</v>
      </c>
      <c r="E1808">
        <v>140.47362153750399</v>
      </c>
      <c r="F1808">
        <v>36.272898200846598</v>
      </c>
      <c r="G1808" t="s">
        <v>1464</v>
      </c>
    </row>
    <row r="1809" spans="1:7" ht="18.75" customHeight="1">
      <c r="A1809" t="s">
        <v>3155</v>
      </c>
      <c r="B1809" t="s">
        <v>2833</v>
      </c>
      <c r="C1809" t="s">
        <v>3156</v>
      </c>
      <c r="D1809" t="s">
        <v>2934</v>
      </c>
      <c r="E1809">
        <v>21.850000380000001</v>
      </c>
      <c r="F1809">
        <v>89.583335880000007</v>
      </c>
      <c r="G1809" t="s">
        <v>2986</v>
      </c>
    </row>
    <row r="1810" spans="1:7" ht="18.75" customHeight="1">
      <c r="A1810" s="36" t="s">
        <v>10787</v>
      </c>
      <c r="B1810" s="36" t="s">
        <v>17250</v>
      </c>
      <c r="C1810" s="36" t="s">
        <v>10788</v>
      </c>
      <c r="D1810" t="s">
        <v>10781</v>
      </c>
      <c r="E1810">
        <v>146.71665949999999</v>
      </c>
      <c r="F1810">
        <v>-9.0333337779999994</v>
      </c>
      <c r="G1810" t="s">
        <v>1464</v>
      </c>
    </row>
    <row r="1811" spans="1:7" ht="18.75" customHeight="1">
      <c r="A1811" s="36" t="s">
        <v>10793</v>
      </c>
      <c r="B1811" s="36" t="s">
        <v>17250</v>
      </c>
      <c r="C1811" s="36" t="s">
        <v>10794</v>
      </c>
      <c r="D1811" s="36" t="s">
        <v>10781</v>
      </c>
      <c r="E1811">
        <v>146.75</v>
      </c>
      <c r="F1811">
        <v>-9.0333337779999994</v>
      </c>
      <c r="G1811" t="s">
        <v>1464</v>
      </c>
    </row>
    <row r="1812" spans="1:7" ht="18.75" customHeight="1">
      <c r="A1812" s="36" t="s">
        <v>5770</v>
      </c>
      <c r="B1812" s="36" t="s">
        <v>5588</v>
      </c>
      <c r="C1812" s="36" t="s">
        <v>5771</v>
      </c>
      <c r="D1812" s="36" t="s">
        <v>1464</v>
      </c>
      <c r="E1812">
        <v>131.46441062763699</v>
      </c>
      <c r="F1812">
        <v>31.920801476675901</v>
      </c>
      <c r="G1812" t="s">
        <v>1464</v>
      </c>
    </row>
    <row r="1813" spans="1:7" ht="18.75" customHeight="1">
      <c r="A1813" s="36" t="s">
        <v>5594</v>
      </c>
      <c r="B1813" s="36" t="s">
        <v>5588</v>
      </c>
      <c r="C1813" s="36" t="s">
        <v>5595</v>
      </c>
      <c r="D1813" s="36" t="s">
        <v>5596</v>
      </c>
      <c r="E1813">
        <v>127.82769999999999</v>
      </c>
      <c r="F1813">
        <v>26.311800000000002</v>
      </c>
      <c r="G1813" t="s">
        <v>6207</v>
      </c>
    </row>
    <row r="1814" spans="1:7" ht="18.75" customHeight="1">
      <c r="A1814" s="36" t="s">
        <v>12407</v>
      </c>
      <c r="B1814" s="36" t="s">
        <v>17253</v>
      </c>
      <c r="C1814" s="36" t="s">
        <v>12408</v>
      </c>
      <c r="D1814" s="36" t="s">
        <v>12399</v>
      </c>
      <c r="E1814">
        <v>80.316665650000004</v>
      </c>
      <c r="F1814">
        <v>6.0500001909999996</v>
      </c>
      <c r="G1814" t="s">
        <v>1464</v>
      </c>
    </row>
    <row r="1815" spans="1:7" ht="18.75" customHeight="1">
      <c r="A1815" s="36" t="s">
        <v>7416</v>
      </c>
      <c r="B1815" s="36" t="s">
        <v>6929</v>
      </c>
      <c r="C1815" s="36" t="s">
        <v>7417</v>
      </c>
      <c r="D1815" s="36" t="s">
        <v>1464</v>
      </c>
      <c r="E1815">
        <v>0</v>
      </c>
      <c r="F1815">
        <v>0</v>
      </c>
      <c r="G1815" t="s">
        <v>1464</v>
      </c>
    </row>
    <row r="1816" spans="1:7" ht="18.75" customHeight="1">
      <c r="A1816" s="36" t="s">
        <v>7414</v>
      </c>
      <c r="B1816" s="36" t="s">
        <v>6929</v>
      </c>
      <c r="C1816" s="36" t="s">
        <v>7415</v>
      </c>
      <c r="D1816" s="36" t="s">
        <v>1464</v>
      </c>
      <c r="E1816">
        <v>0</v>
      </c>
      <c r="F1816">
        <v>0</v>
      </c>
      <c r="G1816" t="s">
        <v>1464</v>
      </c>
    </row>
    <row r="1817" spans="1:7" ht="18.75" customHeight="1">
      <c r="A1817" s="36" t="s">
        <v>7349</v>
      </c>
      <c r="B1817" s="36" t="s">
        <v>6929</v>
      </c>
      <c r="C1817" s="36" t="s">
        <v>7350</v>
      </c>
      <c r="D1817" s="36" t="s">
        <v>6931</v>
      </c>
      <c r="E1817">
        <v>96.099998470000003</v>
      </c>
      <c r="F1817">
        <v>17</v>
      </c>
      <c r="G1817" t="s">
        <v>1464</v>
      </c>
    </row>
    <row r="1818" spans="1:7" ht="18.75" customHeight="1">
      <c r="A1818" s="36" t="s">
        <v>11909</v>
      </c>
      <c r="B1818" s="36" t="s">
        <v>17251</v>
      </c>
      <c r="C1818" s="36" t="s">
        <v>11910</v>
      </c>
      <c r="D1818" t="s">
        <v>11908</v>
      </c>
      <c r="E1818">
        <v>129.116846716341</v>
      </c>
      <c r="F1818">
        <v>35.251753983307701</v>
      </c>
      <c r="G1818" t="s">
        <v>1464</v>
      </c>
    </row>
    <row r="1819" spans="1:7" ht="18.75" customHeight="1">
      <c r="A1819" s="36" t="s">
        <v>12195</v>
      </c>
      <c r="B1819" s="36" t="s">
        <v>17251</v>
      </c>
      <c r="C1819" s="36" t="s">
        <v>12196</v>
      </c>
      <c r="D1819" t="s">
        <v>11888</v>
      </c>
      <c r="E1819">
        <v>128.06965527829601</v>
      </c>
      <c r="F1819">
        <v>37.548322708754498</v>
      </c>
      <c r="G1819" t="s">
        <v>1464</v>
      </c>
    </row>
    <row r="1820" spans="1:7" ht="18.75" customHeight="1">
      <c r="A1820" s="36" t="s">
        <v>11913</v>
      </c>
      <c r="B1820" s="36" t="s">
        <v>17251</v>
      </c>
      <c r="C1820" s="36" t="s">
        <v>11914</v>
      </c>
      <c r="D1820" t="s">
        <v>11856</v>
      </c>
      <c r="E1820">
        <v>129.26291006054601</v>
      </c>
      <c r="F1820">
        <v>35.472146098535703</v>
      </c>
      <c r="G1820" t="s">
        <v>1464</v>
      </c>
    </row>
    <row r="1821" spans="1:7" ht="18.75" customHeight="1">
      <c r="A1821" t="s">
        <v>3095</v>
      </c>
      <c r="B1821" t="s">
        <v>2833</v>
      </c>
      <c r="C1821" t="s">
        <v>3096</v>
      </c>
      <c r="D1821" t="s">
        <v>2838</v>
      </c>
      <c r="E1821">
        <v>22.289159999999999</v>
      </c>
      <c r="F1821">
        <v>90.506159999999994</v>
      </c>
      <c r="G1821" t="s">
        <v>17230</v>
      </c>
    </row>
    <row r="1822" spans="1:7" ht="18.75" customHeight="1">
      <c r="A1822" s="36" t="s">
        <v>8570</v>
      </c>
      <c r="B1822" s="36" t="s">
        <v>17249</v>
      </c>
      <c r="C1822" s="36" t="s">
        <v>8571</v>
      </c>
      <c r="D1822" s="36" t="s">
        <v>7716</v>
      </c>
      <c r="E1822">
        <v>173.36666869999999</v>
      </c>
      <c r="F1822">
        <v>-35.533332819999998</v>
      </c>
      <c r="G1822" t="s">
        <v>1464</v>
      </c>
    </row>
    <row r="1823" spans="1:7" ht="18.75" customHeight="1">
      <c r="A1823" s="36" t="s">
        <v>8572</v>
      </c>
      <c r="B1823" s="36" t="s">
        <v>17249</v>
      </c>
      <c r="C1823" s="36" t="s">
        <v>8573</v>
      </c>
      <c r="D1823" t="s">
        <v>8082</v>
      </c>
      <c r="E1823">
        <v>175.18333440000001</v>
      </c>
      <c r="F1823">
        <v>-40.599998470000003</v>
      </c>
      <c r="G1823" t="s">
        <v>1464</v>
      </c>
    </row>
    <row r="1824" spans="1:7" ht="18.75" customHeight="1">
      <c r="A1824" s="36" t="s">
        <v>8574</v>
      </c>
      <c r="B1824" s="36" t="s">
        <v>17249</v>
      </c>
      <c r="C1824" s="36" t="s">
        <v>8575</v>
      </c>
      <c r="D1824" s="36" t="s">
        <v>7739</v>
      </c>
      <c r="E1824">
        <v>170.94888889999999</v>
      </c>
      <c r="F1824">
        <v>-42.724722219999997</v>
      </c>
      <c r="G1824" t="s">
        <v>1464</v>
      </c>
    </row>
    <row r="1825" spans="1:7" ht="18.75" customHeight="1">
      <c r="A1825" s="36" t="s">
        <v>10895</v>
      </c>
      <c r="B1825" s="36" t="s">
        <v>10805</v>
      </c>
      <c r="C1825" s="36" t="s">
        <v>10896</v>
      </c>
      <c r="D1825" s="36" t="s">
        <v>10865</v>
      </c>
      <c r="E1825">
        <v>122.38333129999999</v>
      </c>
      <c r="F1825">
        <v>17.333333970000002</v>
      </c>
      <c r="G1825" t="s">
        <v>1464</v>
      </c>
    </row>
    <row r="1826" spans="1:7" ht="18.75" customHeight="1">
      <c r="A1826" s="36" t="s">
        <v>4435</v>
      </c>
      <c r="B1826" s="36" t="s">
        <v>17247</v>
      </c>
      <c r="C1826" s="36" t="s">
        <v>4436</v>
      </c>
      <c r="D1826" s="36" t="s">
        <v>3768</v>
      </c>
      <c r="E1826">
        <v>113.33333589999999</v>
      </c>
      <c r="F1826">
        <v>29.833333970000002</v>
      </c>
      <c r="G1826" t="s">
        <v>1464</v>
      </c>
    </row>
    <row r="1827" spans="1:7" ht="18.75" customHeight="1">
      <c r="A1827" s="36" t="s">
        <v>4157</v>
      </c>
      <c r="B1827" s="36" t="s">
        <v>17247</v>
      </c>
      <c r="C1827" s="36" t="s">
        <v>4158</v>
      </c>
      <c r="D1827" t="s">
        <v>4159</v>
      </c>
      <c r="E1827">
        <v>0</v>
      </c>
      <c r="F1827">
        <v>0</v>
      </c>
      <c r="G1827" t="s">
        <v>1464</v>
      </c>
    </row>
    <row r="1828" spans="1:7" ht="18.75" customHeight="1">
      <c r="A1828" s="36" t="s">
        <v>4467</v>
      </c>
      <c r="B1828" s="36" t="s">
        <v>17247</v>
      </c>
      <c r="C1828" s="36" t="s">
        <v>4468</v>
      </c>
      <c r="D1828" t="s">
        <v>3918</v>
      </c>
      <c r="E1828">
        <v>112.0333328</v>
      </c>
      <c r="F1828">
        <v>28.75</v>
      </c>
      <c r="G1828" t="s">
        <v>1464</v>
      </c>
    </row>
    <row r="1829" spans="1:7" ht="18.75" customHeight="1">
      <c r="A1829" s="36" t="s">
        <v>4306</v>
      </c>
      <c r="B1829" s="36" t="s">
        <v>17247</v>
      </c>
      <c r="C1829" s="36" t="s">
        <v>4307</v>
      </c>
      <c r="D1829" t="s">
        <v>3775</v>
      </c>
      <c r="E1829">
        <v>118.5</v>
      </c>
      <c r="F1829">
        <v>33.333332059999996</v>
      </c>
      <c r="G1829" t="s">
        <v>1464</v>
      </c>
    </row>
    <row r="1830" spans="1:7" ht="18.75" customHeight="1">
      <c r="A1830" s="36" t="s">
        <v>8920</v>
      </c>
      <c r="B1830" s="36" t="s">
        <v>17249</v>
      </c>
      <c r="C1830" s="36" t="s">
        <v>8921</v>
      </c>
      <c r="D1830" t="s">
        <v>7762</v>
      </c>
      <c r="E1830">
        <v>170.64861110000001</v>
      </c>
      <c r="F1830">
        <v>-45.895833330000002</v>
      </c>
      <c r="G1830" t="s">
        <v>1464</v>
      </c>
    </row>
    <row r="1831" spans="1:7" ht="18.75" customHeight="1">
      <c r="A1831" s="36" t="s">
        <v>6188</v>
      </c>
      <c r="B1831" s="36" t="s">
        <v>5588</v>
      </c>
      <c r="C1831" s="36" t="s">
        <v>6189</v>
      </c>
      <c r="D1831" s="36" t="s">
        <v>5612</v>
      </c>
      <c r="E1831">
        <v>140.43333440000001</v>
      </c>
      <c r="F1831">
        <v>35.133335109999997</v>
      </c>
      <c r="G1831" t="s">
        <v>1464</v>
      </c>
    </row>
    <row r="1832" spans="1:7" ht="18.75" customHeight="1">
      <c r="A1832" s="36" t="s">
        <v>1974</v>
      </c>
      <c r="B1832" s="36" t="s">
        <v>1884</v>
      </c>
      <c r="C1832" s="36" t="s">
        <v>1975</v>
      </c>
      <c r="D1832" t="s">
        <v>1921</v>
      </c>
      <c r="E1832">
        <v>135.38892428911399</v>
      </c>
      <c r="F1832">
        <v>-34.550500425718397</v>
      </c>
      <c r="G1832" t="s">
        <v>1464</v>
      </c>
    </row>
    <row r="1833" spans="1:7" ht="18.75" customHeight="1">
      <c r="A1833" s="36" t="s">
        <v>8401</v>
      </c>
      <c r="B1833" s="36" t="s">
        <v>17249</v>
      </c>
      <c r="C1833" s="36" t="s">
        <v>8402</v>
      </c>
      <c r="D1833" s="36" t="s">
        <v>8403</v>
      </c>
      <c r="E1833">
        <v>174.78</v>
      </c>
      <c r="F1833">
        <v>-36.32</v>
      </c>
      <c r="G1833" t="s">
        <v>9574</v>
      </c>
    </row>
    <row r="1834" spans="1:7" ht="18.75" customHeight="1">
      <c r="A1834" s="36" t="s">
        <v>2409</v>
      </c>
      <c r="B1834" s="36" t="s">
        <v>1884</v>
      </c>
      <c r="C1834" s="36" t="s">
        <v>2410</v>
      </c>
      <c r="D1834" s="36" t="s">
        <v>1464</v>
      </c>
      <c r="E1834">
        <v>142.353240381121</v>
      </c>
      <c r="F1834">
        <v>-36.778029960313901</v>
      </c>
      <c r="G1834" t="s">
        <v>1464</v>
      </c>
    </row>
    <row r="1835" spans="1:7" ht="18.75" customHeight="1">
      <c r="A1835" s="36" t="s">
        <v>12614</v>
      </c>
      <c r="B1835" s="36" t="s">
        <v>17253</v>
      </c>
      <c r="C1835" s="36" t="s">
        <v>12615</v>
      </c>
      <c r="D1835" s="36" t="s">
        <v>12445</v>
      </c>
      <c r="E1835">
        <v>80.800003050000001</v>
      </c>
      <c r="F1835">
        <v>6.6666665079999996</v>
      </c>
      <c r="G1835" t="s">
        <v>1464</v>
      </c>
    </row>
    <row r="1836" spans="1:7" ht="18.75" customHeight="1">
      <c r="A1836" s="36" t="s">
        <v>5952</v>
      </c>
      <c r="B1836" s="36" t="s">
        <v>5588</v>
      </c>
      <c r="C1836" s="36" t="s">
        <v>5953</v>
      </c>
      <c r="D1836" t="s">
        <v>5828</v>
      </c>
      <c r="E1836">
        <v>137.61666869999999</v>
      </c>
      <c r="F1836">
        <v>34.766666409999999</v>
      </c>
      <c r="G1836" t="s">
        <v>1464</v>
      </c>
    </row>
    <row r="1837" spans="1:7" ht="18.75" customHeight="1">
      <c r="A1837" s="36" t="s">
        <v>8918</v>
      </c>
      <c r="B1837" s="36" t="s">
        <v>17249</v>
      </c>
      <c r="C1837" s="36" t="s">
        <v>8919</v>
      </c>
      <c r="D1837" s="36" t="s">
        <v>7773</v>
      </c>
      <c r="E1837">
        <v>174.4422222</v>
      </c>
      <c r="F1837">
        <v>-36.422777779999997</v>
      </c>
      <c r="G1837" t="s">
        <v>8905</v>
      </c>
    </row>
    <row r="1838" spans="1:7" ht="18.75" customHeight="1">
      <c r="A1838" s="36" t="s">
        <v>4538</v>
      </c>
      <c r="B1838" s="36" t="s">
        <v>17247</v>
      </c>
      <c r="C1838" s="36" t="s">
        <v>4539</v>
      </c>
      <c r="D1838" s="36" t="s">
        <v>3768</v>
      </c>
      <c r="E1838">
        <v>113.98332980000001</v>
      </c>
      <c r="F1838">
        <v>30.516666409999999</v>
      </c>
      <c r="G1838" t="s">
        <v>1464</v>
      </c>
    </row>
    <row r="1839" spans="1:7" ht="18.75" customHeight="1">
      <c r="A1839" s="36" t="s">
        <v>9124</v>
      </c>
      <c r="B1839" s="36" t="s">
        <v>17249</v>
      </c>
      <c r="C1839" s="36" t="s">
        <v>9125</v>
      </c>
      <c r="D1839" s="36" t="s">
        <v>7804</v>
      </c>
      <c r="E1839">
        <v>173.1427778</v>
      </c>
      <c r="F1839">
        <v>-34.781944439999997</v>
      </c>
      <c r="G1839" t="s">
        <v>8917</v>
      </c>
    </row>
    <row r="1840" spans="1:7" ht="18.75" customHeight="1">
      <c r="A1840" s="36" t="s">
        <v>8916</v>
      </c>
      <c r="B1840" s="36" t="s">
        <v>17249</v>
      </c>
      <c r="C1840" s="36" t="s">
        <v>8917</v>
      </c>
      <c r="D1840" s="36" t="s">
        <v>7716</v>
      </c>
      <c r="E1840">
        <v>173.1499939</v>
      </c>
      <c r="F1840">
        <v>-34.816665649999997</v>
      </c>
      <c r="G1840" t="s">
        <v>1464</v>
      </c>
    </row>
    <row r="1841" spans="1:7" ht="18.75" customHeight="1">
      <c r="A1841" s="36" t="s">
        <v>4560</v>
      </c>
      <c r="B1841" s="36" t="s">
        <v>17247</v>
      </c>
      <c r="C1841" s="36" t="s">
        <v>4561</v>
      </c>
      <c r="D1841" t="s">
        <v>3850</v>
      </c>
      <c r="E1841">
        <v>118.1500015</v>
      </c>
      <c r="F1841">
        <v>24.316667559999999</v>
      </c>
      <c r="G1841" t="s">
        <v>1464</v>
      </c>
    </row>
    <row r="1842" spans="1:7" ht="18.75" customHeight="1">
      <c r="A1842" s="36" t="s">
        <v>9126</v>
      </c>
      <c r="B1842" s="36" t="s">
        <v>17249</v>
      </c>
      <c r="C1842" s="36" t="s">
        <v>9127</v>
      </c>
      <c r="D1842" s="36" t="s">
        <v>7854</v>
      </c>
      <c r="E1842">
        <v>176.83750000000001</v>
      </c>
      <c r="F1842">
        <v>-39.518055560000001</v>
      </c>
      <c r="G1842" t="s">
        <v>8496</v>
      </c>
    </row>
    <row r="1843" spans="1:7" ht="18.75" customHeight="1">
      <c r="A1843" s="36" t="s">
        <v>2405</v>
      </c>
      <c r="B1843" s="36" t="s">
        <v>1884</v>
      </c>
      <c r="C1843" s="36" t="s">
        <v>2406</v>
      </c>
      <c r="D1843" s="36" t="s">
        <v>1464</v>
      </c>
      <c r="E1843">
        <v>146.02713625950901</v>
      </c>
      <c r="F1843">
        <v>-41.092033330902098</v>
      </c>
      <c r="G1843" t="s">
        <v>1464</v>
      </c>
    </row>
    <row r="1844" spans="1:7" ht="18.75" customHeight="1">
      <c r="A1844" s="36" t="s">
        <v>7069</v>
      </c>
      <c r="B1844" s="36" t="s">
        <v>6929</v>
      </c>
      <c r="C1844" s="36" t="s">
        <v>7070</v>
      </c>
      <c r="D1844" s="36" t="s">
        <v>6955</v>
      </c>
      <c r="E1844">
        <v>95.233329769999997</v>
      </c>
      <c r="F1844">
        <v>22.216667180000002</v>
      </c>
      <c r="G1844" t="s">
        <v>1464</v>
      </c>
    </row>
    <row r="1845" spans="1:7" ht="18.75" customHeight="1">
      <c r="A1845" s="36" t="s">
        <v>7412</v>
      </c>
      <c r="B1845" s="36" t="s">
        <v>6929</v>
      </c>
      <c r="C1845" s="36" t="s">
        <v>7413</v>
      </c>
      <c r="D1845" s="36" t="s">
        <v>1464</v>
      </c>
      <c r="E1845">
        <v>0</v>
      </c>
      <c r="F1845">
        <v>0</v>
      </c>
      <c r="G1845" t="s">
        <v>1464</v>
      </c>
    </row>
    <row r="1846" spans="1:7" ht="18.75" customHeight="1">
      <c r="A1846" s="36" t="s">
        <v>7410</v>
      </c>
      <c r="B1846" s="36" t="s">
        <v>6929</v>
      </c>
      <c r="C1846" s="36" t="s">
        <v>7411</v>
      </c>
      <c r="D1846" s="36" t="s">
        <v>1464</v>
      </c>
      <c r="E1846">
        <v>0</v>
      </c>
      <c r="F1846">
        <v>0</v>
      </c>
      <c r="G1846" t="s">
        <v>1464</v>
      </c>
    </row>
    <row r="1847" spans="1:7" ht="18.75" customHeight="1">
      <c r="A1847" s="36" t="s">
        <v>7026</v>
      </c>
      <c r="B1847" s="36" t="s">
        <v>6929</v>
      </c>
      <c r="C1847" s="36" t="s">
        <v>7027</v>
      </c>
      <c r="D1847" t="s">
        <v>6982</v>
      </c>
      <c r="E1847">
        <v>96.233329769999997</v>
      </c>
      <c r="F1847">
        <v>19.566667559999999</v>
      </c>
      <c r="G1847" t="s">
        <v>1464</v>
      </c>
    </row>
    <row r="1848" spans="1:7" ht="18.75" customHeight="1">
      <c r="A1848" s="36" t="s">
        <v>7191</v>
      </c>
      <c r="B1848" s="36" t="s">
        <v>6929</v>
      </c>
      <c r="C1848" s="36" t="s">
        <v>7192</v>
      </c>
      <c r="D1848" s="36" t="s">
        <v>6955</v>
      </c>
      <c r="E1848">
        <v>96.166664119999993</v>
      </c>
      <c r="F1848">
        <v>23.666666029999998</v>
      </c>
      <c r="G1848" t="s">
        <v>1464</v>
      </c>
    </row>
    <row r="1849" spans="1:7" ht="18.75" customHeight="1">
      <c r="A1849" s="36" t="s">
        <v>4032</v>
      </c>
      <c r="B1849" s="36" t="s">
        <v>17247</v>
      </c>
      <c r="C1849" s="36" t="s">
        <v>4033</v>
      </c>
      <c r="D1849" s="36" t="s">
        <v>3967</v>
      </c>
      <c r="E1849">
        <v>116.1999969</v>
      </c>
      <c r="F1849">
        <v>30.5</v>
      </c>
      <c r="G1849" t="s">
        <v>1464</v>
      </c>
    </row>
    <row r="1850" spans="1:7" ht="18.75" customHeight="1">
      <c r="A1850" s="36" t="s">
        <v>13842</v>
      </c>
      <c r="B1850" s="36" t="s">
        <v>13155</v>
      </c>
      <c r="C1850" s="36" t="s">
        <v>13843</v>
      </c>
      <c r="D1850" s="36" t="s">
        <v>13332</v>
      </c>
      <c r="E1850">
        <v>98.958994445666093</v>
      </c>
      <c r="F1850">
        <v>19.164295079884699</v>
      </c>
      <c r="G1850" t="s">
        <v>1464</v>
      </c>
    </row>
    <row r="1851" spans="1:7" ht="18.75" customHeight="1">
      <c r="A1851" s="36" t="s">
        <v>13931</v>
      </c>
      <c r="B1851" s="36" t="s">
        <v>13155</v>
      </c>
      <c r="C1851" s="36" t="s">
        <v>13932</v>
      </c>
      <c r="D1851" t="s">
        <v>13529</v>
      </c>
      <c r="E1851">
        <v>103.029925476938</v>
      </c>
      <c r="F1851">
        <v>14.8955934585269</v>
      </c>
      <c r="G1851" t="s">
        <v>1464</v>
      </c>
    </row>
    <row r="1852" spans="1:7" ht="18.75" customHeight="1">
      <c r="A1852" s="36" t="s">
        <v>14025</v>
      </c>
      <c r="B1852" s="36" t="s">
        <v>13155</v>
      </c>
      <c r="C1852" s="36" t="s">
        <v>14026</v>
      </c>
      <c r="D1852" s="36" t="s">
        <v>13160</v>
      </c>
      <c r="E1852">
        <v>0</v>
      </c>
      <c r="F1852">
        <v>0</v>
      </c>
      <c r="G1852" t="s">
        <v>1464</v>
      </c>
    </row>
    <row r="1853" spans="1:7" ht="18.75" customHeight="1">
      <c r="A1853" s="36" t="s">
        <v>14135</v>
      </c>
      <c r="B1853" s="36" t="s">
        <v>13155</v>
      </c>
      <c r="C1853" s="36" t="s">
        <v>14136</v>
      </c>
      <c r="D1853" s="36" t="s">
        <v>13637</v>
      </c>
      <c r="E1853">
        <v>99.199996949999999</v>
      </c>
      <c r="F1853">
        <v>15.38333321</v>
      </c>
      <c r="G1853" t="s">
        <v>1464</v>
      </c>
    </row>
    <row r="1854" spans="1:7" ht="18.75" customHeight="1">
      <c r="A1854" s="36" t="s">
        <v>13594</v>
      </c>
      <c r="B1854" s="36" t="s">
        <v>13155</v>
      </c>
      <c r="C1854" s="36" t="s">
        <v>13595</v>
      </c>
      <c r="D1854" s="36" t="s">
        <v>13281</v>
      </c>
      <c r="E1854">
        <v>99.651868339999993</v>
      </c>
      <c r="F1854">
        <v>14.331588999999999</v>
      </c>
      <c r="G1854" t="s">
        <v>1464</v>
      </c>
    </row>
    <row r="1855" spans="1:7" ht="18.75" customHeight="1">
      <c r="A1855" s="36" t="s">
        <v>13990</v>
      </c>
      <c r="B1855" s="36" t="s">
        <v>13155</v>
      </c>
      <c r="C1855" s="36" t="s">
        <v>13991</v>
      </c>
      <c r="D1855" s="36" t="s">
        <v>13507</v>
      </c>
      <c r="E1855">
        <v>0</v>
      </c>
      <c r="F1855">
        <v>0</v>
      </c>
      <c r="G1855" t="s">
        <v>1464</v>
      </c>
    </row>
    <row r="1856" spans="1:7" ht="18.75" customHeight="1">
      <c r="A1856" s="36" t="s">
        <v>4373</v>
      </c>
      <c r="B1856" s="36" t="s">
        <v>17247</v>
      </c>
      <c r="C1856" s="36" t="s">
        <v>4374</v>
      </c>
      <c r="D1856" s="36" t="s">
        <v>4066</v>
      </c>
      <c r="E1856">
        <v>116.5</v>
      </c>
      <c r="F1856">
        <v>40.333332059999996</v>
      </c>
      <c r="G1856" t="s">
        <v>1464</v>
      </c>
    </row>
    <row r="1857" spans="1:7" ht="18.75" customHeight="1">
      <c r="A1857" s="36" t="s">
        <v>13547</v>
      </c>
      <c r="B1857" s="36" t="s">
        <v>13155</v>
      </c>
      <c r="C1857" s="36" t="s">
        <v>13548</v>
      </c>
      <c r="D1857" s="36" t="s">
        <v>13211</v>
      </c>
      <c r="E1857">
        <v>104.23332980000001</v>
      </c>
      <c r="F1857">
        <v>14.4333334</v>
      </c>
      <c r="G1857" t="s">
        <v>1464</v>
      </c>
    </row>
    <row r="1858" spans="1:7" ht="18.75" customHeight="1">
      <c r="A1858" s="36" t="s">
        <v>13596</v>
      </c>
      <c r="B1858" s="36" t="s">
        <v>13155</v>
      </c>
      <c r="C1858" s="36" t="s">
        <v>13597</v>
      </c>
      <c r="D1858" s="36" t="s">
        <v>13598</v>
      </c>
      <c r="E1858">
        <v>103.5</v>
      </c>
      <c r="F1858">
        <v>14.8</v>
      </c>
      <c r="G1858" t="s">
        <v>1464</v>
      </c>
    </row>
    <row r="1859" spans="1:7" ht="18.75" customHeight="1">
      <c r="A1859" s="36" t="s">
        <v>14029</v>
      </c>
      <c r="B1859" s="36" t="s">
        <v>13155</v>
      </c>
      <c r="C1859" s="36" t="s">
        <v>14030</v>
      </c>
      <c r="D1859" s="36" t="s">
        <v>13529</v>
      </c>
      <c r="E1859">
        <v>103.23801965151399</v>
      </c>
      <c r="F1859">
        <v>14.9016675216859</v>
      </c>
      <c r="G1859" t="s">
        <v>1464</v>
      </c>
    </row>
    <row r="1860" spans="1:7" ht="18.75" customHeight="1">
      <c r="A1860" s="36" t="s">
        <v>13209</v>
      </c>
      <c r="B1860" s="36" t="s">
        <v>13155</v>
      </c>
      <c r="C1860" s="36" t="s">
        <v>13210</v>
      </c>
      <c r="D1860" s="36" t="s">
        <v>13211</v>
      </c>
      <c r="E1860">
        <v>104.579903327487</v>
      </c>
      <c r="F1860">
        <v>14.7055457279424</v>
      </c>
      <c r="G1860" t="s">
        <v>1464</v>
      </c>
    </row>
    <row r="1861" spans="1:7" ht="18.75" customHeight="1">
      <c r="A1861" s="36" t="s">
        <v>13677</v>
      </c>
      <c r="B1861" s="36" t="s">
        <v>13155</v>
      </c>
      <c r="C1861" s="36" t="s">
        <v>13678</v>
      </c>
      <c r="D1861" s="36" t="s">
        <v>13529</v>
      </c>
      <c r="E1861">
        <v>103.07294751987401</v>
      </c>
      <c r="F1861">
        <v>14.8685191833916</v>
      </c>
      <c r="G1861" t="s">
        <v>1464</v>
      </c>
    </row>
    <row r="1862" spans="1:7" ht="18.75" customHeight="1">
      <c r="A1862" s="36" t="s">
        <v>13551</v>
      </c>
      <c r="B1862" s="36" t="s">
        <v>13155</v>
      </c>
      <c r="C1862" s="36" t="s">
        <v>13552</v>
      </c>
      <c r="D1862" s="36" t="s">
        <v>13553</v>
      </c>
      <c r="E1862">
        <v>103.73332980000001</v>
      </c>
      <c r="F1862">
        <v>14.399999619999999</v>
      </c>
      <c r="G1862" t="s">
        <v>1464</v>
      </c>
    </row>
    <row r="1863" spans="1:7" ht="18.75" customHeight="1">
      <c r="A1863" s="36" t="s">
        <v>3835</v>
      </c>
      <c r="B1863" s="36" t="s">
        <v>17247</v>
      </c>
      <c r="C1863" s="36" t="s">
        <v>3836</v>
      </c>
      <c r="D1863" s="36" t="s">
        <v>3837</v>
      </c>
      <c r="E1863">
        <v>0</v>
      </c>
      <c r="F1863">
        <v>0</v>
      </c>
      <c r="G1863" t="s">
        <v>1464</v>
      </c>
    </row>
    <row r="1864" spans="1:7" ht="18.75" customHeight="1">
      <c r="A1864" s="36" t="s">
        <v>4233</v>
      </c>
      <c r="B1864" s="36" t="s">
        <v>17247</v>
      </c>
      <c r="C1864" s="36" t="s">
        <v>4234</v>
      </c>
      <c r="D1864" t="s">
        <v>3837</v>
      </c>
      <c r="E1864">
        <v>114.3000031</v>
      </c>
      <c r="F1864">
        <v>38.25</v>
      </c>
      <c r="G1864" t="s">
        <v>1464</v>
      </c>
    </row>
    <row r="1865" spans="1:7" ht="18.75" customHeight="1">
      <c r="A1865" s="36" t="s">
        <v>3982</v>
      </c>
      <c r="B1865" s="36" t="s">
        <v>17247</v>
      </c>
      <c r="C1865" s="36" t="s">
        <v>3983</v>
      </c>
      <c r="D1865" s="36" t="s">
        <v>3918</v>
      </c>
      <c r="E1865">
        <v>113.5333328</v>
      </c>
      <c r="F1865">
        <v>29.766666409999999</v>
      </c>
      <c r="G1865" t="s">
        <v>1464</v>
      </c>
    </row>
    <row r="1866" spans="1:7" ht="18.75" customHeight="1">
      <c r="A1866" s="36" t="s">
        <v>4196</v>
      </c>
      <c r="B1866" s="36" t="s">
        <v>17247</v>
      </c>
      <c r="C1866" s="36" t="s">
        <v>4197</v>
      </c>
      <c r="D1866" t="s">
        <v>3850</v>
      </c>
      <c r="E1866">
        <v>119.41666410000001</v>
      </c>
      <c r="F1866">
        <v>25.75</v>
      </c>
      <c r="G1866" t="s">
        <v>1464</v>
      </c>
    </row>
    <row r="1867" spans="1:7" ht="18.75" customHeight="1">
      <c r="A1867" s="36" t="s">
        <v>4285</v>
      </c>
      <c r="B1867" s="36" t="s">
        <v>17247</v>
      </c>
      <c r="C1867" s="36" t="s">
        <v>4286</v>
      </c>
      <c r="D1867" t="s">
        <v>3816</v>
      </c>
      <c r="E1867">
        <v>113.33333589999999</v>
      </c>
      <c r="F1867">
        <v>39.166667940000004</v>
      </c>
      <c r="G1867" t="s">
        <v>1464</v>
      </c>
    </row>
    <row r="1868" spans="1:7" ht="18.75" customHeight="1">
      <c r="A1868" s="36" t="s">
        <v>4255</v>
      </c>
      <c r="B1868" s="36" t="s">
        <v>17247</v>
      </c>
      <c r="C1868" s="36" t="s">
        <v>4256</v>
      </c>
      <c r="D1868" t="s">
        <v>3967</v>
      </c>
      <c r="E1868">
        <v>117.83333589999999</v>
      </c>
      <c r="F1868">
        <v>33</v>
      </c>
      <c r="G1868" t="s">
        <v>1464</v>
      </c>
    </row>
    <row r="1869" spans="1:7" ht="18.75" customHeight="1">
      <c r="A1869" s="36" t="s">
        <v>10460</v>
      </c>
      <c r="B1869" s="36" t="s">
        <v>9596</v>
      </c>
      <c r="C1869" s="36" t="s">
        <v>10461</v>
      </c>
      <c r="D1869" t="s">
        <v>9600</v>
      </c>
      <c r="E1869">
        <v>67.133331299999995</v>
      </c>
      <c r="F1869">
        <v>25.283332819999998</v>
      </c>
      <c r="G1869" t="s">
        <v>1464</v>
      </c>
    </row>
    <row r="1870" spans="1:7" ht="18.75" customHeight="1">
      <c r="A1870" s="36" t="s">
        <v>10166</v>
      </c>
      <c r="B1870" s="36" t="s">
        <v>9596</v>
      </c>
      <c r="C1870" s="36" t="s">
        <v>10167</v>
      </c>
      <c r="D1870" t="s">
        <v>9600</v>
      </c>
      <c r="E1870">
        <v>66.666664119999993</v>
      </c>
      <c r="F1870">
        <v>24.833333970000002</v>
      </c>
      <c r="G1870" t="s">
        <v>1464</v>
      </c>
    </row>
    <row r="1871" spans="1:7" ht="18.75" customHeight="1">
      <c r="A1871" s="36" t="s">
        <v>9810</v>
      </c>
      <c r="B1871" s="36" t="s">
        <v>9596</v>
      </c>
      <c r="C1871" s="36" t="s">
        <v>9811</v>
      </c>
      <c r="D1871" s="36" t="s">
        <v>9600</v>
      </c>
      <c r="E1871">
        <v>67.866668700000005</v>
      </c>
      <c r="F1871">
        <v>24.833333970000002</v>
      </c>
      <c r="G1871" t="s">
        <v>1464</v>
      </c>
    </row>
    <row r="1872" spans="1:7" ht="18.75" customHeight="1">
      <c r="A1872" s="36" t="s">
        <v>14081</v>
      </c>
      <c r="B1872" s="36" t="s">
        <v>13155</v>
      </c>
      <c r="C1872" s="36" t="s">
        <v>14082</v>
      </c>
      <c r="D1872" s="36" t="s">
        <v>1464</v>
      </c>
      <c r="E1872">
        <v>0</v>
      </c>
      <c r="F1872">
        <v>0</v>
      </c>
      <c r="G1872" t="s">
        <v>1464</v>
      </c>
    </row>
    <row r="1873" spans="1:7" ht="18.75" customHeight="1">
      <c r="A1873" s="36" t="s">
        <v>9128</v>
      </c>
      <c r="B1873" s="36" t="s">
        <v>17249</v>
      </c>
      <c r="C1873" s="36" t="s">
        <v>9129</v>
      </c>
      <c r="D1873" s="36" t="s">
        <v>7713</v>
      </c>
      <c r="E1873">
        <v>174.5675</v>
      </c>
      <c r="F1873">
        <v>-37.001388890000001</v>
      </c>
      <c r="G1873" t="s">
        <v>8871</v>
      </c>
    </row>
    <row r="1874" spans="1:7" ht="18.75" customHeight="1">
      <c r="A1874" s="36" t="s">
        <v>4332</v>
      </c>
      <c r="B1874" s="36" t="s">
        <v>17247</v>
      </c>
      <c r="C1874" s="36" t="s">
        <v>4333</v>
      </c>
      <c r="D1874" s="36" t="s">
        <v>3765</v>
      </c>
      <c r="E1874">
        <v>103.08333589999999</v>
      </c>
      <c r="F1874">
        <v>26.5</v>
      </c>
      <c r="G1874" t="s">
        <v>1464</v>
      </c>
    </row>
    <row r="1875" spans="1:7" ht="18.75" customHeight="1">
      <c r="A1875" s="36" t="s">
        <v>4204</v>
      </c>
      <c r="B1875" s="36" t="s">
        <v>17247</v>
      </c>
      <c r="C1875" s="36" t="s">
        <v>4205</v>
      </c>
      <c r="D1875" t="s">
        <v>3765</v>
      </c>
      <c r="E1875">
        <v>103.16666410000001</v>
      </c>
      <c r="F1875">
        <v>26.666666029999998</v>
      </c>
      <c r="G1875" t="s">
        <v>1464</v>
      </c>
    </row>
    <row r="1876" spans="1:7" ht="18.75" customHeight="1">
      <c r="A1876" s="36" t="s">
        <v>3791</v>
      </c>
      <c r="B1876" s="36" t="s">
        <v>17247</v>
      </c>
      <c r="C1876" s="36" t="s">
        <v>3792</v>
      </c>
      <c r="D1876" s="36" t="s">
        <v>3778</v>
      </c>
      <c r="E1876">
        <v>116.215862</v>
      </c>
      <c r="F1876">
        <v>29.672438</v>
      </c>
      <c r="G1876" t="s">
        <v>1464</v>
      </c>
    </row>
    <row r="1877" spans="1:7" ht="18.75" customHeight="1">
      <c r="A1877" s="36" t="s">
        <v>6145</v>
      </c>
      <c r="B1877" s="36" t="s">
        <v>5588</v>
      </c>
      <c r="C1877" s="36" t="s">
        <v>6146</v>
      </c>
      <c r="D1877" s="36" t="s">
        <v>5677</v>
      </c>
      <c r="E1877">
        <v>139.25521143652199</v>
      </c>
      <c r="F1877">
        <v>37.907689853931601</v>
      </c>
      <c r="G1877" t="s">
        <v>1464</v>
      </c>
    </row>
    <row r="1878" spans="1:7" ht="18.75" customHeight="1">
      <c r="A1878" s="36" t="s">
        <v>2403</v>
      </c>
      <c r="B1878" s="36" t="s">
        <v>1884</v>
      </c>
      <c r="C1878" s="36" t="s">
        <v>2404</v>
      </c>
      <c r="D1878" s="36" t="s">
        <v>1464</v>
      </c>
      <c r="E1878">
        <v>146.071780806969</v>
      </c>
      <c r="F1878">
        <v>-17.987713960015999</v>
      </c>
      <c r="G1878" t="s">
        <v>1464</v>
      </c>
    </row>
    <row r="1879" spans="1:7" ht="18.75" customHeight="1">
      <c r="A1879" s="36" t="s">
        <v>11701</v>
      </c>
      <c r="B1879" s="36" t="s">
        <v>10805</v>
      </c>
      <c r="C1879" s="36" t="s">
        <v>11702</v>
      </c>
      <c r="D1879" s="36" t="s">
        <v>11484</v>
      </c>
      <c r="E1879">
        <v>120.0333328</v>
      </c>
      <c r="F1879">
        <v>16.200000760000002</v>
      </c>
      <c r="G1879" t="s">
        <v>1464</v>
      </c>
    </row>
    <row r="1880" spans="1:7" ht="18.75" customHeight="1">
      <c r="A1880" s="36" t="s">
        <v>9130</v>
      </c>
      <c r="B1880" s="36" t="s">
        <v>17249</v>
      </c>
      <c r="C1880" s="36" t="s">
        <v>9131</v>
      </c>
      <c r="D1880" s="36" t="s">
        <v>7710</v>
      </c>
      <c r="E1880">
        <v>173.1</v>
      </c>
      <c r="F1880">
        <v>-41.333333330000002</v>
      </c>
      <c r="G1880" t="s">
        <v>8466</v>
      </c>
    </row>
    <row r="1881" spans="1:7" ht="18.75" customHeight="1">
      <c r="A1881" s="36" t="s">
        <v>1991</v>
      </c>
      <c r="B1881" s="36" t="s">
        <v>1884</v>
      </c>
      <c r="C1881" s="36" t="s">
        <v>1992</v>
      </c>
      <c r="D1881" s="36" t="s">
        <v>1988</v>
      </c>
      <c r="E1881">
        <v>151.72396904545599</v>
      </c>
      <c r="F1881">
        <v>-32.856617135153499</v>
      </c>
      <c r="G1881" t="s">
        <v>1464</v>
      </c>
    </row>
    <row r="1882" spans="1:7" ht="18.75" customHeight="1">
      <c r="A1882" s="36" t="s">
        <v>4395</v>
      </c>
      <c r="B1882" s="36" t="s">
        <v>17247</v>
      </c>
      <c r="C1882" s="36" t="s">
        <v>4396</v>
      </c>
      <c r="D1882" t="s">
        <v>4069</v>
      </c>
      <c r="E1882">
        <v>81</v>
      </c>
      <c r="F1882">
        <v>44</v>
      </c>
      <c r="G1882" t="s">
        <v>1464</v>
      </c>
    </row>
    <row r="1883" spans="1:7" ht="18.75" customHeight="1">
      <c r="A1883" s="36" t="s">
        <v>12875</v>
      </c>
      <c r="B1883" s="36" t="s">
        <v>17253</v>
      </c>
      <c r="C1883" s="36" t="s">
        <v>12876</v>
      </c>
      <c r="D1883" t="s">
        <v>12442</v>
      </c>
      <c r="E1883">
        <v>0</v>
      </c>
      <c r="F1883">
        <v>0</v>
      </c>
      <c r="G1883" t="s">
        <v>1464</v>
      </c>
    </row>
    <row r="1884" spans="1:7" ht="18.75" customHeight="1">
      <c r="A1884" s="36" t="s">
        <v>12611</v>
      </c>
      <c r="B1884" s="36" t="s">
        <v>17253</v>
      </c>
      <c r="C1884" s="36" t="s">
        <v>12612</v>
      </c>
      <c r="D1884" t="s">
        <v>1464</v>
      </c>
      <c r="E1884">
        <v>80.727973000000006</v>
      </c>
      <c r="F1884">
        <v>8.2133500000000303</v>
      </c>
      <c r="G1884" t="s">
        <v>1464</v>
      </c>
    </row>
    <row r="1885" spans="1:7" ht="18.75" customHeight="1">
      <c r="A1885" s="36" t="s">
        <v>8914</v>
      </c>
      <c r="B1885" s="36" t="s">
        <v>17249</v>
      </c>
      <c r="C1885" t="s">
        <v>8915</v>
      </c>
      <c r="D1885" t="s">
        <v>7726</v>
      </c>
      <c r="E1885">
        <v>173.27444439999999</v>
      </c>
      <c r="F1885">
        <v>-42.917222219999999</v>
      </c>
      <c r="G1885" t="s">
        <v>1464</v>
      </c>
    </row>
    <row r="1886" spans="1:7" ht="18.75" customHeight="1">
      <c r="A1886" s="36" t="s">
        <v>5044</v>
      </c>
      <c r="B1886" s="36" t="s">
        <v>4582</v>
      </c>
      <c r="C1886" s="36" t="s">
        <v>5045</v>
      </c>
      <c r="D1886" t="s">
        <v>5041</v>
      </c>
      <c r="E1886">
        <v>0</v>
      </c>
      <c r="F1886">
        <v>0</v>
      </c>
      <c r="G1886" t="s">
        <v>1464</v>
      </c>
    </row>
    <row r="1887" spans="1:7" ht="18.75" customHeight="1">
      <c r="A1887" s="36" t="s">
        <v>5456</v>
      </c>
      <c r="B1887" s="36" t="s">
        <v>4582</v>
      </c>
      <c r="C1887" s="36" t="s">
        <v>5457</v>
      </c>
      <c r="D1887" t="s">
        <v>4741</v>
      </c>
      <c r="E1887">
        <v>106.8499985</v>
      </c>
      <c r="F1887">
        <v>-6.1333332059999996</v>
      </c>
      <c r="G1887" t="s">
        <v>1464</v>
      </c>
    </row>
    <row r="1888" spans="1:7" ht="18.75" customHeight="1">
      <c r="A1888" s="36" t="s">
        <v>15446</v>
      </c>
      <c r="B1888" s="36" t="s">
        <v>4582</v>
      </c>
      <c r="C1888" s="36" t="s">
        <v>15447</v>
      </c>
      <c r="D1888" t="s">
        <v>1464</v>
      </c>
      <c r="E1888">
        <v>105.833189086652</v>
      </c>
      <c r="F1888">
        <v>-5.2881809548616303</v>
      </c>
      <c r="G1888" t="s">
        <v>1464</v>
      </c>
    </row>
    <row r="1889" spans="1:7" ht="18.75" customHeight="1">
      <c r="A1889" s="36" t="s">
        <v>5367</v>
      </c>
      <c r="B1889" s="36" t="s">
        <v>4582</v>
      </c>
      <c r="C1889" s="36" t="s">
        <v>5368</v>
      </c>
      <c r="D1889" t="s">
        <v>5369</v>
      </c>
      <c r="E1889">
        <v>125.74211594252201</v>
      </c>
      <c r="F1889">
        <v>-8.5236030772899891</v>
      </c>
      <c r="G1889" t="s">
        <v>1464</v>
      </c>
    </row>
    <row r="1890" spans="1:7" ht="18.75" customHeight="1">
      <c r="A1890" s="36" t="s">
        <v>15448</v>
      </c>
      <c r="B1890" s="36" t="s">
        <v>4582</v>
      </c>
      <c r="C1890" s="36" t="s">
        <v>15449</v>
      </c>
      <c r="D1890" t="s">
        <v>1464</v>
      </c>
      <c r="E1890">
        <v>105.814106665965</v>
      </c>
      <c r="F1890">
        <v>-5.5501552906695997</v>
      </c>
      <c r="G1890" t="s">
        <v>1464</v>
      </c>
    </row>
    <row r="1891" spans="1:7" ht="18.75" customHeight="1">
      <c r="A1891" s="36" t="s">
        <v>5328</v>
      </c>
      <c r="B1891" s="36" t="s">
        <v>4582</v>
      </c>
      <c r="C1891" s="36" t="s">
        <v>5329</v>
      </c>
      <c r="D1891" s="36" t="s">
        <v>4621</v>
      </c>
      <c r="E1891">
        <v>110.48247924985399</v>
      </c>
      <c r="F1891">
        <v>-6.9161004058621698</v>
      </c>
      <c r="G1891" t="s">
        <v>1464</v>
      </c>
    </row>
    <row r="1892" spans="1:7" ht="18.75" customHeight="1">
      <c r="A1892" s="36" t="s">
        <v>15450</v>
      </c>
      <c r="B1892" s="36" t="s">
        <v>4582</v>
      </c>
      <c r="C1892" s="36" t="s">
        <v>15451</v>
      </c>
      <c r="D1892" t="s">
        <v>1464</v>
      </c>
      <c r="E1892">
        <v>97.531719505343503</v>
      </c>
      <c r="F1892">
        <v>1.41846638345246</v>
      </c>
      <c r="G1892" t="s">
        <v>1464</v>
      </c>
    </row>
    <row r="1893" spans="1:7" ht="18.75" customHeight="1">
      <c r="A1893" s="36" t="s">
        <v>15452</v>
      </c>
      <c r="B1893" s="36" t="s">
        <v>4582</v>
      </c>
      <c r="C1893" s="36" t="s">
        <v>15453</v>
      </c>
      <c r="D1893" s="36" t="s">
        <v>5099</v>
      </c>
      <c r="E1893">
        <v>108.43974675308</v>
      </c>
      <c r="F1893">
        <v>-7.6546111111110999</v>
      </c>
      <c r="G1893" t="s">
        <v>1464</v>
      </c>
    </row>
    <row r="1894" spans="1:7" ht="18.75" customHeight="1">
      <c r="A1894" s="36" t="s">
        <v>6773</v>
      </c>
      <c r="B1894" s="36" t="s">
        <v>6330</v>
      </c>
      <c r="C1894" t="s">
        <v>6774</v>
      </c>
      <c r="D1894" t="s">
        <v>6386</v>
      </c>
      <c r="E1894">
        <v>4.9102345948928701</v>
      </c>
      <c r="F1894">
        <v>100.516238689182</v>
      </c>
    </row>
    <row r="1895" spans="1:7" ht="18.75" customHeight="1">
      <c r="A1895" s="36" t="s">
        <v>4701</v>
      </c>
      <c r="B1895" s="36" t="s">
        <v>4582</v>
      </c>
      <c r="C1895" s="36" t="s">
        <v>4702</v>
      </c>
      <c r="D1895" s="36" t="s">
        <v>4624</v>
      </c>
      <c r="E1895">
        <v>115.3000031</v>
      </c>
      <c r="F1895">
        <v>-8.5833330149999991</v>
      </c>
      <c r="G1895" t="s">
        <v>1464</v>
      </c>
    </row>
    <row r="1896" spans="1:7" ht="18.75" customHeight="1">
      <c r="A1896" s="36" t="s">
        <v>4263</v>
      </c>
      <c r="B1896" s="36" t="s">
        <v>17247</v>
      </c>
      <c r="C1896" s="36" t="s">
        <v>4264</v>
      </c>
      <c r="D1896" s="36" t="s">
        <v>3850</v>
      </c>
      <c r="E1896">
        <v>119.75</v>
      </c>
      <c r="F1896">
        <v>26.783332819999998</v>
      </c>
      <c r="G1896" t="s">
        <v>1464</v>
      </c>
    </row>
    <row r="1897" spans="1:7" ht="18.75" customHeight="1">
      <c r="A1897" s="36" t="s">
        <v>2411</v>
      </c>
      <c r="B1897" s="36" t="s">
        <v>1884</v>
      </c>
      <c r="C1897" s="36" t="s">
        <v>2412</v>
      </c>
      <c r="D1897" s="36" t="s">
        <v>1464</v>
      </c>
      <c r="E1897">
        <v>114.23675004428</v>
      </c>
      <c r="F1897">
        <v>-28.152337182970498</v>
      </c>
      <c r="G1897" t="s">
        <v>1464</v>
      </c>
    </row>
    <row r="1898" spans="1:7" ht="18.75" customHeight="1">
      <c r="A1898" s="36" t="s">
        <v>11925</v>
      </c>
      <c r="B1898" s="36" t="s">
        <v>17251</v>
      </c>
      <c r="C1898" s="36" t="s">
        <v>11926</v>
      </c>
      <c r="D1898" t="s">
        <v>11888</v>
      </c>
      <c r="E1898">
        <v>128.43267658029299</v>
      </c>
      <c r="F1898">
        <v>38.467551657965998</v>
      </c>
      <c r="G1898" t="s">
        <v>1464</v>
      </c>
    </row>
    <row r="1899" spans="1:7" ht="18.75" customHeight="1">
      <c r="A1899" s="36" t="s">
        <v>12247</v>
      </c>
      <c r="B1899" s="36" t="s">
        <v>17251</v>
      </c>
      <c r="C1899" s="36" t="s">
        <v>12248</v>
      </c>
      <c r="D1899" t="s">
        <v>11856</v>
      </c>
      <c r="E1899">
        <v>128.19636621443701</v>
      </c>
      <c r="F1899">
        <v>35.572876667897901</v>
      </c>
      <c r="G1899" t="s">
        <v>1464</v>
      </c>
    </row>
    <row r="1900" spans="1:7" ht="18.75" customHeight="1">
      <c r="A1900" s="36" t="s">
        <v>12083</v>
      </c>
      <c r="B1900" s="36" t="s">
        <v>17251</v>
      </c>
      <c r="C1900" s="36" t="s">
        <v>12084</v>
      </c>
      <c r="D1900" t="s">
        <v>1464</v>
      </c>
      <c r="E1900">
        <v>126.772975067704</v>
      </c>
      <c r="F1900">
        <v>35.1340018222296</v>
      </c>
      <c r="G1900" t="s">
        <v>1464</v>
      </c>
    </row>
    <row r="1901" spans="1:7" ht="18.75" customHeight="1">
      <c r="A1901" t="s">
        <v>17116</v>
      </c>
      <c r="B1901" s="36" t="s">
        <v>17246</v>
      </c>
      <c r="C1901" t="s">
        <v>17150</v>
      </c>
      <c r="D1901" t="s">
        <v>17174</v>
      </c>
      <c r="E1901">
        <v>37.935555559999997</v>
      </c>
      <c r="F1901">
        <v>125.85111111000001</v>
      </c>
    </row>
    <row r="1902" spans="1:7" ht="18.75" customHeight="1">
      <c r="A1902" s="36" t="s">
        <v>12201</v>
      </c>
      <c r="B1902" s="36" t="s">
        <v>17251</v>
      </c>
      <c r="C1902" s="36" t="s">
        <v>12202</v>
      </c>
      <c r="D1902" t="s">
        <v>11821</v>
      </c>
      <c r="E1902">
        <v>128.5</v>
      </c>
      <c r="F1902">
        <v>35.799999239999998</v>
      </c>
      <c r="G1902" t="s">
        <v>1464</v>
      </c>
    </row>
    <row r="1903" spans="1:7" ht="18.75" customHeight="1">
      <c r="A1903" s="36" t="s">
        <v>12306</v>
      </c>
      <c r="B1903" s="36" t="s">
        <v>17251</v>
      </c>
      <c r="C1903" s="36" t="s">
        <v>12307</v>
      </c>
      <c r="D1903" t="s">
        <v>11821</v>
      </c>
      <c r="E1903">
        <v>128.3999939</v>
      </c>
      <c r="F1903">
        <v>35.883335109999997</v>
      </c>
      <c r="G1903" t="s">
        <v>1464</v>
      </c>
    </row>
    <row r="1904" spans="1:7" ht="18.75" customHeight="1">
      <c r="A1904" s="36" t="s">
        <v>12235</v>
      </c>
      <c r="B1904" s="36" t="s">
        <v>17251</v>
      </c>
      <c r="C1904" s="36" t="s">
        <v>12236</v>
      </c>
      <c r="D1904" t="s">
        <v>11821</v>
      </c>
      <c r="E1904">
        <v>129.22759750630101</v>
      </c>
      <c r="F1904">
        <v>35.908643229615997</v>
      </c>
      <c r="G1904" t="s">
        <v>12204</v>
      </c>
    </row>
    <row r="1905" spans="1:7" ht="18.75" customHeight="1">
      <c r="A1905" s="36" t="s">
        <v>11904</v>
      </c>
      <c r="B1905" s="36" t="s">
        <v>17251</v>
      </c>
      <c r="C1905" s="36" t="s">
        <v>11905</v>
      </c>
      <c r="D1905" t="s">
        <v>11821</v>
      </c>
      <c r="E1905">
        <v>129.31801292502999</v>
      </c>
      <c r="F1905">
        <v>35.996550557565897</v>
      </c>
      <c r="G1905" t="s">
        <v>12204</v>
      </c>
    </row>
    <row r="1906" spans="1:7" ht="18.75" customHeight="1">
      <c r="A1906" s="36" t="s">
        <v>12290</v>
      </c>
      <c r="B1906" s="36" t="s">
        <v>17251</v>
      </c>
      <c r="C1906" s="36" t="s">
        <v>12291</v>
      </c>
      <c r="D1906" t="s">
        <v>11821</v>
      </c>
      <c r="E1906">
        <v>0</v>
      </c>
      <c r="F1906">
        <v>0</v>
      </c>
      <c r="G1906" t="s">
        <v>1464</v>
      </c>
    </row>
    <row r="1907" spans="1:7" ht="18.75" customHeight="1">
      <c r="A1907" s="36" t="s">
        <v>1910</v>
      </c>
      <c r="B1907" s="36" t="s">
        <v>1884</v>
      </c>
      <c r="C1907" s="36" t="s">
        <v>1911</v>
      </c>
      <c r="D1907" s="36" t="s">
        <v>1464</v>
      </c>
      <c r="E1907">
        <v>129.88139947113501</v>
      </c>
      <c r="F1907">
        <v>-14.056176333710701</v>
      </c>
      <c r="G1907" t="s">
        <v>1464</v>
      </c>
    </row>
    <row r="1908" spans="1:7" ht="18.75" customHeight="1">
      <c r="A1908" s="36" t="s">
        <v>6152</v>
      </c>
      <c r="B1908" s="36" t="s">
        <v>5588</v>
      </c>
      <c r="C1908" s="36" t="s">
        <v>6153</v>
      </c>
      <c r="D1908" s="36" t="s">
        <v>5677</v>
      </c>
      <c r="E1908">
        <v>139.238062726697</v>
      </c>
      <c r="F1908">
        <v>37.8384326023724</v>
      </c>
      <c r="G1908" t="s">
        <v>1464</v>
      </c>
    </row>
    <row r="1909" spans="1:7" ht="18.75" customHeight="1">
      <c r="A1909" s="36" t="s">
        <v>12203</v>
      </c>
      <c r="B1909" s="36" t="s">
        <v>17251</v>
      </c>
      <c r="C1909" s="36" t="s">
        <v>12204</v>
      </c>
      <c r="D1909" t="s">
        <v>11856</v>
      </c>
      <c r="E1909">
        <v>129.25</v>
      </c>
      <c r="F1909">
        <v>36</v>
      </c>
      <c r="G1909" t="s">
        <v>1464</v>
      </c>
    </row>
    <row r="1910" spans="1:7" ht="18.75" customHeight="1">
      <c r="A1910" s="36" t="s">
        <v>12161</v>
      </c>
      <c r="B1910" s="36" t="s">
        <v>17251</v>
      </c>
      <c r="C1910" s="36" t="s">
        <v>12162</v>
      </c>
      <c r="D1910" t="s">
        <v>11812</v>
      </c>
      <c r="E1910">
        <v>126.41666410000001</v>
      </c>
      <c r="F1910">
        <v>35.049999239999998</v>
      </c>
      <c r="G1910" t="s">
        <v>12277</v>
      </c>
    </row>
    <row r="1911" spans="1:7" ht="18.75" customHeight="1">
      <c r="A1911" s="36" t="s">
        <v>12606</v>
      </c>
      <c r="B1911" s="36" t="s">
        <v>17253</v>
      </c>
      <c r="C1911" s="36" t="s">
        <v>12607</v>
      </c>
      <c r="D1911" s="36" t="s">
        <v>12608</v>
      </c>
      <c r="E1911">
        <v>80.449996949999999</v>
      </c>
      <c r="F1911">
        <v>7.5500001909999996</v>
      </c>
      <c r="G1911" t="s">
        <v>1464</v>
      </c>
    </row>
    <row r="1912" spans="1:7" ht="18.75" customHeight="1">
      <c r="A1912" s="36" t="s">
        <v>14359</v>
      </c>
      <c r="B1912" s="36" t="s">
        <v>9596</v>
      </c>
      <c r="C1912" s="36" t="s">
        <v>9607</v>
      </c>
      <c r="D1912" t="s">
        <v>9600</v>
      </c>
      <c r="E1912">
        <v>67.183334349999996</v>
      </c>
      <c r="F1912">
        <v>24.783332819999998</v>
      </c>
      <c r="G1912" t="s">
        <v>1464</v>
      </c>
    </row>
    <row r="1913" spans="1:7" ht="18.75" customHeight="1">
      <c r="A1913" s="36" t="s">
        <v>4923</v>
      </c>
      <c r="B1913" s="36" t="s">
        <v>4582</v>
      </c>
      <c r="C1913" s="36" t="s">
        <v>4924</v>
      </c>
      <c r="D1913" s="36" t="s">
        <v>4814</v>
      </c>
      <c r="E1913">
        <v>104.76667019999999</v>
      </c>
      <c r="F1913">
        <v>-3.0499999519999998</v>
      </c>
      <c r="G1913" t="s">
        <v>1464</v>
      </c>
    </row>
    <row r="1914" spans="1:7" ht="18.75" customHeight="1">
      <c r="A1914" s="36" t="s">
        <v>6196</v>
      </c>
      <c r="B1914" s="36" t="s">
        <v>5588</v>
      </c>
      <c r="C1914" s="36" t="s">
        <v>6197</v>
      </c>
      <c r="D1914" t="s">
        <v>5612</v>
      </c>
      <c r="E1914">
        <v>140.385043270121</v>
      </c>
      <c r="F1914">
        <v>35.399952960715403</v>
      </c>
      <c r="G1914" t="s">
        <v>1464</v>
      </c>
    </row>
    <row r="1915" spans="1:7" ht="18.75" customHeight="1">
      <c r="A1915" s="36" t="s">
        <v>12183</v>
      </c>
      <c r="B1915" s="36" t="s">
        <v>17251</v>
      </c>
      <c r="C1915" s="36" t="s">
        <v>12184</v>
      </c>
      <c r="D1915" t="s">
        <v>11815</v>
      </c>
      <c r="E1915">
        <v>127.199125577372</v>
      </c>
      <c r="F1915">
        <v>37.115011366045898</v>
      </c>
      <c r="G1915" t="s">
        <v>1464</v>
      </c>
    </row>
    <row r="1916" spans="1:7" ht="18.75" customHeight="1">
      <c r="A1916" s="36" t="s">
        <v>9132</v>
      </c>
      <c r="B1916" s="36" t="s">
        <v>17249</v>
      </c>
      <c r="C1916" s="36" t="s">
        <v>9133</v>
      </c>
      <c r="D1916" s="36" t="s">
        <v>7713</v>
      </c>
      <c r="E1916">
        <v>174.7511111</v>
      </c>
      <c r="F1916">
        <v>-37.001388890000001</v>
      </c>
      <c r="G1916" t="s">
        <v>8871</v>
      </c>
    </row>
    <row r="1917" spans="1:7" ht="18.75" customHeight="1">
      <c r="A1917" s="36" t="s">
        <v>5748</v>
      </c>
      <c r="B1917" s="36" t="s">
        <v>5588</v>
      </c>
      <c r="C1917" s="36" t="s">
        <v>5749</v>
      </c>
      <c r="D1917" t="s">
        <v>5750</v>
      </c>
      <c r="E1917">
        <v>133.224115494833</v>
      </c>
      <c r="F1917">
        <v>35.4482127700931</v>
      </c>
      <c r="G1917" t="s">
        <v>1464</v>
      </c>
    </row>
    <row r="1918" spans="1:7" ht="18.75" customHeight="1">
      <c r="A1918" s="36" t="s">
        <v>6135</v>
      </c>
      <c r="B1918" s="36" t="s">
        <v>5588</v>
      </c>
      <c r="C1918" s="36" t="s">
        <v>6136</v>
      </c>
      <c r="D1918" s="36" t="s">
        <v>5612</v>
      </c>
      <c r="E1918">
        <v>140.710290650357</v>
      </c>
      <c r="F1918">
        <v>35.7008575844973</v>
      </c>
      <c r="G1918" t="s">
        <v>1464</v>
      </c>
    </row>
    <row r="1919" spans="1:7" ht="18.75" customHeight="1">
      <c r="A1919" s="36" t="s">
        <v>6242</v>
      </c>
      <c r="B1919" s="36" t="s">
        <v>5588</v>
      </c>
      <c r="C1919" s="36" t="s">
        <v>6243</v>
      </c>
      <c r="D1919" t="s">
        <v>5626</v>
      </c>
      <c r="E1919">
        <v>137.13569761564699</v>
      </c>
      <c r="F1919">
        <v>34.6502242830502</v>
      </c>
      <c r="G1919" t="s">
        <v>1464</v>
      </c>
    </row>
    <row r="1920" spans="1:7" ht="18.75" customHeight="1">
      <c r="A1920" s="36" t="s">
        <v>6040</v>
      </c>
      <c r="B1920" s="36" t="s">
        <v>5588</v>
      </c>
      <c r="C1920" s="36" t="s">
        <v>6041</v>
      </c>
      <c r="D1920" s="36" t="s">
        <v>5590</v>
      </c>
      <c r="E1920">
        <v>143.48333740000001</v>
      </c>
      <c r="F1920">
        <v>42.599998470000003</v>
      </c>
      <c r="G1920" t="s">
        <v>1464</v>
      </c>
    </row>
    <row r="1921" spans="1:7" ht="18.75" customHeight="1">
      <c r="A1921" s="36" t="s">
        <v>6076</v>
      </c>
      <c r="B1921" s="36" t="s">
        <v>5588</v>
      </c>
      <c r="C1921" s="36" t="s">
        <v>6077</v>
      </c>
      <c r="D1921" s="36" t="s">
        <v>5612</v>
      </c>
      <c r="E1921">
        <v>140.38333130000001</v>
      </c>
      <c r="F1921">
        <v>35.866664890000003</v>
      </c>
      <c r="G1921" t="s">
        <v>1464</v>
      </c>
    </row>
    <row r="1922" spans="1:7" ht="18.75" customHeight="1">
      <c r="A1922" s="36" t="s">
        <v>5645</v>
      </c>
      <c r="B1922" s="36" t="s">
        <v>5588</v>
      </c>
      <c r="C1922" s="36" t="s">
        <v>5646</v>
      </c>
      <c r="D1922" s="36" t="s">
        <v>5647</v>
      </c>
      <c r="E1922">
        <v>138.0500031</v>
      </c>
      <c r="F1922">
        <v>36.516666409999999</v>
      </c>
      <c r="G1922" t="s">
        <v>1464</v>
      </c>
    </row>
    <row r="1923" spans="1:7" ht="18.75" customHeight="1">
      <c r="A1923" s="36" t="s">
        <v>6044</v>
      </c>
      <c r="B1923" s="36" t="s">
        <v>5588</v>
      </c>
      <c r="C1923" s="36" t="s">
        <v>6045</v>
      </c>
      <c r="D1923" s="36" t="s">
        <v>5590</v>
      </c>
      <c r="E1923">
        <v>143.5</v>
      </c>
      <c r="F1923">
        <v>42.833332059999996</v>
      </c>
      <c r="G1923" t="s">
        <v>1464</v>
      </c>
    </row>
    <row r="1924" spans="1:7" ht="18.75" customHeight="1">
      <c r="A1924" s="36" t="s">
        <v>10885</v>
      </c>
      <c r="B1924" s="36" t="s">
        <v>10805</v>
      </c>
      <c r="C1924" s="36" t="s">
        <v>10886</v>
      </c>
      <c r="D1924" t="s">
        <v>10865</v>
      </c>
      <c r="E1924">
        <v>122.0333328</v>
      </c>
      <c r="F1924">
        <v>16.783332819999998</v>
      </c>
      <c r="G1924" t="s">
        <v>1464</v>
      </c>
    </row>
    <row r="1925" spans="1:7" ht="18.75" customHeight="1">
      <c r="A1925" t="s">
        <v>2872</v>
      </c>
      <c r="B1925" t="s">
        <v>2833</v>
      </c>
      <c r="C1925" t="s">
        <v>2873</v>
      </c>
      <c r="D1925" t="s">
        <v>2838</v>
      </c>
      <c r="E1925">
        <v>22.75</v>
      </c>
      <c r="F1925">
        <v>90.699996949999999</v>
      </c>
      <c r="G1925" t="s">
        <v>17230</v>
      </c>
    </row>
    <row r="1926" spans="1:7" ht="18.75" customHeight="1">
      <c r="A1926" t="s">
        <v>3381</v>
      </c>
      <c r="B1926" t="s">
        <v>2833</v>
      </c>
      <c r="C1926" t="s">
        <v>3382</v>
      </c>
      <c r="D1926" t="s">
        <v>3030</v>
      </c>
      <c r="E1926">
        <v>22.850828351890399</v>
      </c>
      <c r="F1926">
        <v>90.675157166444805</v>
      </c>
      <c r="G1926" t="s">
        <v>17230</v>
      </c>
    </row>
    <row r="1927" spans="1:7" ht="18.75" customHeight="1">
      <c r="A1927" s="36" t="s">
        <v>12417</v>
      </c>
      <c r="B1927" s="36" t="s">
        <v>17253</v>
      </c>
      <c r="C1927" s="36" t="s">
        <v>12418</v>
      </c>
      <c r="D1927" s="36" t="s">
        <v>1464</v>
      </c>
      <c r="E1927">
        <v>0</v>
      </c>
      <c r="F1927">
        <v>0</v>
      </c>
      <c r="G1927" t="s">
        <v>1464</v>
      </c>
    </row>
    <row r="1928" spans="1:7" ht="18.75" customHeight="1">
      <c r="A1928" s="36" t="s">
        <v>11478</v>
      </c>
      <c r="B1928" s="36" t="s">
        <v>10805</v>
      </c>
      <c r="C1928" s="36" t="s">
        <v>11479</v>
      </c>
      <c r="D1928" t="s">
        <v>1464</v>
      </c>
      <c r="E1928">
        <v>122.798266</v>
      </c>
      <c r="F1928">
        <v>9.9815349999999992</v>
      </c>
      <c r="G1928" t="s">
        <v>1464</v>
      </c>
    </row>
    <row r="1929" spans="1:7" ht="18.75" customHeight="1">
      <c r="A1929" s="36" t="s">
        <v>12845</v>
      </c>
      <c r="B1929" s="36" t="s">
        <v>17253</v>
      </c>
      <c r="C1929" s="36" t="s">
        <v>12846</v>
      </c>
      <c r="D1929" s="36" t="s">
        <v>1464</v>
      </c>
      <c r="E1929">
        <v>80.090042999999994</v>
      </c>
      <c r="F1929">
        <v>9.09414699999998</v>
      </c>
      <c r="G1929" t="s">
        <v>1464</v>
      </c>
    </row>
    <row r="1930" spans="1:7" ht="18.75" customHeight="1">
      <c r="A1930" s="36" t="s">
        <v>10617</v>
      </c>
      <c r="B1930" s="36" t="s">
        <v>9596</v>
      </c>
      <c r="C1930" s="36" t="s">
        <v>10618</v>
      </c>
      <c r="D1930" t="s">
        <v>1464</v>
      </c>
      <c r="E1930">
        <v>0</v>
      </c>
      <c r="F1930">
        <v>0</v>
      </c>
      <c r="G1930" t="s">
        <v>1464</v>
      </c>
    </row>
    <row r="1931" spans="1:7" ht="18.75" customHeight="1">
      <c r="A1931" s="36" t="s">
        <v>6268</v>
      </c>
      <c r="B1931" s="36" t="s">
        <v>5588</v>
      </c>
      <c r="C1931" s="36" t="s">
        <v>6269</v>
      </c>
      <c r="D1931" s="36" t="s">
        <v>1464</v>
      </c>
      <c r="E1931">
        <v>129.87656799999999</v>
      </c>
      <c r="F1931">
        <v>33.265819</v>
      </c>
      <c r="G1931" t="s">
        <v>1464</v>
      </c>
    </row>
    <row r="1932" spans="1:7" ht="18.75" customHeight="1">
      <c r="A1932" s="36" t="s">
        <v>6084</v>
      </c>
      <c r="B1932" s="36" t="s">
        <v>5588</v>
      </c>
      <c r="C1932" s="36" t="s">
        <v>6085</v>
      </c>
      <c r="D1932" s="36" t="s">
        <v>5764</v>
      </c>
      <c r="E1932">
        <v>130.251</v>
      </c>
      <c r="F1932">
        <v>33.597900000000003</v>
      </c>
      <c r="G1932" t="s">
        <v>1464</v>
      </c>
    </row>
    <row r="1933" spans="1:7" ht="18.75" customHeight="1">
      <c r="A1933" s="36" t="s">
        <v>12318</v>
      </c>
      <c r="B1933" s="36" t="s">
        <v>17251</v>
      </c>
      <c r="C1933" s="36" t="s">
        <v>12319</v>
      </c>
      <c r="D1933" t="s">
        <v>11821</v>
      </c>
      <c r="E1933">
        <v>128.95584728845</v>
      </c>
      <c r="F1933">
        <v>36.530613453723298</v>
      </c>
      <c r="G1933" t="s">
        <v>1464</v>
      </c>
    </row>
    <row r="1934" spans="1:7" ht="18.75" customHeight="1">
      <c r="A1934" s="36" t="s">
        <v>11829</v>
      </c>
      <c r="B1934" s="36" t="s">
        <v>17251</v>
      </c>
      <c r="C1934" s="36" t="s">
        <v>11830</v>
      </c>
      <c r="D1934" s="36" t="s">
        <v>11815</v>
      </c>
      <c r="E1934">
        <v>126.76975900926401</v>
      </c>
      <c r="F1934">
        <v>37.885886787955101</v>
      </c>
      <c r="G1934" t="s">
        <v>1464</v>
      </c>
    </row>
    <row r="1935" spans="1:7" ht="18.75" customHeight="1">
      <c r="A1935" s="36" t="s">
        <v>11729</v>
      </c>
      <c r="B1935" s="36" t="s">
        <v>10805</v>
      </c>
      <c r="C1935" s="36" t="s">
        <v>11730</v>
      </c>
      <c r="D1935" s="36" t="s">
        <v>10809</v>
      </c>
      <c r="E1935">
        <v>120.8499985</v>
      </c>
      <c r="F1935">
        <v>14.41666698</v>
      </c>
      <c r="G1935" t="s">
        <v>1464</v>
      </c>
    </row>
    <row r="1936" spans="1:7" ht="18.75" customHeight="1">
      <c r="A1936" s="36" t="s">
        <v>6182</v>
      </c>
      <c r="B1936" s="36" t="s">
        <v>5588</v>
      </c>
      <c r="C1936" s="36" t="s">
        <v>6183</v>
      </c>
      <c r="D1936" s="36" t="s">
        <v>5659</v>
      </c>
      <c r="E1936">
        <v>140.06233689999999</v>
      </c>
      <c r="F1936">
        <v>35.615182449999999</v>
      </c>
      <c r="G1936" t="s">
        <v>1464</v>
      </c>
    </row>
    <row r="1937" spans="1:7" ht="18.75" customHeight="1">
      <c r="A1937" s="36" t="s">
        <v>12588</v>
      </c>
      <c r="B1937" s="36" t="s">
        <v>17253</v>
      </c>
      <c r="C1937" s="36" t="s">
        <v>12589</v>
      </c>
      <c r="D1937" s="36" t="s">
        <v>12445</v>
      </c>
      <c r="E1937">
        <v>0</v>
      </c>
      <c r="F1937">
        <v>0</v>
      </c>
      <c r="G1937" t="s">
        <v>1464</v>
      </c>
    </row>
    <row r="1938" spans="1:7" ht="18.75" customHeight="1">
      <c r="A1938" s="36" t="s">
        <v>5904</v>
      </c>
      <c r="B1938" s="36" t="s">
        <v>5588</v>
      </c>
      <c r="C1938" s="36" t="s">
        <v>5905</v>
      </c>
      <c r="D1938" s="36" t="s">
        <v>5686</v>
      </c>
      <c r="E1938">
        <v>140.33789999999999</v>
      </c>
      <c r="F1938">
        <v>35.968200000000003</v>
      </c>
      <c r="G1938" t="s">
        <v>1464</v>
      </c>
    </row>
    <row r="1939" spans="1:7" ht="18.75" customHeight="1">
      <c r="A1939" t="s">
        <v>3079</v>
      </c>
      <c r="B1939" t="s">
        <v>2833</v>
      </c>
      <c r="C1939" t="s">
        <v>3080</v>
      </c>
      <c r="D1939" t="s">
        <v>2861</v>
      </c>
      <c r="E1939">
        <v>21.232033000000001</v>
      </c>
      <c r="F1939">
        <v>92.046356000000003</v>
      </c>
      <c r="G1939" t="s">
        <v>17231</v>
      </c>
    </row>
    <row r="1940" spans="1:7" ht="18.75" customHeight="1">
      <c r="A1940" s="36" t="s">
        <v>5890</v>
      </c>
      <c r="B1940" s="36" t="s">
        <v>5588</v>
      </c>
      <c r="C1940" s="36" t="s">
        <v>5891</v>
      </c>
      <c r="D1940" s="36" t="s">
        <v>5672</v>
      </c>
      <c r="E1940">
        <v>140.28334050000001</v>
      </c>
      <c r="F1940">
        <v>37.583332059999996</v>
      </c>
      <c r="G1940" t="s">
        <v>1464</v>
      </c>
    </row>
    <row r="1941" spans="1:7" ht="18.75" customHeight="1">
      <c r="A1941" s="36" t="s">
        <v>6086</v>
      </c>
      <c r="B1941" s="36" t="s">
        <v>5588</v>
      </c>
      <c r="C1941" s="36" t="s">
        <v>6087</v>
      </c>
      <c r="D1941" s="36" t="s">
        <v>5612</v>
      </c>
      <c r="E1941">
        <v>140.20849999999999</v>
      </c>
      <c r="F1941">
        <v>35.766100000000002</v>
      </c>
      <c r="G1941" t="s">
        <v>1464</v>
      </c>
    </row>
    <row r="1942" spans="1:7" ht="18.75" customHeight="1">
      <c r="A1942" s="36" t="s">
        <v>5768</v>
      </c>
      <c r="B1942" s="36" t="s">
        <v>5588</v>
      </c>
      <c r="C1942" s="36" t="s">
        <v>5769</v>
      </c>
      <c r="D1942" s="36" t="s">
        <v>1464</v>
      </c>
      <c r="E1942">
        <v>140.2604</v>
      </c>
      <c r="F1942">
        <v>35.742899999999999</v>
      </c>
      <c r="G1942" t="s">
        <v>1464</v>
      </c>
    </row>
    <row r="1943" spans="1:7" ht="18.75" customHeight="1">
      <c r="A1943" s="36" t="s">
        <v>5731</v>
      </c>
      <c r="B1943" s="36" t="s">
        <v>5588</v>
      </c>
      <c r="C1943" s="36" t="s">
        <v>5732</v>
      </c>
      <c r="D1943" s="36" t="s">
        <v>1464</v>
      </c>
      <c r="E1943">
        <v>140.24439854547001</v>
      </c>
      <c r="F1943">
        <v>35.806584433039802</v>
      </c>
      <c r="G1943" t="s">
        <v>1464</v>
      </c>
    </row>
    <row r="1944" spans="1:7" ht="18.75" customHeight="1">
      <c r="A1944" s="36" t="s">
        <v>2407</v>
      </c>
      <c r="B1944" s="36" t="s">
        <v>1884</v>
      </c>
      <c r="C1944" s="36" t="s">
        <v>2408</v>
      </c>
      <c r="D1944" s="36" t="s">
        <v>1464</v>
      </c>
      <c r="E1944">
        <v>149.421442460572</v>
      </c>
      <c r="F1944">
        <v>-21.5545666544709</v>
      </c>
      <c r="G1944" t="s">
        <v>1464</v>
      </c>
    </row>
    <row r="1945" spans="1:7" ht="18.75" customHeight="1">
      <c r="A1945" s="36" t="s">
        <v>9134</v>
      </c>
      <c r="B1945" s="36" t="s">
        <v>17249</v>
      </c>
      <c r="C1945" s="36" t="s">
        <v>9135</v>
      </c>
      <c r="D1945" s="36" t="s">
        <v>7762</v>
      </c>
      <c r="E1945">
        <v>169.80722220000001</v>
      </c>
      <c r="F1945">
        <v>-46.35916667</v>
      </c>
      <c r="G1945" t="s">
        <v>9135</v>
      </c>
    </row>
    <row r="1946" spans="1:7" ht="18.75" customHeight="1">
      <c r="A1946" s="36" t="s">
        <v>7267</v>
      </c>
      <c r="B1946" s="36" t="s">
        <v>6929</v>
      </c>
      <c r="C1946" s="36" t="s">
        <v>7268</v>
      </c>
      <c r="D1946" s="36" t="s">
        <v>6947</v>
      </c>
      <c r="E1946">
        <v>96.449996949999999</v>
      </c>
      <c r="F1946">
        <v>25.266666409999999</v>
      </c>
      <c r="G1946" t="s">
        <v>1464</v>
      </c>
    </row>
    <row r="1947" spans="1:7" ht="18.75" customHeight="1">
      <c r="A1947" s="36" t="s">
        <v>7291</v>
      </c>
      <c r="B1947" s="36" t="s">
        <v>6929</v>
      </c>
      <c r="C1947" s="36" t="s">
        <v>7292</v>
      </c>
      <c r="D1947" t="s">
        <v>6947</v>
      </c>
      <c r="E1947">
        <v>96.383331299999995</v>
      </c>
      <c r="F1947">
        <v>25.216667180000002</v>
      </c>
      <c r="G1947" t="s">
        <v>1464</v>
      </c>
    </row>
    <row r="1948" spans="1:7" ht="18.75" customHeight="1">
      <c r="A1948" s="36" t="s">
        <v>7103</v>
      </c>
      <c r="B1948" s="36" t="s">
        <v>6929</v>
      </c>
      <c r="C1948" s="36" t="s">
        <v>7104</v>
      </c>
      <c r="D1948" s="36" t="s">
        <v>6947</v>
      </c>
      <c r="E1948">
        <v>96.283332819999998</v>
      </c>
      <c r="F1948">
        <v>25.149999619999999</v>
      </c>
      <c r="G1948" t="s">
        <v>1464</v>
      </c>
    </row>
    <row r="1949" spans="1:7" ht="18.75" customHeight="1">
      <c r="A1949" s="36" t="s">
        <v>7299</v>
      </c>
      <c r="B1949" s="36" t="s">
        <v>6929</v>
      </c>
      <c r="C1949" s="36" t="s">
        <v>7300</v>
      </c>
      <c r="D1949" t="s">
        <v>6955</v>
      </c>
      <c r="E1949">
        <v>96.133331299999995</v>
      </c>
      <c r="F1949">
        <v>24.25</v>
      </c>
      <c r="G1949" t="s">
        <v>1464</v>
      </c>
    </row>
    <row r="1950" spans="1:7" ht="18.75" customHeight="1">
      <c r="A1950" s="36" t="s">
        <v>12833</v>
      </c>
      <c r="B1950" s="36" t="s">
        <v>17253</v>
      </c>
      <c r="C1950" s="36" t="s">
        <v>12834</v>
      </c>
      <c r="D1950" s="36" t="s">
        <v>12399</v>
      </c>
      <c r="E1950">
        <v>0</v>
      </c>
      <c r="F1950">
        <v>0</v>
      </c>
      <c r="G1950" t="s">
        <v>1464</v>
      </c>
    </row>
    <row r="1951" spans="1:7" ht="18.75" customHeight="1">
      <c r="A1951" s="36" t="s">
        <v>10039</v>
      </c>
      <c r="B1951" s="36" t="s">
        <v>9596</v>
      </c>
      <c r="C1951" s="36" t="s">
        <v>10040</v>
      </c>
      <c r="D1951" t="s">
        <v>9600</v>
      </c>
      <c r="E1951">
        <v>0</v>
      </c>
      <c r="F1951">
        <v>0</v>
      </c>
      <c r="G1951" t="s">
        <v>1464</v>
      </c>
    </row>
    <row r="1952" spans="1:7" ht="18.75" customHeight="1">
      <c r="A1952" s="36" t="s">
        <v>9818</v>
      </c>
      <c r="B1952" s="36" t="s">
        <v>9596</v>
      </c>
      <c r="C1952" s="36" t="s">
        <v>9819</v>
      </c>
      <c r="D1952" t="s">
        <v>9600</v>
      </c>
      <c r="E1952">
        <v>66.683334349999996</v>
      </c>
      <c r="F1952">
        <v>24.88333321</v>
      </c>
      <c r="G1952" t="s">
        <v>1464</v>
      </c>
    </row>
    <row r="1953" spans="1:7" ht="18.75" customHeight="1">
      <c r="A1953" s="36" t="s">
        <v>10114</v>
      </c>
      <c r="B1953" s="36" t="s">
        <v>9596</v>
      </c>
      <c r="C1953" s="36" t="s">
        <v>10115</v>
      </c>
      <c r="D1953" t="s">
        <v>9740</v>
      </c>
      <c r="E1953">
        <v>71.099998470000003</v>
      </c>
      <c r="F1953">
        <v>32.583332059999996</v>
      </c>
      <c r="G1953" t="s">
        <v>1464</v>
      </c>
    </row>
    <row r="1954" spans="1:7" ht="18.75" customHeight="1">
      <c r="A1954" s="36" t="s">
        <v>13812</v>
      </c>
      <c r="B1954" s="36" t="s">
        <v>13155</v>
      </c>
      <c r="C1954" s="36" t="s">
        <v>13813</v>
      </c>
      <c r="D1954" s="36" t="s">
        <v>13384</v>
      </c>
      <c r="E1954">
        <v>101.263235445956</v>
      </c>
      <c r="F1954">
        <v>6.9025989709077296</v>
      </c>
      <c r="G1954" t="s">
        <v>13918</v>
      </c>
    </row>
    <row r="1955" spans="1:7" ht="18.75" customHeight="1">
      <c r="A1955" s="36" t="s">
        <v>3562</v>
      </c>
      <c r="B1955" s="36" t="s">
        <v>3535</v>
      </c>
      <c r="C1955" s="36" t="s">
        <v>3563</v>
      </c>
      <c r="D1955" t="s">
        <v>3564</v>
      </c>
      <c r="E1955">
        <v>0</v>
      </c>
      <c r="F1955">
        <v>0</v>
      </c>
      <c r="G1955" t="s">
        <v>1464</v>
      </c>
    </row>
    <row r="1956" spans="1:7" ht="18.75" customHeight="1">
      <c r="A1956" s="36" t="s">
        <v>12207</v>
      </c>
      <c r="B1956" s="36" t="s">
        <v>17251</v>
      </c>
      <c r="C1956" s="36" t="s">
        <v>12208</v>
      </c>
      <c r="D1956" t="s">
        <v>11888</v>
      </c>
      <c r="E1956">
        <v>126.66666410000001</v>
      </c>
      <c r="F1956">
        <v>37.816665649999997</v>
      </c>
      <c r="G1956" t="s">
        <v>1464</v>
      </c>
    </row>
    <row r="1957" spans="1:7" ht="18.75" customHeight="1">
      <c r="A1957" s="36" t="s">
        <v>7205</v>
      </c>
      <c r="B1957" s="36" t="s">
        <v>6929</v>
      </c>
      <c r="C1957" s="36" t="s">
        <v>7206</v>
      </c>
      <c r="D1957" s="36" t="s">
        <v>6977</v>
      </c>
      <c r="E1957">
        <v>96.916664119999993</v>
      </c>
      <c r="F1957">
        <v>20.5</v>
      </c>
      <c r="G1957" t="s">
        <v>1464</v>
      </c>
    </row>
    <row r="1958" spans="1:7" ht="18.75" customHeight="1">
      <c r="A1958" s="36" t="s">
        <v>7351</v>
      </c>
      <c r="B1958" s="36" t="s">
        <v>6929</v>
      </c>
      <c r="C1958" s="36" t="s">
        <v>7352</v>
      </c>
      <c r="D1958" t="s">
        <v>7017</v>
      </c>
      <c r="E1958">
        <v>95.366668700000005</v>
      </c>
      <c r="F1958">
        <v>20</v>
      </c>
      <c r="G1958" t="s">
        <v>1464</v>
      </c>
    </row>
    <row r="1959" spans="1:7" ht="18.75" customHeight="1">
      <c r="A1959" s="36" t="s">
        <v>13706</v>
      </c>
      <c r="B1959" s="36" t="s">
        <v>13155</v>
      </c>
      <c r="C1959" s="36" t="s">
        <v>13707</v>
      </c>
      <c r="D1959" s="36" t="s">
        <v>125</v>
      </c>
      <c r="E1959">
        <v>100.5</v>
      </c>
      <c r="F1959">
        <v>13.5</v>
      </c>
      <c r="G1959" t="s">
        <v>1464</v>
      </c>
    </row>
    <row r="1960" spans="1:7" ht="18.75" customHeight="1">
      <c r="A1960" s="36" t="s">
        <v>13172</v>
      </c>
      <c r="B1960" s="36" t="s">
        <v>13155</v>
      </c>
      <c r="C1960" s="36" t="s">
        <v>13173</v>
      </c>
      <c r="D1960" s="36" t="s">
        <v>1464</v>
      </c>
      <c r="E1960">
        <v>0</v>
      </c>
      <c r="F1960">
        <v>0</v>
      </c>
      <c r="G1960" t="s">
        <v>1464</v>
      </c>
    </row>
    <row r="1961" spans="1:7" ht="18.75" customHeight="1">
      <c r="A1961" s="36" t="s">
        <v>13170</v>
      </c>
      <c r="B1961" s="36" t="s">
        <v>13155</v>
      </c>
      <c r="C1961" s="36" t="s">
        <v>13171</v>
      </c>
      <c r="D1961" s="36" t="s">
        <v>1464</v>
      </c>
      <c r="E1961">
        <v>0</v>
      </c>
      <c r="F1961">
        <v>0</v>
      </c>
      <c r="G1961" t="s">
        <v>1464</v>
      </c>
    </row>
    <row r="1962" spans="1:7" ht="18.75" customHeight="1">
      <c r="A1962" s="36" t="s">
        <v>13454</v>
      </c>
      <c r="B1962" s="36" t="s">
        <v>13155</v>
      </c>
      <c r="C1962" s="36" t="s">
        <v>13455</v>
      </c>
      <c r="D1962" s="36" t="s">
        <v>13309</v>
      </c>
      <c r="E1962">
        <v>101.88333129999999</v>
      </c>
      <c r="F1962">
        <v>13.46666622</v>
      </c>
      <c r="G1962" t="s">
        <v>1464</v>
      </c>
    </row>
    <row r="1963" spans="1:7" ht="18.75" customHeight="1">
      <c r="A1963" s="36" t="s">
        <v>15866</v>
      </c>
      <c r="B1963" s="36" t="s">
        <v>13155</v>
      </c>
      <c r="C1963" s="36" t="s">
        <v>13867</v>
      </c>
      <c r="D1963" s="36" t="s">
        <v>13242</v>
      </c>
      <c r="E1963">
        <v>100.00832745541</v>
      </c>
      <c r="F1963">
        <v>13.189146191314601</v>
      </c>
      <c r="G1963" t="s">
        <v>13707</v>
      </c>
    </row>
    <row r="1964" spans="1:7" ht="18.75" customHeight="1">
      <c r="A1964" s="36" t="s">
        <v>13343</v>
      </c>
      <c r="B1964" s="36" t="s">
        <v>13155</v>
      </c>
      <c r="C1964" s="36" t="s">
        <v>13344</v>
      </c>
      <c r="D1964" s="36" t="s">
        <v>13242</v>
      </c>
      <c r="E1964">
        <v>100.066667</v>
      </c>
      <c r="F1964">
        <v>13.15</v>
      </c>
      <c r="G1964" t="s">
        <v>1464</v>
      </c>
    </row>
    <row r="1965" spans="1:7" ht="18.75" customHeight="1">
      <c r="A1965" s="36" t="s">
        <v>13415</v>
      </c>
      <c r="B1965" s="36" t="s">
        <v>13155</v>
      </c>
      <c r="C1965" s="36" t="s">
        <v>13416</v>
      </c>
      <c r="D1965" s="36" t="s">
        <v>13242</v>
      </c>
      <c r="E1965">
        <v>100.004621862682</v>
      </c>
      <c r="F1965">
        <v>12.8596888463323</v>
      </c>
      <c r="G1965" t="s">
        <v>13707</v>
      </c>
    </row>
    <row r="1966" spans="1:7" ht="18.75" customHeight="1">
      <c r="A1966" s="36" t="s">
        <v>15865</v>
      </c>
      <c r="B1966" s="36" t="s">
        <v>13155</v>
      </c>
      <c r="C1966" s="36" t="s">
        <v>14126</v>
      </c>
      <c r="D1966" s="36" t="s">
        <v>13242</v>
      </c>
      <c r="E1966">
        <v>100.04344070962399</v>
      </c>
      <c r="F1966">
        <v>13.1656598151396</v>
      </c>
      <c r="G1966" t="s">
        <v>13707</v>
      </c>
    </row>
    <row r="1967" spans="1:7" ht="18.75" customHeight="1">
      <c r="A1967" s="36" t="s">
        <v>13402</v>
      </c>
      <c r="B1967" s="36" t="s">
        <v>13155</v>
      </c>
      <c r="C1967" s="36" t="s">
        <v>13403</v>
      </c>
      <c r="D1967" s="36" t="s">
        <v>13404</v>
      </c>
      <c r="E1967">
        <v>100.429735440518</v>
      </c>
      <c r="F1967">
        <v>13.5153864360584</v>
      </c>
      <c r="G1967" t="s">
        <v>13707</v>
      </c>
    </row>
    <row r="1968" spans="1:7" ht="18.75" customHeight="1">
      <c r="A1968" s="36" t="s">
        <v>13460</v>
      </c>
      <c r="B1968" s="36" t="s">
        <v>13155</v>
      </c>
      <c r="C1968" s="36" t="s">
        <v>13461</v>
      </c>
      <c r="D1968" s="36" t="s">
        <v>13309</v>
      </c>
      <c r="E1968">
        <v>100.9666672</v>
      </c>
      <c r="F1968">
        <v>13.483333590000001</v>
      </c>
      <c r="G1968" t="s">
        <v>1464</v>
      </c>
    </row>
    <row r="1969" spans="1:7" ht="18.75" customHeight="1">
      <c r="A1969" s="36" t="s">
        <v>13462</v>
      </c>
      <c r="B1969" s="36" t="s">
        <v>13155</v>
      </c>
      <c r="C1969" s="36" t="s">
        <v>13463</v>
      </c>
      <c r="D1969" s="36" t="s">
        <v>13407</v>
      </c>
      <c r="E1969">
        <v>100.76667019999999</v>
      </c>
      <c r="F1969">
        <v>13.5</v>
      </c>
      <c r="G1969" t="s">
        <v>1464</v>
      </c>
    </row>
    <row r="1970" spans="1:7" ht="18.75" customHeight="1">
      <c r="A1970" s="36" t="s">
        <v>13408</v>
      </c>
      <c r="B1970" s="36" t="s">
        <v>13155</v>
      </c>
      <c r="C1970" s="36" t="s">
        <v>13409</v>
      </c>
      <c r="D1970" s="36" t="s">
        <v>13407</v>
      </c>
      <c r="E1970">
        <v>100.653311070618</v>
      </c>
      <c r="F1970">
        <v>13.5165538554793</v>
      </c>
      <c r="G1970" t="s">
        <v>13707</v>
      </c>
    </row>
    <row r="1971" spans="1:7" ht="18.75" customHeight="1">
      <c r="A1971" s="36" t="s">
        <v>13413</v>
      </c>
      <c r="B1971" s="36" t="s">
        <v>13155</v>
      </c>
      <c r="C1971" s="36" t="s">
        <v>13414</v>
      </c>
      <c r="D1971" s="36" t="s">
        <v>13242</v>
      </c>
      <c r="E1971">
        <v>99.968095854214994</v>
      </c>
      <c r="F1971">
        <v>13.2363075897035</v>
      </c>
      <c r="G1971" t="s">
        <v>13707</v>
      </c>
    </row>
    <row r="1972" spans="1:7" ht="18.75" customHeight="1">
      <c r="A1972" s="36" t="s">
        <v>13798</v>
      </c>
      <c r="B1972" s="36" t="s">
        <v>13155</v>
      </c>
      <c r="C1972" s="36" t="s">
        <v>13799</v>
      </c>
      <c r="D1972" s="36" t="s">
        <v>13242</v>
      </c>
      <c r="E1972">
        <v>99.925835937060199</v>
      </c>
      <c r="F1972">
        <v>13.285950796521499</v>
      </c>
      <c r="G1972" t="s">
        <v>13707</v>
      </c>
    </row>
    <row r="1973" spans="1:7" ht="18.75" customHeight="1">
      <c r="A1973" s="36" t="s">
        <v>13518</v>
      </c>
      <c r="B1973" s="36" t="s">
        <v>13155</v>
      </c>
      <c r="C1973" s="36" t="s">
        <v>13519</v>
      </c>
      <c r="D1973" s="36" t="s">
        <v>13254</v>
      </c>
      <c r="E1973">
        <v>100.26667019999999</v>
      </c>
      <c r="F1973">
        <v>13.5</v>
      </c>
      <c r="G1973" t="s">
        <v>13253</v>
      </c>
    </row>
    <row r="1974" spans="1:7" ht="18.75" customHeight="1">
      <c r="A1974" s="36" t="s">
        <v>13994</v>
      </c>
      <c r="B1974" s="36" t="s">
        <v>13155</v>
      </c>
      <c r="C1974" s="36" t="s">
        <v>13995</v>
      </c>
      <c r="D1974" s="36" t="s">
        <v>13157</v>
      </c>
      <c r="E1974">
        <v>100.025119231087</v>
      </c>
      <c r="F1974">
        <v>13.373786430345399</v>
      </c>
      <c r="G1974" t="s">
        <v>13707</v>
      </c>
    </row>
    <row r="1975" spans="1:7" ht="18.75" customHeight="1">
      <c r="A1975" s="36" t="s">
        <v>13400</v>
      </c>
      <c r="B1975" s="36" t="s">
        <v>13155</v>
      </c>
      <c r="C1975" s="36" t="s">
        <v>13401</v>
      </c>
      <c r="D1975" s="36" t="s">
        <v>13157</v>
      </c>
      <c r="E1975">
        <v>100.156544857998</v>
      </c>
      <c r="F1975">
        <v>13.470594896904201</v>
      </c>
      <c r="G1975" t="s">
        <v>13707</v>
      </c>
    </row>
    <row r="1976" spans="1:7" ht="18.75" customHeight="1">
      <c r="A1976" s="36" t="s">
        <v>13252</v>
      </c>
      <c r="B1976" s="36" t="s">
        <v>13155</v>
      </c>
      <c r="C1976" s="36" t="s">
        <v>13253</v>
      </c>
      <c r="D1976" s="36" t="s">
        <v>13254</v>
      </c>
      <c r="E1976">
        <v>100.306096745708</v>
      </c>
      <c r="F1976">
        <v>13.474575777007701</v>
      </c>
      <c r="G1976" t="s">
        <v>1464</v>
      </c>
    </row>
    <row r="1977" spans="1:7" ht="18.75" customHeight="1">
      <c r="A1977" s="36" t="s">
        <v>13579</v>
      </c>
      <c r="B1977" s="36" t="s">
        <v>13155</v>
      </c>
      <c r="C1977" s="36" t="s">
        <v>13580</v>
      </c>
      <c r="D1977" t="s">
        <v>13157</v>
      </c>
      <c r="E1977">
        <v>99.930836938888703</v>
      </c>
      <c r="F1977">
        <v>13.326867347277901</v>
      </c>
      <c r="G1977" t="s">
        <v>13707</v>
      </c>
    </row>
    <row r="1978" spans="1:7" ht="18.75" customHeight="1">
      <c r="A1978" s="36" t="s">
        <v>13923</v>
      </c>
      <c r="B1978" s="36" t="s">
        <v>13155</v>
      </c>
      <c r="C1978" s="36" t="s">
        <v>13924</v>
      </c>
      <c r="D1978" s="36" t="s">
        <v>13254</v>
      </c>
      <c r="E1978">
        <v>100.195079681606</v>
      </c>
      <c r="F1978">
        <v>13.4786359288409</v>
      </c>
      <c r="G1978" t="s">
        <v>13707</v>
      </c>
    </row>
    <row r="1979" spans="1:7" ht="18.75" customHeight="1">
      <c r="A1979" s="36" t="s">
        <v>13969</v>
      </c>
      <c r="B1979" s="36" t="s">
        <v>13155</v>
      </c>
      <c r="C1979" s="36" t="s">
        <v>13970</v>
      </c>
      <c r="D1979" s="36" t="s">
        <v>13157</v>
      </c>
      <c r="E1979">
        <v>100.11666870000001</v>
      </c>
      <c r="F1979">
        <v>13.4333334</v>
      </c>
      <c r="G1979" t="s">
        <v>1464</v>
      </c>
    </row>
    <row r="1980" spans="1:7" ht="18.75" customHeight="1">
      <c r="A1980" s="36" t="s">
        <v>13888</v>
      </c>
      <c r="B1980" s="36" t="s">
        <v>13155</v>
      </c>
      <c r="C1980" s="36" t="s">
        <v>13889</v>
      </c>
      <c r="D1980" s="36" t="s">
        <v>13242</v>
      </c>
      <c r="E1980">
        <v>100.058464231963</v>
      </c>
      <c r="F1980">
        <v>13.152941786500699</v>
      </c>
      <c r="G1980" t="s">
        <v>13707</v>
      </c>
    </row>
    <row r="1981" spans="1:7" ht="18.75" customHeight="1">
      <c r="A1981" s="36" t="s">
        <v>13618</v>
      </c>
      <c r="B1981" s="36" t="s">
        <v>13155</v>
      </c>
      <c r="C1981" s="36" t="s">
        <v>13619</v>
      </c>
      <c r="D1981" s="36" t="s">
        <v>13242</v>
      </c>
      <c r="E1981">
        <v>100.068959410235</v>
      </c>
      <c r="F1981">
        <v>13.0889386571467</v>
      </c>
      <c r="G1981" t="s">
        <v>1464</v>
      </c>
    </row>
    <row r="1982" spans="1:7" ht="18.75" customHeight="1">
      <c r="A1982" s="36" t="s">
        <v>13243</v>
      </c>
      <c r="B1982" s="36" t="s">
        <v>13155</v>
      </c>
      <c r="C1982" s="36" t="s">
        <v>13244</v>
      </c>
      <c r="D1982" s="36" t="s">
        <v>13157</v>
      </c>
      <c r="E1982">
        <v>100.024171801631</v>
      </c>
      <c r="F1982">
        <v>13.3935770494341</v>
      </c>
      <c r="G1982" t="s">
        <v>13707</v>
      </c>
    </row>
    <row r="1983" spans="1:7" ht="18.75" customHeight="1">
      <c r="A1983" s="36" t="s">
        <v>13860</v>
      </c>
      <c r="B1983" s="36" t="s">
        <v>13155</v>
      </c>
      <c r="C1983" s="36" t="s">
        <v>13861</v>
      </c>
      <c r="D1983" s="36" t="s">
        <v>13242</v>
      </c>
      <c r="E1983">
        <v>99.933334349999996</v>
      </c>
      <c r="F1983">
        <v>13.233333590000001</v>
      </c>
      <c r="G1983" t="s">
        <v>13707</v>
      </c>
    </row>
    <row r="1984" spans="1:7" ht="18.75" customHeight="1">
      <c r="A1984" s="36" t="s">
        <v>11188</v>
      </c>
      <c r="B1984" s="36" t="s">
        <v>10805</v>
      </c>
      <c r="C1984" s="36" t="s">
        <v>11189</v>
      </c>
      <c r="D1984" t="s">
        <v>1464</v>
      </c>
      <c r="E1984">
        <v>0</v>
      </c>
      <c r="F1984">
        <v>0</v>
      </c>
      <c r="G1984" t="s">
        <v>1464</v>
      </c>
    </row>
    <row r="1985" spans="1:7" ht="18.75" customHeight="1">
      <c r="A1985" s="36" t="s">
        <v>5920</v>
      </c>
      <c r="B1985" s="36" t="s">
        <v>5588</v>
      </c>
      <c r="C1985" s="36" t="s">
        <v>5921</v>
      </c>
      <c r="D1985" s="36" t="s">
        <v>5828</v>
      </c>
      <c r="E1985">
        <v>137.5</v>
      </c>
      <c r="F1985">
        <v>34.666667940000004</v>
      </c>
      <c r="G1985" t="s">
        <v>1464</v>
      </c>
    </row>
    <row r="1986" spans="1:7" ht="18.75" customHeight="1">
      <c r="A1986" s="36" t="s">
        <v>11186</v>
      </c>
      <c r="B1986" s="36" t="s">
        <v>10805</v>
      </c>
      <c r="C1986" s="36" t="s">
        <v>11187</v>
      </c>
      <c r="D1986" s="36" t="s">
        <v>1464</v>
      </c>
      <c r="E1986">
        <v>0</v>
      </c>
      <c r="F1986">
        <v>0</v>
      </c>
      <c r="G1986" t="s">
        <v>1464</v>
      </c>
    </row>
    <row r="1987" spans="1:7" ht="18.75" customHeight="1">
      <c r="A1987" s="36" t="s">
        <v>12089</v>
      </c>
      <c r="B1987" s="36" t="s">
        <v>17251</v>
      </c>
      <c r="C1987" s="36" t="s">
        <v>12090</v>
      </c>
      <c r="D1987" t="s">
        <v>11839</v>
      </c>
      <c r="E1987">
        <v>126.34571052270699</v>
      </c>
      <c r="F1987">
        <v>36.75523057633</v>
      </c>
      <c r="G1987" t="s">
        <v>1464</v>
      </c>
    </row>
    <row r="1988" spans="1:7" ht="18.75" customHeight="1">
      <c r="A1988" s="36" t="s">
        <v>7073</v>
      </c>
      <c r="B1988" s="36" t="s">
        <v>6929</v>
      </c>
      <c r="C1988" s="36" t="s">
        <v>7074</v>
      </c>
      <c r="D1988" s="36" t="s">
        <v>7055</v>
      </c>
      <c r="E1988">
        <v>97.050003050000001</v>
      </c>
      <c r="F1988">
        <v>17.350000380000001</v>
      </c>
      <c r="G1988" t="s">
        <v>1464</v>
      </c>
    </row>
    <row r="1989" spans="1:7" ht="18.75" customHeight="1">
      <c r="A1989" s="36" t="s">
        <v>9136</v>
      </c>
      <c r="B1989" s="36" t="s">
        <v>17249</v>
      </c>
      <c r="C1989" s="36" t="s">
        <v>9137</v>
      </c>
      <c r="D1989" s="36" t="s">
        <v>7710</v>
      </c>
      <c r="E1989">
        <v>173</v>
      </c>
      <c r="F1989">
        <v>-40.583333330000002</v>
      </c>
      <c r="G1989" t="s">
        <v>8555</v>
      </c>
    </row>
    <row r="1990" spans="1:7" ht="18.75" customHeight="1">
      <c r="A1990" s="36" t="s">
        <v>8578</v>
      </c>
      <c r="B1990" s="36" t="s">
        <v>17249</v>
      </c>
      <c r="C1990" s="36" t="s">
        <v>8579</v>
      </c>
      <c r="D1990" s="36" t="s">
        <v>7710</v>
      </c>
      <c r="E1990">
        <v>173</v>
      </c>
      <c r="F1990">
        <v>-40.583333330000002</v>
      </c>
      <c r="G1990" t="s">
        <v>8555</v>
      </c>
    </row>
    <row r="1991" spans="1:7" ht="18.75" customHeight="1">
      <c r="A1991" s="36" t="s">
        <v>6407</v>
      </c>
      <c r="B1991" s="36" t="s">
        <v>6330</v>
      </c>
      <c r="C1991" t="s">
        <v>6408</v>
      </c>
      <c r="D1991" t="s">
        <v>6332</v>
      </c>
      <c r="E1991">
        <v>1.983333349</v>
      </c>
      <c r="F1991">
        <v>103.23332980000001</v>
      </c>
    </row>
    <row r="1992" spans="1:7" ht="18.75" customHeight="1">
      <c r="A1992" s="36" t="s">
        <v>8912</v>
      </c>
      <c r="B1992" s="36" t="s">
        <v>17249</v>
      </c>
      <c r="C1992" s="36" t="s">
        <v>8913</v>
      </c>
      <c r="D1992" s="36" t="s">
        <v>7795</v>
      </c>
      <c r="E1992">
        <v>168.3500061</v>
      </c>
      <c r="F1992">
        <v>-46.433334350000003</v>
      </c>
      <c r="G1992" t="s">
        <v>1464</v>
      </c>
    </row>
    <row r="1993" spans="1:7" ht="18.75" customHeight="1">
      <c r="A1993" s="36" t="s">
        <v>9138</v>
      </c>
      <c r="B1993" s="36" t="s">
        <v>17249</v>
      </c>
      <c r="C1993" s="36" t="s">
        <v>9139</v>
      </c>
      <c r="D1993" t="s">
        <v>7795</v>
      </c>
      <c r="E1993">
        <v>168.31666670000001</v>
      </c>
      <c r="F1993">
        <v>-46.45</v>
      </c>
      <c r="G1993" t="s">
        <v>8579</v>
      </c>
    </row>
    <row r="1994" spans="1:7" ht="18.75" customHeight="1">
      <c r="A1994" s="36" t="s">
        <v>9140</v>
      </c>
      <c r="B1994" s="36" t="s">
        <v>17249</v>
      </c>
      <c r="C1994" s="36" t="s">
        <v>9141</v>
      </c>
      <c r="D1994" s="36" t="s">
        <v>7795</v>
      </c>
      <c r="E1994">
        <v>168.31666670000001</v>
      </c>
      <c r="F1994">
        <v>-46.45</v>
      </c>
      <c r="G1994" t="s">
        <v>8579</v>
      </c>
    </row>
    <row r="1995" spans="1:7" ht="18.75" customHeight="1">
      <c r="A1995" s="36" t="s">
        <v>7097</v>
      </c>
      <c r="B1995" s="36" t="s">
        <v>6929</v>
      </c>
      <c r="C1995" s="36" t="s">
        <v>7098</v>
      </c>
      <c r="D1995" s="36" t="s">
        <v>7055</v>
      </c>
      <c r="E1995">
        <v>97.016670230000003</v>
      </c>
      <c r="F1995">
        <v>17.299999239999998</v>
      </c>
      <c r="G1995" t="s">
        <v>1464</v>
      </c>
    </row>
    <row r="1996" spans="1:7" ht="18.75" customHeight="1">
      <c r="A1996" s="36" t="s">
        <v>7018</v>
      </c>
      <c r="B1996" s="36" t="s">
        <v>6929</v>
      </c>
      <c r="C1996" s="36" t="s">
        <v>7019</v>
      </c>
      <c r="D1996" s="36" t="s">
        <v>6977</v>
      </c>
      <c r="E1996">
        <v>96.650001529999997</v>
      </c>
      <c r="F1996">
        <v>21.966667180000002</v>
      </c>
      <c r="G1996" t="s">
        <v>1464</v>
      </c>
    </row>
    <row r="1997" spans="1:7" ht="18.75" customHeight="1">
      <c r="A1997" s="36" t="s">
        <v>7337</v>
      </c>
      <c r="B1997" s="36" t="s">
        <v>6929</v>
      </c>
      <c r="C1997" s="36" t="s">
        <v>7338</v>
      </c>
      <c r="D1997" s="36" t="s">
        <v>6931</v>
      </c>
      <c r="E1997">
        <v>96.150001529999997</v>
      </c>
      <c r="F1997">
        <v>16.833333970000002</v>
      </c>
      <c r="G1997" t="s">
        <v>1464</v>
      </c>
    </row>
    <row r="1998" spans="1:7" ht="18.75" customHeight="1">
      <c r="A1998" s="36" t="s">
        <v>11184</v>
      </c>
      <c r="B1998" s="36" t="s">
        <v>10805</v>
      </c>
      <c r="C1998" s="36" t="s">
        <v>11185</v>
      </c>
      <c r="D1998" s="36" t="s">
        <v>1464</v>
      </c>
      <c r="E1998">
        <v>0</v>
      </c>
      <c r="F1998">
        <v>0</v>
      </c>
      <c r="G1998" t="s">
        <v>1464</v>
      </c>
    </row>
    <row r="1999" spans="1:7" ht="18.75" customHeight="1">
      <c r="A1999" s="36" t="s">
        <v>11182</v>
      </c>
      <c r="B1999" s="36" t="s">
        <v>10805</v>
      </c>
      <c r="C1999" s="36" t="s">
        <v>11183</v>
      </c>
      <c r="D1999" s="36" t="s">
        <v>1464</v>
      </c>
      <c r="E1999">
        <v>0</v>
      </c>
      <c r="F1999">
        <v>0</v>
      </c>
      <c r="G1999" t="s">
        <v>1464</v>
      </c>
    </row>
    <row r="2000" spans="1:7" ht="18.75" customHeight="1">
      <c r="A2000" s="36" t="s">
        <v>11005</v>
      </c>
      <c r="B2000" s="36" t="s">
        <v>10805</v>
      </c>
      <c r="C2000" s="36" t="s">
        <v>11006</v>
      </c>
      <c r="D2000" s="36" t="s">
        <v>1464</v>
      </c>
      <c r="E2000">
        <v>122.58028</v>
      </c>
      <c r="F2000">
        <v>7.7877600000000102</v>
      </c>
      <c r="G2000" t="s">
        <v>1464</v>
      </c>
    </row>
    <row r="2001" spans="1:7" ht="18.75" customHeight="1">
      <c r="A2001" s="36" t="s">
        <v>14199</v>
      </c>
      <c r="B2001" s="36" t="s">
        <v>14374</v>
      </c>
      <c r="C2001" s="36" t="s">
        <v>14200</v>
      </c>
      <c r="D2001" s="36" t="s">
        <v>14201</v>
      </c>
      <c r="E2001">
        <v>126.806916</v>
      </c>
      <c r="F2001">
        <v>-8.7551319999999997</v>
      </c>
      <c r="G2001" t="s">
        <v>1464</v>
      </c>
    </row>
    <row r="2002" spans="1:7" ht="18.75" customHeight="1">
      <c r="A2002" s="36" t="s">
        <v>14222</v>
      </c>
      <c r="B2002" s="36" t="s">
        <v>14374</v>
      </c>
      <c r="C2002" s="36" t="s">
        <v>14223</v>
      </c>
      <c r="D2002" s="36" t="s">
        <v>14183</v>
      </c>
      <c r="E2002">
        <v>127.1500015</v>
      </c>
      <c r="F2002">
        <v>-8.4499998089999995</v>
      </c>
      <c r="G2002" t="s">
        <v>1464</v>
      </c>
    </row>
    <row r="2003" spans="1:7" ht="18.75" customHeight="1">
      <c r="A2003" s="36" t="s">
        <v>4598</v>
      </c>
      <c r="B2003" s="36" t="s">
        <v>4582</v>
      </c>
      <c r="C2003" s="36" t="s">
        <v>4599</v>
      </c>
      <c r="D2003" s="36" t="s">
        <v>4600</v>
      </c>
      <c r="E2003">
        <v>133.45239599999999</v>
      </c>
      <c r="F2003">
        <v>-2.5526150000000198</v>
      </c>
      <c r="G2003" t="s">
        <v>1464</v>
      </c>
    </row>
    <row r="2004" spans="1:7" ht="18.75" customHeight="1">
      <c r="A2004" s="36" t="s">
        <v>7211</v>
      </c>
      <c r="B2004" s="36" t="s">
        <v>6929</v>
      </c>
      <c r="C2004" s="36" t="s">
        <v>7212</v>
      </c>
      <c r="D2004" s="36" t="s">
        <v>6952</v>
      </c>
      <c r="E2004">
        <v>95.266670230000003</v>
      </c>
      <c r="F2004">
        <v>15.66666698</v>
      </c>
      <c r="G2004" t="s">
        <v>1464</v>
      </c>
    </row>
    <row r="2005" spans="1:7" ht="18.75" customHeight="1">
      <c r="A2005" s="36" t="s">
        <v>7237</v>
      </c>
      <c r="B2005" s="36" t="s">
        <v>6929</v>
      </c>
      <c r="C2005" s="36" t="s">
        <v>7238</v>
      </c>
      <c r="D2005" s="36" t="s">
        <v>6952</v>
      </c>
      <c r="E2005">
        <v>95.116668700000005</v>
      </c>
      <c r="F2005">
        <v>15.80000019</v>
      </c>
      <c r="G2005" t="s">
        <v>1464</v>
      </c>
    </row>
    <row r="2006" spans="1:7" ht="18.75" customHeight="1">
      <c r="A2006" s="36" t="s">
        <v>7357</v>
      </c>
      <c r="B2006" s="36" t="s">
        <v>6929</v>
      </c>
      <c r="C2006" s="36" t="s">
        <v>7358</v>
      </c>
      <c r="D2006" s="36" t="s">
        <v>6952</v>
      </c>
      <c r="E2006">
        <v>95.183334349999996</v>
      </c>
      <c r="F2006">
        <v>15.6833334</v>
      </c>
      <c r="G2006" t="s">
        <v>1464</v>
      </c>
    </row>
    <row r="2007" spans="1:7" ht="18.75" customHeight="1">
      <c r="A2007" s="36" t="s">
        <v>7203</v>
      </c>
      <c r="B2007" s="36" t="s">
        <v>6929</v>
      </c>
      <c r="C2007" s="36" t="s">
        <v>7204</v>
      </c>
      <c r="D2007" s="36" t="s">
        <v>6952</v>
      </c>
      <c r="E2007">
        <v>95.066665650000004</v>
      </c>
      <c r="F2007">
        <v>15.733333590000001</v>
      </c>
      <c r="G2007" t="s">
        <v>1464</v>
      </c>
    </row>
    <row r="2008" spans="1:7" ht="18.75" customHeight="1">
      <c r="A2008" s="36" t="s">
        <v>7325</v>
      </c>
      <c r="B2008" s="36" t="s">
        <v>6929</v>
      </c>
      <c r="C2008" s="36" t="s">
        <v>7326</v>
      </c>
      <c r="D2008" t="s">
        <v>6952</v>
      </c>
      <c r="E2008">
        <v>94.683334349999996</v>
      </c>
      <c r="F2008">
        <v>15.850000380000001</v>
      </c>
      <c r="G2008" t="s">
        <v>1464</v>
      </c>
    </row>
    <row r="2009" spans="1:7" ht="18.75" customHeight="1">
      <c r="A2009" s="36" t="s">
        <v>7345</v>
      </c>
      <c r="B2009" s="36" t="s">
        <v>6929</v>
      </c>
      <c r="C2009" s="36" t="s">
        <v>7346</v>
      </c>
      <c r="D2009" s="36" t="s">
        <v>6952</v>
      </c>
      <c r="E2009">
        <v>95.333335880000007</v>
      </c>
      <c r="F2009">
        <v>16</v>
      </c>
      <c r="G2009" t="s">
        <v>1464</v>
      </c>
    </row>
    <row r="2010" spans="1:7" ht="18.75" customHeight="1">
      <c r="A2010" s="36" t="s">
        <v>7253</v>
      </c>
      <c r="B2010" s="36" t="s">
        <v>6929</v>
      </c>
      <c r="C2010" s="36" t="s">
        <v>7254</v>
      </c>
      <c r="D2010" s="36" t="s">
        <v>6952</v>
      </c>
      <c r="E2010">
        <v>94.866668700000005</v>
      </c>
      <c r="F2010">
        <v>15.78333378</v>
      </c>
      <c r="G2010" t="s">
        <v>1464</v>
      </c>
    </row>
    <row r="2011" spans="1:7" ht="18.75" customHeight="1">
      <c r="A2011" s="36" t="s">
        <v>6973</v>
      </c>
      <c r="B2011" s="36" t="s">
        <v>6929</v>
      </c>
      <c r="C2011" s="36" t="s">
        <v>6974</v>
      </c>
      <c r="D2011" s="36" t="s">
        <v>6952</v>
      </c>
      <c r="E2011">
        <v>95.366668700000005</v>
      </c>
      <c r="F2011">
        <v>15.850000380000001</v>
      </c>
      <c r="G2011" t="s">
        <v>1464</v>
      </c>
    </row>
    <row r="2012" spans="1:7" ht="18.75" customHeight="1">
      <c r="A2012" s="36" t="s">
        <v>7229</v>
      </c>
      <c r="B2012" s="36" t="s">
        <v>6929</v>
      </c>
      <c r="C2012" s="36" t="s">
        <v>7230</v>
      </c>
      <c r="D2012" s="36" t="s">
        <v>6952</v>
      </c>
      <c r="E2012">
        <v>94.783332819999998</v>
      </c>
      <c r="F2012">
        <v>15.8166666</v>
      </c>
      <c r="G2012" t="s">
        <v>1464</v>
      </c>
    </row>
    <row r="2013" spans="1:7" ht="18.75" customHeight="1">
      <c r="A2013" s="36" t="s">
        <v>7007</v>
      </c>
      <c r="B2013" s="36" t="s">
        <v>6929</v>
      </c>
      <c r="C2013" s="36" t="s">
        <v>7008</v>
      </c>
      <c r="D2013" t="s">
        <v>6982</v>
      </c>
      <c r="E2013">
        <v>94.816665650000004</v>
      </c>
      <c r="F2013">
        <v>20.950000760000002</v>
      </c>
      <c r="G2013" t="s">
        <v>1464</v>
      </c>
    </row>
    <row r="2014" spans="1:7" ht="18.75" customHeight="1">
      <c r="A2014" s="36" t="s">
        <v>7333</v>
      </c>
      <c r="B2014" s="36" t="s">
        <v>6929</v>
      </c>
      <c r="C2014" s="36" t="s">
        <v>7334</v>
      </c>
      <c r="D2014" s="36" t="s">
        <v>6955</v>
      </c>
      <c r="E2014">
        <v>96.366668700000005</v>
      </c>
      <c r="F2014">
        <v>24.183332440000001</v>
      </c>
      <c r="G2014" t="s">
        <v>7334</v>
      </c>
    </row>
    <row r="2015" spans="1:7" ht="18.75" customHeight="1">
      <c r="A2015" s="36" t="s">
        <v>7015</v>
      </c>
      <c r="B2015" s="36" t="s">
        <v>6929</v>
      </c>
      <c r="C2015" s="36" t="s">
        <v>7016</v>
      </c>
      <c r="D2015" t="s">
        <v>7017</v>
      </c>
      <c r="E2015">
        <v>94.949996949999999</v>
      </c>
      <c r="F2015">
        <v>19.833333970000002</v>
      </c>
      <c r="G2015" t="s">
        <v>1464</v>
      </c>
    </row>
    <row r="2016" spans="1:7" ht="18.75" customHeight="1">
      <c r="A2016" s="36" t="s">
        <v>7035</v>
      </c>
      <c r="B2016" s="36" t="s">
        <v>6929</v>
      </c>
      <c r="C2016" s="36" t="s">
        <v>7036</v>
      </c>
      <c r="D2016" s="36" t="s">
        <v>6982</v>
      </c>
      <c r="E2016">
        <v>95.333335880000007</v>
      </c>
      <c r="F2016">
        <v>21.666666029999998</v>
      </c>
      <c r="G2016" t="s">
        <v>1464</v>
      </c>
    </row>
    <row r="2017" spans="1:7" ht="18.75" customHeight="1">
      <c r="A2017" s="36" t="s">
        <v>7343</v>
      </c>
      <c r="B2017" s="36" t="s">
        <v>6929</v>
      </c>
      <c r="C2017" s="36" t="s">
        <v>7344</v>
      </c>
      <c r="D2017" s="36" t="s">
        <v>7017</v>
      </c>
      <c r="E2017">
        <v>94.916664119999993</v>
      </c>
      <c r="F2017">
        <v>20.166666029999998</v>
      </c>
      <c r="G2017" t="s">
        <v>1464</v>
      </c>
    </row>
    <row r="2018" spans="1:7" ht="18.75" customHeight="1">
      <c r="A2018" s="36" t="s">
        <v>6989</v>
      </c>
      <c r="B2018" s="36" t="s">
        <v>6929</v>
      </c>
      <c r="C2018" s="36" t="s">
        <v>6990</v>
      </c>
      <c r="D2018" s="36" t="s">
        <v>6982</v>
      </c>
      <c r="E2018">
        <v>94.833335880000007</v>
      </c>
      <c r="F2018">
        <v>21.166666029999998</v>
      </c>
      <c r="G2018" t="s">
        <v>1464</v>
      </c>
    </row>
    <row r="2019" spans="1:7" ht="18.75" customHeight="1">
      <c r="A2019" s="36" t="s">
        <v>6995</v>
      </c>
      <c r="B2019" s="36" t="s">
        <v>6929</v>
      </c>
      <c r="C2019" s="36" t="s">
        <v>6996</v>
      </c>
      <c r="D2019" s="36" t="s">
        <v>6982</v>
      </c>
      <c r="E2019">
        <v>95</v>
      </c>
      <c r="F2019">
        <v>21.25</v>
      </c>
      <c r="G2019" t="s">
        <v>1464</v>
      </c>
    </row>
    <row r="2020" spans="1:7" ht="18.75" customHeight="1">
      <c r="A2020" s="36" t="s">
        <v>7387</v>
      </c>
      <c r="B2020" s="36" t="s">
        <v>6929</v>
      </c>
      <c r="C2020" s="36" t="s">
        <v>7388</v>
      </c>
      <c r="D2020" s="36" t="s">
        <v>7032</v>
      </c>
      <c r="E2020">
        <v>95.166664119999993</v>
      </c>
      <c r="F2020">
        <v>18.5</v>
      </c>
      <c r="G2020" t="s">
        <v>1464</v>
      </c>
    </row>
    <row r="2021" spans="1:7" ht="18.75" customHeight="1">
      <c r="A2021" s="36" t="s">
        <v>7227</v>
      </c>
      <c r="B2021" s="36" t="s">
        <v>6929</v>
      </c>
      <c r="C2021" s="36" t="s">
        <v>7228</v>
      </c>
      <c r="D2021" s="36" t="s">
        <v>7017</v>
      </c>
      <c r="E2021">
        <v>94.783332819999998</v>
      </c>
      <c r="F2021">
        <v>20.36666679</v>
      </c>
      <c r="G2021" t="s">
        <v>1464</v>
      </c>
    </row>
    <row r="2022" spans="1:7" ht="18.75" customHeight="1">
      <c r="A2022" s="36" t="s">
        <v>7383</v>
      </c>
      <c r="B2022" s="36" t="s">
        <v>6929</v>
      </c>
      <c r="C2022" s="36" t="s">
        <v>7384</v>
      </c>
      <c r="D2022" s="36" t="s">
        <v>6982</v>
      </c>
      <c r="E2022">
        <v>96</v>
      </c>
      <c r="F2022">
        <v>22.166666029999998</v>
      </c>
      <c r="G2022" t="s">
        <v>1464</v>
      </c>
    </row>
    <row r="2023" spans="1:7" ht="18.75" customHeight="1">
      <c r="A2023" s="36" t="s">
        <v>6956</v>
      </c>
      <c r="B2023" s="36" t="s">
        <v>6929</v>
      </c>
      <c r="C2023" s="36" t="s">
        <v>6957</v>
      </c>
      <c r="D2023" s="36" t="s">
        <v>6955</v>
      </c>
      <c r="E2023">
        <v>95.966667180000002</v>
      </c>
      <c r="F2023">
        <v>22.566667559999999</v>
      </c>
      <c r="G2023" t="s">
        <v>1464</v>
      </c>
    </row>
    <row r="2024" spans="1:7" ht="18.75" customHeight="1">
      <c r="A2024" s="36" t="s">
        <v>7301</v>
      </c>
      <c r="B2024" s="36" t="s">
        <v>6929</v>
      </c>
      <c r="C2024" s="36" t="s">
        <v>7302</v>
      </c>
      <c r="D2024" s="36" t="s">
        <v>6947</v>
      </c>
      <c r="E2024">
        <v>97.083335880000007</v>
      </c>
      <c r="F2024">
        <v>24.083333970000002</v>
      </c>
      <c r="G2024" t="s">
        <v>1464</v>
      </c>
    </row>
    <row r="2025" spans="1:7" ht="18.75" customHeight="1">
      <c r="A2025" s="36" t="s">
        <v>7105</v>
      </c>
      <c r="B2025" s="36" t="s">
        <v>6929</v>
      </c>
      <c r="C2025" s="36" t="s">
        <v>7106</v>
      </c>
      <c r="D2025" s="36" t="s">
        <v>6947</v>
      </c>
      <c r="E2025">
        <v>97.25</v>
      </c>
      <c r="F2025">
        <v>25.083333970000002</v>
      </c>
      <c r="G2025" t="s">
        <v>1464</v>
      </c>
    </row>
    <row r="2026" spans="1:7" ht="18.75" customHeight="1">
      <c r="A2026" s="36" t="s">
        <v>7123</v>
      </c>
      <c r="B2026" s="36" t="s">
        <v>6929</v>
      </c>
      <c r="C2026" s="36" t="s">
        <v>7124</v>
      </c>
      <c r="D2026" s="36" t="s">
        <v>6947</v>
      </c>
      <c r="E2026">
        <v>96.766670230000003</v>
      </c>
      <c r="F2026">
        <v>24.283332819999998</v>
      </c>
      <c r="G2026" t="s">
        <v>1464</v>
      </c>
    </row>
    <row r="2027" spans="1:7" ht="18.75" customHeight="1">
      <c r="A2027" s="36" t="s">
        <v>9142</v>
      </c>
      <c r="B2027" s="36" t="s">
        <v>17249</v>
      </c>
      <c r="C2027" s="36" t="s">
        <v>9143</v>
      </c>
      <c r="D2027" t="s">
        <v>7726</v>
      </c>
      <c r="E2027">
        <v>172.41666670000001</v>
      </c>
      <c r="F2027">
        <v>-43.833333330000002</v>
      </c>
      <c r="G2027" t="s">
        <v>8598</v>
      </c>
    </row>
    <row r="2028" spans="1:7" ht="18.75" customHeight="1">
      <c r="A2028" s="36" t="s">
        <v>2401</v>
      </c>
      <c r="B2028" s="36" t="s">
        <v>1884</v>
      </c>
      <c r="C2028" s="36" t="s">
        <v>2402</v>
      </c>
      <c r="D2028" s="36" t="s">
        <v>1464</v>
      </c>
      <c r="E2028">
        <v>116.969433972476</v>
      </c>
      <c r="F2028">
        <v>-34.994008987515898</v>
      </c>
      <c r="G2028" t="s">
        <v>1464</v>
      </c>
    </row>
    <row r="2029" spans="1:7" ht="18.75" customHeight="1">
      <c r="A2029" t="s">
        <v>17117</v>
      </c>
      <c r="B2029" s="36" t="s">
        <v>17246</v>
      </c>
      <c r="C2029" t="s">
        <v>17151</v>
      </c>
      <c r="D2029" t="s">
        <v>17182</v>
      </c>
      <c r="E2029">
        <v>37.795833330000001</v>
      </c>
      <c r="F2029">
        <v>125.89638889</v>
      </c>
    </row>
    <row r="2030" spans="1:7" ht="18.75" customHeight="1">
      <c r="A2030" s="36" t="s">
        <v>5858</v>
      </c>
      <c r="B2030" s="36" t="s">
        <v>5588</v>
      </c>
      <c r="C2030" s="36" t="s">
        <v>5859</v>
      </c>
      <c r="D2030" s="36" t="s">
        <v>5860</v>
      </c>
      <c r="E2030">
        <v>130.3999939</v>
      </c>
      <c r="F2030">
        <v>32.950000760000002</v>
      </c>
      <c r="G2030" t="s">
        <v>1464</v>
      </c>
    </row>
    <row r="2031" spans="1:7" ht="18.75" customHeight="1">
      <c r="A2031" s="36" t="s">
        <v>9144</v>
      </c>
      <c r="B2031" s="36" t="s">
        <v>17249</v>
      </c>
      <c r="C2031" s="36" t="s">
        <v>9145</v>
      </c>
      <c r="D2031" t="s">
        <v>7710</v>
      </c>
      <c r="E2031">
        <v>173.1</v>
      </c>
      <c r="F2031">
        <v>-41.333333330000002</v>
      </c>
      <c r="G2031" t="s">
        <v>8466</v>
      </c>
    </row>
    <row r="2032" spans="1:7" ht="18.75" customHeight="1">
      <c r="A2032" s="36" t="s">
        <v>2071</v>
      </c>
      <c r="B2032" s="36" t="s">
        <v>1884</v>
      </c>
      <c r="C2032" s="36" t="s">
        <v>2072</v>
      </c>
      <c r="D2032" s="36" t="s">
        <v>1464</v>
      </c>
      <c r="E2032">
        <v>150.64635959098601</v>
      </c>
      <c r="F2032">
        <v>-22.398231109381499</v>
      </c>
      <c r="G2032" t="s">
        <v>1464</v>
      </c>
    </row>
    <row r="2033" spans="1:7" ht="18.75" customHeight="1">
      <c r="A2033" s="36" t="s">
        <v>9146</v>
      </c>
      <c r="B2033" s="36" t="s">
        <v>17249</v>
      </c>
      <c r="C2033" s="36" t="s">
        <v>9147</v>
      </c>
      <c r="D2033" s="36" t="s">
        <v>7710</v>
      </c>
      <c r="E2033">
        <v>173.1</v>
      </c>
      <c r="F2033">
        <v>-41.333333330000002</v>
      </c>
      <c r="G2033" t="s">
        <v>8466</v>
      </c>
    </row>
    <row r="2034" spans="1:7" ht="18.75" customHeight="1">
      <c r="A2034" s="36" t="s">
        <v>2814</v>
      </c>
      <c r="B2034" s="36" t="s">
        <v>1884</v>
      </c>
      <c r="C2034" s="36" t="s">
        <v>2815</v>
      </c>
      <c r="D2034" s="36" t="s">
        <v>1464</v>
      </c>
      <c r="E2034">
        <v>143.003396385781</v>
      </c>
      <c r="F2034">
        <v>-11.3009928818652</v>
      </c>
      <c r="G2034" t="s">
        <v>1464</v>
      </c>
    </row>
    <row r="2035" spans="1:7" ht="18.75" customHeight="1">
      <c r="A2035" s="36" t="s">
        <v>5863</v>
      </c>
      <c r="B2035" s="36" t="s">
        <v>5588</v>
      </c>
      <c r="C2035" s="36" t="s">
        <v>5864</v>
      </c>
      <c r="D2035" s="36" t="s">
        <v>5626</v>
      </c>
      <c r="E2035">
        <v>137</v>
      </c>
      <c r="F2035">
        <v>34.783332819999998</v>
      </c>
      <c r="G2035" t="s">
        <v>1464</v>
      </c>
    </row>
    <row r="2036" spans="1:7" ht="18.75" customHeight="1">
      <c r="A2036" s="36" t="s">
        <v>3538</v>
      </c>
      <c r="B2036" s="36" t="s">
        <v>3535</v>
      </c>
      <c r="C2036" s="36" t="s">
        <v>3539</v>
      </c>
      <c r="D2036" s="36" t="s">
        <v>3540</v>
      </c>
      <c r="E2036">
        <v>89.448869182616093</v>
      </c>
      <c r="F2036">
        <v>27.375373819690299</v>
      </c>
      <c r="G2036" t="s">
        <v>1464</v>
      </c>
    </row>
    <row r="2037" spans="1:7" ht="18.75" customHeight="1">
      <c r="A2037" s="36" t="s">
        <v>5852</v>
      </c>
      <c r="B2037" s="36" t="s">
        <v>5588</v>
      </c>
      <c r="C2037" s="36" t="s">
        <v>5853</v>
      </c>
      <c r="D2037" s="36" t="s">
        <v>5612</v>
      </c>
      <c r="E2037">
        <v>140.40725818020101</v>
      </c>
      <c r="F2037">
        <v>35.296673363061998</v>
      </c>
      <c r="G2037" t="s">
        <v>1464</v>
      </c>
    </row>
    <row r="2038" spans="1:7" ht="18.75" customHeight="1">
      <c r="A2038" s="36" t="s">
        <v>4854</v>
      </c>
      <c r="B2038" s="36" t="s">
        <v>4582</v>
      </c>
      <c r="C2038" s="36" t="s">
        <v>4855</v>
      </c>
      <c r="D2038" s="36" t="s">
        <v>4624</v>
      </c>
      <c r="E2038">
        <v>115.235224</v>
      </c>
      <c r="F2038">
        <v>-8.8043880000000208</v>
      </c>
      <c r="G2038" t="s">
        <v>1464</v>
      </c>
    </row>
    <row r="2039" spans="1:7" ht="18.75" customHeight="1">
      <c r="A2039" s="36" t="s">
        <v>11180</v>
      </c>
      <c r="B2039" s="36" t="s">
        <v>10805</v>
      </c>
      <c r="C2039" s="36" t="s">
        <v>11181</v>
      </c>
      <c r="D2039" s="36" t="s">
        <v>1464</v>
      </c>
      <c r="E2039">
        <v>121.920261277582</v>
      </c>
      <c r="F2039">
        <v>20.386066840088599</v>
      </c>
      <c r="G2039" t="s">
        <v>1464</v>
      </c>
    </row>
    <row r="2040" spans="1:7" ht="18.75" customHeight="1">
      <c r="A2040" s="36" t="s">
        <v>11545</v>
      </c>
      <c r="B2040" s="36" t="s">
        <v>10805</v>
      </c>
      <c r="C2040" s="36" t="s">
        <v>11546</v>
      </c>
      <c r="D2040" s="36" t="s">
        <v>10809</v>
      </c>
      <c r="E2040">
        <v>118.66666410000001</v>
      </c>
      <c r="F2040">
        <v>9.7666664119999993</v>
      </c>
      <c r="G2040" t="s">
        <v>1464</v>
      </c>
    </row>
    <row r="2041" spans="1:7" ht="18.75" customHeight="1">
      <c r="A2041" s="36" t="s">
        <v>5976</v>
      </c>
      <c r="B2041" s="36" t="s">
        <v>5588</v>
      </c>
      <c r="C2041" s="36" t="s">
        <v>5977</v>
      </c>
      <c r="D2041" t="s">
        <v>5908</v>
      </c>
      <c r="E2041">
        <v>132.218257290606</v>
      </c>
      <c r="F2041">
        <v>34.133707228047498</v>
      </c>
      <c r="G2041" t="s">
        <v>1464</v>
      </c>
    </row>
    <row r="2042" spans="1:7" ht="18.75" customHeight="1">
      <c r="A2042" s="36" t="s">
        <v>12566</v>
      </c>
      <c r="B2042" s="36" t="s">
        <v>17253</v>
      </c>
      <c r="C2042" s="36" t="s">
        <v>12567</v>
      </c>
      <c r="D2042" s="36" t="s">
        <v>12404</v>
      </c>
      <c r="E2042">
        <v>80.25</v>
      </c>
      <c r="F2042">
        <v>9.6333332060000103</v>
      </c>
      <c r="G2042" t="s">
        <v>1464</v>
      </c>
    </row>
    <row r="2043" spans="1:7" ht="18.75" customHeight="1">
      <c r="A2043" s="36" t="s">
        <v>5776</v>
      </c>
      <c r="B2043" s="36" t="s">
        <v>5588</v>
      </c>
      <c r="C2043" s="36" t="s">
        <v>5777</v>
      </c>
      <c r="D2043" s="36" t="s">
        <v>5593</v>
      </c>
      <c r="E2043">
        <v>130.272525</v>
      </c>
      <c r="F2043">
        <v>32.102970999999997</v>
      </c>
      <c r="G2043" t="s">
        <v>1464</v>
      </c>
    </row>
    <row r="2044" spans="1:7" ht="18.75" customHeight="1">
      <c r="A2044" s="36" t="s">
        <v>6220</v>
      </c>
      <c r="B2044" s="36" t="s">
        <v>5588</v>
      </c>
      <c r="C2044" s="36" t="s">
        <v>6221</v>
      </c>
      <c r="D2044" t="s">
        <v>5617</v>
      </c>
      <c r="E2044">
        <v>141.095952302065</v>
      </c>
      <c r="F2044">
        <v>38.7163846152961</v>
      </c>
      <c r="G2044" t="s">
        <v>1464</v>
      </c>
    </row>
    <row r="2045" spans="1:7" ht="18.75" customHeight="1">
      <c r="A2045" t="s">
        <v>3229</v>
      </c>
      <c r="B2045" t="s">
        <v>2833</v>
      </c>
      <c r="C2045" t="s">
        <v>3230</v>
      </c>
      <c r="D2045" t="s">
        <v>2955</v>
      </c>
      <c r="E2045">
        <v>25.149999619999999</v>
      </c>
      <c r="F2045">
        <v>88.5</v>
      </c>
      <c r="G2045" t="s">
        <v>17244</v>
      </c>
    </row>
    <row r="2046" spans="1:7" ht="18.75" customHeight="1">
      <c r="A2046" s="36" t="s">
        <v>7471</v>
      </c>
      <c r="B2046" s="36" t="s">
        <v>7429</v>
      </c>
      <c r="C2046" s="36" t="s">
        <v>7472</v>
      </c>
      <c r="D2046" s="36" t="s">
        <v>1464</v>
      </c>
      <c r="E2046">
        <v>85.563367</v>
      </c>
      <c r="F2046">
        <v>27.026354999999999</v>
      </c>
      <c r="G2046" t="s">
        <v>1464</v>
      </c>
    </row>
    <row r="2047" spans="1:7" ht="18.75" customHeight="1">
      <c r="A2047" s="36" t="s">
        <v>9747</v>
      </c>
      <c r="B2047" s="36" t="s">
        <v>9596</v>
      </c>
      <c r="C2047" s="36" t="s">
        <v>9748</v>
      </c>
      <c r="D2047" t="s">
        <v>9600</v>
      </c>
      <c r="E2047">
        <v>68.599998470000003</v>
      </c>
      <c r="F2047">
        <v>24.299999239999998</v>
      </c>
      <c r="G2047" t="s">
        <v>1464</v>
      </c>
    </row>
    <row r="2048" spans="1:7" ht="18.75" customHeight="1">
      <c r="A2048" s="36" t="s">
        <v>2393</v>
      </c>
      <c r="B2048" s="36" t="s">
        <v>1884</v>
      </c>
      <c r="C2048" s="36" t="s">
        <v>2394</v>
      </c>
      <c r="D2048" s="36" t="s">
        <v>1464</v>
      </c>
      <c r="E2048">
        <v>147.023497667702</v>
      </c>
      <c r="F2048">
        <v>-38.488236304217999</v>
      </c>
      <c r="G2048" t="s">
        <v>1464</v>
      </c>
    </row>
    <row r="2049" spans="1:7" ht="18.75" customHeight="1">
      <c r="A2049" s="36" t="s">
        <v>14228</v>
      </c>
      <c r="B2049" s="36" t="s">
        <v>14374</v>
      </c>
      <c r="C2049" s="36" t="s">
        <v>14229</v>
      </c>
      <c r="D2049" s="36" t="s">
        <v>14183</v>
      </c>
      <c r="E2049">
        <v>127.31666559999999</v>
      </c>
      <c r="F2049">
        <v>-8.4166669850000009</v>
      </c>
      <c r="G2049" t="s">
        <v>1464</v>
      </c>
    </row>
    <row r="2050" spans="1:7" ht="18.75" customHeight="1">
      <c r="A2050" t="s">
        <v>3319</v>
      </c>
      <c r="B2050" t="s">
        <v>2833</v>
      </c>
      <c r="C2050" t="s">
        <v>3320</v>
      </c>
      <c r="D2050" t="s">
        <v>2838</v>
      </c>
      <c r="E2050">
        <v>22.36167</v>
      </c>
      <c r="F2050">
        <v>90.961669999999998</v>
      </c>
      <c r="G2050" t="s">
        <v>17230</v>
      </c>
    </row>
    <row r="2051" spans="1:7" ht="18.75" customHeight="1">
      <c r="A2051" s="36" t="s">
        <v>10488</v>
      </c>
      <c r="B2051" s="36" t="s">
        <v>9596</v>
      </c>
      <c r="C2051" s="36" t="s">
        <v>10489</v>
      </c>
      <c r="D2051" t="s">
        <v>9600</v>
      </c>
      <c r="E2051">
        <v>68.933334349999996</v>
      </c>
      <c r="F2051">
        <v>24.783332819999998</v>
      </c>
      <c r="G2051" t="s">
        <v>1464</v>
      </c>
    </row>
    <row r="2052" spans="1:7" ht="18.75" customHeight="1">
      <c r="A2052" s="36" t="s">
        <v>12570</v>
      </c>
      <c r="B2052" s="36" t="s">
        <v>17253</v>
      </c>
      <c r="C2052" s="36" t="s">
        <v>12571</v>
      </c>
      <c r="D2052" s="36" t="s">
        <v>12404</v>
      </c>
      <c r="E2052">
        <v>79.900001529999997</v>
      </c>
      <c r="F2052">
        <v>9.7166662220000006</v>
      </c>
      <c r="G2052" t="s">
        <v>1464</v>
      </c>
    </row>
    <row r="2053" spans="1:7" ht="18.75" customHeight="1">
      <c r="A2053" s="36" t="s">
        <v>12412</v>
      </c>
      <c r="B2053" s="36" t="s">
        <v>17253</v>
      </c>
      <c r="C2053" s="36" t="s">
        <v>12413</v>
      </c>
      <c r="D2053" s="36" t="s">
        <v>1464</v>
      </c>
      <c r="E2053">
        <v>0</v>
      </c>
      <c r="F2053">
        <v>0</v>
      </c>
      <c r="G2053" t="s">
        <v>1464</v>
      </c>
    </row>
    <row r="2054" spans="1:7" ht="18.75" customHeight="1">
      <c r="A2054" s="36" t="s">
        <v>12702</v>
      </c>
      <c r="B2054" s="36" t="s">
        <v>17253</v>
      </c>
      <c r="C2054" s="36" t="s">
        <v>12703</v>
      </c>
      <c r="D2054" s="36" t="s">
        <v>12404</v>
      </c>
      <c r="E2054">
        <v>80.166664119999993</v>
      </c>
      <c r="F2054">
        <v>9.5666666029999998</v>
      </c>
      <c r="G2054" t="s">
        <v>1464</v>
      </c>
    </row>
    <row r="2055" spans="1:7" ht="18.75" customHeight="1">
      <c r="A2055" s="36" t="s">
        <v>12519</v>
      </c>
      <c r="B2055" s="36" t="s">
        <v>17253</v>
      </c>
      <c r="C2055" s="36" t="s">
        <v>12520</v>
      </c>
      <c r="D2055" s="36" t="s">
        <v>1464</v>
      </c>
      <c r="E2055">
        <v>80.335144</v>
      </c>
      <c r="F2055">
        <v>9.6898920000000306</v>
      </c>
      <c r="G2055" t="s">
        <v>1464</v>
      </c>
    </row>
    <row r="2056" spans="1:7" ht="18.75" customHeight="1">
      <c r="A2056" s="36" t="s">
        <v>12508</v>
      </c>
      <c r="B2056" s="36" t="s">
        <v>17253</v>
      </c>
      <c r="C2056" s="36" t="s">
        <v>12509</v>
      </c>
      <c r="D2056" s="36" t="s">
        <v>1464</v>
      </c>
      <c r="E2056">
        <v>80.175842000000003</v>
      </c>
      <c r="F2056">
        <v>9.7156120000000001</v>
      </c>
      <c r="G2056" t="s">
        <v>1464</v>
      </c>
    </row>
    <row r="2057" spans="1:7" ht="18.75" customHeight="1">
      <c r="A2057" s="36" t="s">
        <v>12496</v>
      </c>
      <c r="B2057" s="36" t="s">
        <v>17253</v>
      </c>
      <c r="C2057" s="36" t="s">
        <v>12497</v>
      </c>
      <c r="D2057" t="s">
        <v>1464</v>
      </c>
      <c r="E2057">
        <v>79.96781</v>
      </c>
      <c r="F2057">
        <v>9.7222299999999908</v>
      </c>
      <c r="G2057" t="s">
        <v>12571</v>
      </c>
    </row>
    <row r="2058" spans="1:7" ht="18.75" customHeight="1">
      <c r="A2058" s="36" t="s">
        <v>12468</v>
      </c>
      <c r="B2058" s="36" t="s">
        <v>17253</v>
      </c>
      <c r="C2058" s="36" t="s">
        <v>12469</v>
      </c>
      <c r="D2058" t="s">
        <v>1464</v>
      </c>
      <c r="E2058">
        <v>0</v>
      </c>
      <c r="F2058">
        <v>0</v>
      </c>
      <c r="G2058" t="s">
        <v>1464</v>
      </c>
    </row>
    <row r="2059" spans="1:7" ht="18.75" customHeight="1">
      <c r="A2059" s="36" t="s">
        <v>7678</v>
      </c>
      <c r="B2059" s="36" t="s">
        <v>7429</v>
      </c>
      <c r="C2059" s="36" t="s">
        <v>7679</v>
      </c>
      <c r="D2059" s="36" t="s">
        <v>7434</v>
      </c>
      <c r="E2059">
        <v>83.083335880000007</v>
      </c>
      <c r="F2059">
        <v>27.583333970000002</v>
      </c>
      <c r="G2059" t="s">
        <v>1464</v>
      </c>
    </row>
    <row r="2060" spans="1:7" ht="18.75" customHeight="1">
      <c r="A2060" s="36" t="s">
        <v>7617</v>
      </c>
      <c r="B2060" s="36" t="s">
        <v>7429</v>
      </c>
      <c r="C2060" s="36" t="s">
        <v>7618</v>
      </c>
      <c r="D2060" s="36" t="s">
        <v>7619</v>
      </c>
      <c r="E2060">
        <v>0</v>
      </c>
      <c r="F2060">
        <v>0</v>
      </c>
      <c r="G2060" t="s">
        <v>1464</v>
      </c>
    </row>
    <row r="2061" spans="1:7" ht="18.75" customHeight="1">
      <c r="A2061" s="36" t="s">
        <v>10282</v>
      </c>
      <c r="B2061" s="36" t="s">
        <v>9596</v>
      </c>
      <c r="C2061" s="36" t="s">
        <v>10283</v>
      </c>
      <c r="D2061" t="s">
        <v>9600</v>
      </c>
      <c r="E2061">
        <v>69</v>
      </c>
      <c r="F2061">
        <v>26.533332819999998</v>
      </c>
      <c r="G2061" t="s">
        <v>1464</v>
      </c>
    </row>
    <row r="2062" spans="1:7" ht="18.75" customHeight="1">
      <c r="A2062" s="36" t="s">
        <v>10043</v>
      </c>
      <c r="B2062" s="36" t="s">
        <v>9596</v>
      </c>
      <c r="C2062" s="36" t="s">
        <v>10044</v>
      </c>
      <c r="D2062" t="s">
        <v>9600</v>
      </c>
      <c r="E2062">
        <v>0</v>
      </c>
      <c r="F2062">
        <v>0</v>
      </c>
      <c r="G2062" t="s">
        <v>1464</v>
      </c>
    </row>
    <row r="2063" spans="1:7" ht="18.75" customHeight="1">
      <c r="A2063" t="s">
        <v>2920</v>
      </c>
      <c r="B2063" t="s">
        <v>2833</v>
      </c>
      <c r="C2063" t="s">
        <v>2921</v>
      </c>
      <c r="D2063" t="s">
        <v>2861</v>
      </c>
      <c r="E2063">
        <v>22.066667559999999</v>
      </c>
      <c r="F2063">
        <v>91.016670230000003</v>
      </c>
      <c r="G2063" t="s">
        <v>17230</v>
      </c>
    </row>
    <row r="2064" spans="1:7" ht="18.75" customHeight="1">
      <c r="A2064" t="s">
        <v>3197</v>
      </c>
      <c r="B2064" t="s">
        <v>2833</v>
      </c>
      <c r="C2064" t="s">
        <v>3198</v>
      </c>
      <c r="D2064" t="s">
        <v>2841</v>
      </c>
      <c r="E2064">
        <v>23.880356702283201</v>
      </c>
      <c r="F2064">
        <v>90.267127106961595</v>
      </c>
      <c r="G2064" t="s">
        <v>17240</v>
      </c>
    </row>
    <row r="2065" spans="1:7" ht="18.75" customHeight="1">
      <c r="A2065" t="s">
        <v>3502</v>
      </c>
      <c r="B2065" t="s">
        <v>2833</v>
      </c>
      <c r="C2065" t="s">
        <v>3503</v>
      </c>
      <c r="D2065" t="s">
        <v>3245</v>
      </c>
      <c r="E2065">
        <v>22.469658785739298</v>
      </c>
      <c r="F2065">
        <v>91.218299028508497</v>
      </c>
      <c r="G2065" t="s">
        <v>17230</v>
      </c>
    </row>
    <row r="2066" spans="1:7" ht="18.75" customHeight="1">
      <c r="A2066" t="s">
        <v>3243</v>
      </c>
      <c r="B2066" t="s">
        <v>2833</v>
      </c>
      <c r="C2066" t="s">
        <v>3244</v>
      </c>
      <c r="D2066" t="s">
        <v>3245</v>
      </c>
      <c r="E2066">
        <v>22.4705375103403</v>
      </c>
      <c r="F2066">
        <v>91.173211869127996</v>
      </c>
      <c r="G2066" t="s">
        <v>17230</v>
      </c>
    </row>
    <row r="2067" spans="1:7" ht="18.75" customHeight="1">
      <c r="A2067" s="36" t="s">
        <v>9710</v>
      </c>
      <c r="B2067" s="36" t="s">
        <v>9596</v>
      </c>
      <c r="C2067" s="36" t="s">
        <v>9711</v>
      </c>
      <c r="D2067" t="s">
        <v>9600</v>
      </c>
      <c r="E2067">
        <v>68.083335880000007</v>
      </c>
      <c r="F2067">
        <v>26.166666029999998</v>
      </c>
      <c r="G2067" t="s">
        <v>1464</v>
      </c>
    </row>
    <row r="2068" spans="1:7" ht="18.75" customHeight="1">
      <c r="A2068" s="36" t="s">
        <v>9923</v>
      </c>
      <c r="B2068" s="36" t="s">
        <v>9596</v>
      </c>
      <c r="C2068" s="36" t="s">
        <v>9924</v>
      </c>
      <c r="D2068" t="s">
        <v>9600</v>
      </c>
      <c r="E2068">
        <v>0</v>
      </c>
      <c r="F2068">
        <v>0</v>
      </c>
      <c r="G2068" t="s">
        <v>1464</v>
      </c>
    </row>
    <row r="2069" spans="1:7" ht="18.75" customHeight="1">
      <c r="A2069" s="36" t="s">
        <v>10747</v>
      </c>
      <c r="B2069" s="36" t="s">
        <v>9596</v>
      </c>
      <c r="C2069" s="36" t="s">
        <v>10748</v>
      </c>
      <c r="D2069" t="s">
        <v>9600</v>
      </c>
      <c r="E2069">
        <v>0</v>
      </c>
      <c r="F2069">
        <v>0</v>
      </c>
      <c r="G2069" t="s">
        <v>1464</v>
      </c>
    </row>
    <row r="2070" spans="1:7" ht="18.75" customHeight="1">
      <c r="A2070" s="36" t="s">
        <v>10719</v>
      </c>
      <c r="B2070" s="36" t="s">
        <v>9596</v>
      </c>
      <c r="C2070" s="36" t="s">
        <v>10720</v>
      </c>
      <c r="D2070" t="s">
        <v>9600</v>
      </c>
      <c r="E2070">
        <v>0</v>
      </c>
      <c r="F2070">
        <v>0</v>
      </c>
      <c r="G2070" t="s">
        <v>1464</v>
      </c>
    </row>
    <row r="2071" spans="1:7" ht="18.75" customHeight="1">
      <c r="A2071" s="36" t="s">
        <v>5003</v>
      </c>
      <c r="B2071" s="36" t="s">
        <v>4582</v>
      </c>
      <c r="C2071" s="36" t="s">
        <v>5004</v>
      </c>
      <c r="D2071" s="36" t="s">
        <v>4734</v>
      </c>
      <c r="E2071">
        <v>97.172139000000001</v>
      </c>
      <c r="F2071">
        <v>5.1366389999999997</v>
      </c>
      <c r="G2071" t="s">
        <v>1464</v>
      </c>
    </row>
    <row r="2072" spans="1:7" ht="18.75" customHeight="1">
      <c r="A2072" s="36" t="s">
        <v>10120</v>
      </c>
      <c r="B2072" s="36" t="s">
        <v>9596</v>
      </c>
      <c r="C2072" s="36" t="s">
        <v>10121</v>
      </c>
      <c r="D2072" t="s">
        <v>9600</v>
      </c>
      <c r="E2072">
        <v>67.683334349999996</v>
      </c>
      <c r="F2072">
        <v>24.75</v>
      </c>
      <c r="G2072" t="s">
        <v>1464</v>
      </c>
    </row>
    <row r="2073" spans="1:7" ht="18.75" customHeight="1">
      <c r="A2073" s="36" t="s">
        <v>12038</v>
      </c>
      <c r="B2073" s="36" t="s">
        <v>17251</v>
      </c>
      <c r="C2073" s="36" t="s">
        <v>12039</v>
      </c>
      <c r="D2073" t="s">
        <v>11839</v>
      </c>
      <c r="E2073">
        <v>126.48733345350701</v>
      </c>
      <c r="F2073">
        <v>36.786397642658002</v>
      </c>
      <c r="G2073" t="s">
        <v>1464</v>
      </c>
    </row>
    <row r="2074" spans="1:7" ht="18.75" customHeight="1">
      <c r="A2074" t="s">
        <v>3441</v>
      </c>
      <c r="B2074" t="s">
        <v>2833</v>
      </c>
      <c r="C2074" t="s">
        <v>3442</v>
      </c>
      <c r="D2074" t="s">
        <v>2838</v>
      </c>
      <c r="E2074">
        <v>21.36666679</v>
      </c>
      <c r="F2074">
        <v>92.033332819999998</v>
      </c>
      <c r="G2074" t="s">
        <v>17230</v>
      </c>
    </row>
    <row r="2075" spans="1:7" ht="18.75" customHeight="1">
      <c r="A2075" t="s">
        <v>17209</v>
      </c>
      <c r="B2075" t="s">
        <v>2833</v>
      </c>
      <c r="C2075" t="s">
        <v>17235</v>
      </c>
      <c r="D2075"/>
      <c r="E2075">
        <v>25.393099688623501</v>
      </c>
      <c r="F2075">
        <v>89.154158161169207</v>
      </c>
    </row>
    <row r="2076" spans="1:7" ht="18.75" customHeight="1">
      <c r="A2076" t="s">
        <v>2980</v>
      </c>
      <c r="B2076" t="s">
        <v>2833</v>
      </c>
      <c r="C2076" t="s">
        <v>2981</v>
      </c>
      <c r="D2076" t="s">
        <v>2955</v>
      </c>
      <c r="E2076">
        <v>0</v>
      </c>
      <c r="F2076">
        <v>0</v>
      </c>
      <c r="G2076" t="s">
        <v>17235</v>
      </c>
    </row>
    <row r="2077" spans="1:7" ht="18.75" customHeight="1">
      <c r="A2077" t="s">
        <v>3416</v>
      </c>
      <c r="B2077" t="s">
        <v>2833</v>
      </c>
      <c r="C2077" t="s">
        <v>3417</v>
      </c>
      <c r="D2077" t="s">
        <v>2955</v>
      </c>
      <c r="E2077">
        <v>23.25</v>
      </c>
      <c r="F2077">
        <v>89.733329769999997</v>
      </c>
      <c r="G2077" t="s">
        <v>17235</v>
      </c>
    </row>
    <row r="2078" spans="1:7" ht="18.75" customHeight="1">
      <c r="A2078" t="s">
        <v>3418</v>
      </c>
      <c r="B2078" t="s">
        <v>2833</v>
      </c>
      <c r="C2078" t="s">
        <v>3419</v>
      </c>
      <c r="D2078" t="s">
        <v>2955</v>
      </c>
      <c r="E2078">
        <v>25.316667559999999</v>
      </c>
      <c r="F2078">
        <v>89.716667180000002</v>
      </c>
      <c r="G2078" t="s">
        <v>17235</v>
      </c>
    </row>
    <row r="2079" spans="1:7" ht="18.75" customHeight="1">
      <c r="A2079" t="s">
        <v>3091</v>
      </c>
      <c r="B2079" t="s">
        <v>2833</v>
      </c>
      <c r="C2079" t="s">
        <v>3092</v>
      </c>
      <c r="D2079" t="s">
        <v>2955</v>
      </c>
      <c r="E2079">
        <v>24.466667180000002</v>
      </c>
      <c r="F2079">
        <v>89.766670230000003</v>
      </c>
      <c r="G2079" t="s">
        <v>17235</v>
      </c>
    </row>
    <row r="2080" spans="1:7" ht="18.75" customHeight="1">
      <c r="A2080" t="s">
        <v>3221</v>
      </c>
      <c r="B2080" t="s">
        <v>2833</v>
      </c>
      <c r="C2080" t="s">
        <v>3222</v>
      </c>
      <c r="D2080" t="s">
        <v>2955</v>
      </c>
      <c r="E2080">
        <v>24.483333590000001</v>
      </c>
      <c r="F2080">
        <v>89.733329769999997</v>
      </c>
      <c r="G2080" t="s">
        <v>17235</v>
      </c>
    </row>
    <row r="2081" spans="1:7" ht="18.75" customHeight="1">
      <c r="A2081" s="36" t="s">
        <v>7692</v>
      </c>
      <c r="B2081" s="36" t="s">
        <v>7429</v>
      </c>
      <c r="C2081" s="36" t="s">
        <v>7693</v>
      </c>
      <c r="D2081" s="36" t="s">
        <v>1464</v>
      </c>
      <c r="E2081">
        <v>0</v>
      </c>
      <c r="F2081">
        <v>0</v>
      </c>
      <c r="G2081" t="s">
        <v>1464</v>
      </c>
    </row>
    <row r="2082" spans="1:7" ht="18.75" customHeight="1">
      <c r="A2082" t="s">
        <v>3408</v>
      </c>
      <c r="B2082" t="s">
        <v>2833</v>
      </c>
      <c r="C2082" t="s">
        <v>3409</v>
      </c>
      <c r="D2082" t="s">
        <v>2838</v>
      </c>
      <c r="E2082">
        <v>22.183332440000001</v>
      </c>
      <c r="F2082">
        <v>90.883331299999995</v>
      </c>
      <c r="G2082" t="s">
        <v>17230</v>
      </c>
    </row>
    <row r="2083" spans="1:7" ht="18.75" customHeight="1">
      <c r="A2083" s="36" t="s">
        <v>12095</v>
      </c>
      <c r="B2083" s="36" t="s">
        <v>17251</v>
      </c>
      <c r="C2083" s="36" t="s">
        <v>12096</v>
      </c>
      <c r="D2083" s="36" t="s">
        <v>11839</v>
      </c>
      <c r="E2083">
        <v>126.635098511167</v>
      </c>
      <c r="F2083">
        <v>36.051234135502703</v>
      </c>
      <c r="G2083" t="s">
        <v>1464</v>
      </c>
    </row>
    <row r="2084" spans="1:7" ht="18.75" customHeight="1">
      <c r="A2084" s="36" t="s">
        <v>12147</v>
      </c>
      <c r="B2084" s="36" t="s">
        <v>17251</v>
      </c>
      <c r="C2084" s="36" t="s">
        <v>12148</v>
      </c>
      <c r="D2084" t="s">
        <v>11839</v>
      </c>
      <c r="E2084">
        <v>126.8000031</v>
      </c>
      <c r="F2084">
        <v>36.049999239999998</v>
      </c>
      <c r="G2084" t="s">
        <v>1464</v>
      </c>
    </row>
    <row r="2085" spans="1:7" ht="18.75" customHeight="1">
      <c r="A2085" s="36" t="s">
        <v>11961</v>
      </c>
      <c r="B2085" s="36" t="s">
        <v>17251</v>
      </c>
      <c r="C2085" s="36" t="s">
        <v>11962</v>
      </c>
      <c r="D2085" t="s">
        <v>11812</v>
      </c>
      <c r="E2085">
        <v>126.96071958192999</v>
      </c>
      <c r="F2085">
        <v>34.516610472406803</v>
      </c>
      <c r="G2085" t="s">
        <v>1464</v>
      </c>
    </row>
    <row r="2086" spans="1:7" ht="18.75" customHeight="1">
      <c r="A2086" s="36" t="s">
        <v>12266</v>
      </c>
      <c r="B2086" s="36" t="s">
        <v>17251</v>
      </c>
      <c r="C2086" s="36" t="s">
        <v>12267</v>
      </c>
      <c r="D2086" t="s">
        <v>11812</v>
      </c>
      <c r="E2086">
        <v>126.841511824417</v>
      </c>
      <c r="F2086">
        <v>35.390448029803203</v>
      </c>
      <c r="G2086" t="s">
        <v>1464</v>
      </c>
    </row>
    <row r="2087" spans="1:7" ht="18.75" customHeight="1">
      <c r="A2087" s="36" t="s">
        <v>10348</v>
      </c>
      <c r="B2087" s="36" t="s">
        <v>9596</v>
      </c>
      <c r="C2087" s="36" t="s">
        <v>10349</v>
      </c>
      <c r="D2087" t="s">
        <v>9600</v>
      </c>
      <c r="E2087">
        <v>68.599998470000003</v>
      </c>
      <c r="F2087">
        <v>27</v>
      </c>
      <c r="G2087" t="s">
        <v>1464</v>
      </c>
    </row>
    <row r="2088" spans="1:7" ht="18.75" customHeight="1">
      <c r="A2088" s="36" t="s">
        <v>10458</v>
      </c>
      <c r="B2088" s="36" t="s">
        <v>9596</v>
      </c>
      <c r="C2088" s="36" t="s">
        <v>10459</v>
      </c>
      <c r="D2088" t="s">
        <v>9600</v>
      </c>
      <c r="E2088">
        <v>68.933334349999996</v>
      </c>
      <c r="F2088">
        <v>24.833333970000002</v>
      </c>
      <c r="G2088" t="s">
        <v>1464</v>
      </c>
    </row>
    <row r="2089" spans="1:7" ht="18.75" customHeight="1">
      <c r="A2089" s="36" t="s">
        <v>10494</v>
      </c>
      <c r="B2089" s="36" t="s">
        <v>9596</v>
      </c>
      <c r="C2089" s="36" t="s">
        <v>10495</v>
      </c>
      <c r="D2089" t="s">
        <v>9600</v>
      </c>
      <c r="E2089">
        <v>68.983329769999997</v>
      </c>
      <c r="F2089">
        <v>24.766666409999999</v>
      </c>
      <c r="G2089" t="s">
        <v>1464</v>
      </c>
    </row>
    <row r="2090" spans="1:7" ht="18.75" customHeight="1">
      <c r="A2090" s="36" t="s">
        <v>10264</v>
      </c>
      <c r="B2090" s="36" t="s">
        <v>9596</v>
      </c>
      <c r="C2090" s="36" t="s">
        <v>10265</v>
      </c>
      <c r="D2090" t="s">
        <v>9600</v>
      </c>
      <c r="E2090">
        <v>68.416664119999993</v>
      </c>
      <c r="F2090">
        <v>26.933332440000001</v>
      </c>
      <c r="G2090" t="s">
        <v>1464</v>
      </c>
    </row>
    <row r="2091" spans="1:7" ht="18.75" customHeight="1">
      <c r="A2091" s="36" t="s">
        <v>10126</v>
      </c>
      <c r="B2091" s="36" t="s">
        <v>9596</v>
      </c>
      <c r="C2091" s="36" t="s">
        <v>10127</v>
      </c>
      <c r="D2091" t="s">
        <v>1350</v>
      </c>
      <c r="E2091">
        <v>74.933334349999996</v>
      </c>
      <c r="F2091">
        <v>32</v>
      </c>
      <c r="G2091" t="s">
        <v>1464</v>
      </c>
    </row>
    <row r="2092" spans="1:7" ht="18.75" customHeight="1">
      <c r="A2092" s="36" t="s">
        <v>4665</v>
      </c>
      <c r="B2092" s="36" t="s">
        <v>4582</v>
      </c>
      <c r="C2092" s="36" t="s">
        <v>4666</v>
      </c>
      <c r="D2092" s="36" t="s">
        <v>4667</v>
      </c>
      <c r="E2092">
        <v>108.30624</v>
      </c>
      <c r="F2092">
        <v>-6.4731110000000198</v>
      </c>
      <c r="G2092" t="s">
        <v>1464</v>
      </c>
    </row>
    <row r="2093" spans="1:7" ht="18.75" customHeight="1">
      <c r="A2093" s="36" t="s">
        <v>9921</v>
      </c>
      <c r="B2093" s="36" t="s">
        <v>9596</v>
      </c>
      <c r="C2093" s="36" t="s">
        <v>9922</v>
      </c>
      <c r="D2093" t="s">
        <v>9600</v>
      </c>
      <c r="E2093">
        <v>0</v>
      </c>
      <c r="F2093">
        <v>0</v>
      </c>
      <c r="G2093" t="s">
        <v>1464</v>
      </c>
    </row>
    <row r="2094" spans="1:7" ht="18.75" customHeight="1">
      <c r="A2094" s="36" t="s">
        <v>9961</v>
      </c>
      <c r="B2094" s="36" t="s">
        <v>9596</v>
      </c>
      <c r="C2094" s="36" t="s">
        <v>9962</v>
      </c>
      <c r="D2094" t="s">
        <v>9600</v>
      </c>
      <c r="E2094">
        <v>67.3</v>
      </c>
      <c r="F2094">
        <v>24</v>
      </c>
      <c r="G2094" t="s">
        <v>1464</v>
      </c>
    </row>
    <row r="2095" spans="1:7" ht="18.75" customHeight="1">
      <c r="A2095" s="36" t="s">
        <v>10629</v>
      </c>
      <c r="B2095" s="36" t="s">
        <v>9596</v>
      </c>
      <c r="C2095" s="36" t="s">
        <v>10630</v>
      </c>
      <c r="D2095" t="s">
        <v>9600</v>
      </c>
      <c r="E2095">
        <v>0</v>
      </c>
      <c r="F2095">
        <v>0</v>
      </c>
      <c r="G2095" t="s">
        <v>1464</v>
      </c>
    </row>
    <row r="2096" spans="1:7" ht="18.75" customHeight="1">
      <c r="A2096" s="36" t="s">
        <v>9796</v>
      </c>
      <c r="B2096" s="36" t="s">
        <v>9596</v>
      </c>
      <c r="C2096" s="36" t="s">
        <v>9797</v>
      </c>
      <c r="D2096" t="s">
        <v>1350</v>
      </c>
      <c r="E2096">
        <v>72.400001529999997</v>
      </c>
      <c r="F2096">
        <v>32.283332819999998</v>
      </c>
      <c r="G2096" t="s">
        <v>1464</v>
      </c>
    </row>
    <row r="2097" spans="1:7" ht="18.75" customHeight="1">
      <c r="A2097" s="36" t="s">
        <v>12159</v>
      </c>
      <c r="B2097" t="s">
        <v>17251</v>
      </c>
      <c r="C2097" t="s">
        <v>12160</v>
      </c>
      <c r="D2097" t="s">
        <v>11842</v>
      </c>
      <c r="E2097">
        <v>126.36666870000001</v>
      </c>
      <c r="F2097">
        <v>33.466667180000002</v>
      </c>
      <c r="G2097" t="s">
        <v>1464</v>
      </c>
    </row>
    <row r="2098" spans="1:7" ht="18.75" customHeight="1">
      <c r="A2098" s="36" t="s">
        <v>12205</v>
      </c>
      <c r="B2098" t="s">
        <v>17251</v>
      </c>
      <c r="C2098" t="s">
        <v>12206</v>
      </c>
      <c r="D2098" t="s">
        <v>11842</v>
      </c>
      <c r="E2098">
        <v>126.5</v>
      </c>
      <c r="F2098">
        <v>33.333332059999996</v>
      </c>
      <c r="G2098" t="s">
        <v>1464</v>
      </c>
    </row>
    <row r="2099" spans="1:7" ht="18.75" customHeight="1">
      <c r="A2099" s="36" t="s">
        <v>6594</v>
      </c>
      <c r="B2099" s="36" t="s">
        <v>6330</v>
      </c>
      <c r="C2099" t="s">
        <v>6595</v>
      </c>
      <c r="D2099" t="s">
        <v>6353</v>
      </c>
      <c r="E2099">
        <v>6</v>
      </c>
      <c r="F2099">
        <v>116.0999985</v>
      </c>
    </row>
    <row r="2100" spans="1:7" ht="18.75" customHeight="1">
      <c r="A2100" s="36" t="s">
        <v>4925</v>
      </c>
      <c r="B2100" s="36" t="s">
        <v>4582</v>
      </c>
      <c r="C2100" s="36" t="s">
        <v>4926</v>
      </c>
      <c r="D2100" s="36" t="s">
        <v>4814</v>
      </c>
      <c r="E2100">
        <v>104.7166672</v>
      </c>
      <c r="F2100">
        <v>-3.033333302</v>
      </c>
      <c r="G2100" t="s">
        <v>1464</v>
      </c>
    </row>
    <row r="2101" spans="1:7" ht="18.75" customHeight="1">
      <c r="A2101" s="36" t="s">
        <v>12268</v>
      </c>
      <c r="B2101" s="36" t="s">
        <v>17251</v>
      </c>
      <c r="C2101" s="36" t="s">
        <v>12269</v>
      </c>
      <c r="D2101" s="36" t="s">
        <v>11812</v>
      </c>
      <c r="E2101">
        <v>127.336471919589</v>
      </c>
      <c r="F2101">
        <v>34.668250466692101</v>
      </c>
      <c r="G2101" t="s">
        <v>1464</v>
      </c>
    </row>
    <row r="2102" spans="1:7" ht="18.75" customHeight="1">
      <c r="A2102" s="36" t="s">
        <v>2391</v>
      </c>
      <c r="B2102" s="36" t="s">
        <v>1884</v>
      </c>
      <c r="C2102" s="36" t="s">
        <v>2392</v>
      </c>
      <c r="D2102" s="36" t="s">
        <v>1464</v>
      </c>
      <c r="E2102">
        <v>120.284500478563</v>
      </c>
      <c r="F2102">
        <v>-33.927184326214999</v>
      </c>
      <c r="G2102" t="s">
        <v>1464</v>
      </c>
    </row>
    <row r="2103" spans="1:7" ht="18.75" customHeight="1">
      <c r="A2103" s="36" t="s">
        <v>4703</v>
      </c>
      <c r="B2103" s="36" t="s">
        <v>4582</v>
      </c>
      <c r="C2103" s="36" t="s">
        <v>4704</v>
      </c>
      <c r="D2103" t="s">
        <v>4589</v>
      </c>
      <c r="E2103">
        <v>116.83333589999999</v>
      </c>
      <c r="F2103">
        <v>-8.8666667940000004</v>
      </c>
      <c r="G2103" t="s">
        <v>1464</v>
      </c>
    </row>
    <row r="2104" spans="1:7" ht="18.75" customHeight="1">
      <c r="A2104" s="36" t="s">
        <v>17013</v>
      </c>
      <c r="B2104" s="36" t="s">
        <v>6330</v>
      </c>
      <c r="C2104" t="s">
        <v>17072</v>
      </c>
      <c r="D2104" t="s">
        <v>6386</v>
      </c>
      <c r="E2104">
        <v>4.0055772266267597</v>
      </c>
      <c r="F2104">
        <v>100.722911560551</v>
      </c>
    </row>
    <row r="2105" spans="1:7" ht="18.75" customHeight="1">
      <c r="A2105" s="36" t="s">
        <v>4957</v>
      </c>
      <c r="B2105" s="36" t="s">
        <v>4582</v>
      </c>
      <c r="C2105" s="36" t="s">
        <v>4958</v>
      </c>
      <c r="D2105" t="s">
        <v>4734</v>
      </c>
      <c r="E2105">
        <v>95.333335880000007</v>
      </c>
      <c r="F2105">
        <v>5.5666666029999998</v>
      </c>
      <c r="G2105" t="s">
        <v>1464</v>
      </c>
    </row>
    <row r="2106" spans="1:7" ht="18.75" customHeight="1">
      <c r="A2106" s="36" t="s">
        <v>10292</v>
      </c>
      <c r="B2106" s="36" t="s">
        <v>9596</v>
      </c>
      <c r="C2106" s="36" t="s">
        <v>10293</v>
      </c>
      <c r="D2106" t="s">
        <v>9600</v>
      </c>
      <c r="E2106">
        <v>68.800003050000001</v>
      </c>
      <c r="F2106">
        <v>26.033332819999998</v>
      </c>
      <c r="G2106" t="s">
        <v>1464</v>
      </c>
    </row>
    <row r="2107" spans="1:7" ht="18.75" customHeight="1">
      <c r="A2107" s="36" t="s">
        <v>9757</v>
      </c>
      <c r="B2107" s="36" t="s">
        <v>9596</v>
      </c>
      <c r="C2107" s="36" t="s">
        <v>9758</v>
      </c>
      <c r="D2107" t="s">
        <v>9600</v>
      </c>
      <c r="E2107">
        <v>68.316665650000004</v>
      </c>
      <c r="F2107">
        <v>24.216667180000002</v>
      </c>
      <c r="G2107" t="s">
        <v>1464</v>
      </c>
    </row>
    <row r="2108" spans="1:7" ht="18.75" customHeight="1">
      <c r="A2108" s="36" t="s">
        <v>9917</v>
      </c>
      <c r="B2108" s="36" t="s">
        <v>9596</v>
      </c>
      <c r="C2108" s="36" t="s">
        <v>9918</v>
      </c>
      <c r="D2108" s="36" t="s">
        <v>9600</v>
      </c>
      <c r="E2108">
        <v>0</v>
      </c>
      <c r="F2108">
        <v>0</v>
      </c>
      <c r="G2108" t="s">
        <v>1464</v>
      </c>
    </row>
    <row r="2109" spans="1:7" ht="18.75" customHeight="1">
      <c r="A2109" s="36" t="s">
        <v>9931</v>
      </c>
      <c r="B2109" s="36" t="s">
        <v>9596</v>
      </c>
      <c r="C2109" s="36" t="s">
        <v>9932</v>
      </c>
      <c r="D2109" t="s">
        <v>9600</v>
      </c>
      <c r="E2109">
        <v>0</v>
      </c>
      <c r="F2109">
        <v>0</v>
      </c>
      <c r="G2109" t="s">
        <v>1464</v>
      </c>
    </row>
    <row r="2110" spans="1:7" ht="18.75" customHeight="1">
      <c r="A2110" s="36" t="s">
        <v>4273</v>
      </c>
      <c r="B2110" s="36" t="s">
        <v>17247</v>
      </c>
      <c r="C2110" s="36" t="s">
        <v>4274</v>
      </c>
      <c r="D2110" s="36" t="s">
        <v>3967</v>
      </c>
      <c r="E2110">
        <v>116.5999985</v>
      </c>
      <c r="F2110">
        <v>32.599998470000003</v>
      </c>
      <c r="G2110" t="s">
        <v>1464</v>
      </c>
    </row>
    <row r="2111" spans="1:7" ht="18.75" customHeight="1">
      <c r="A2111" s="36" t="s">
        <v>4166</v>
      </c>
      <c r="B2111" s="36" t="s">
        <v>17247</v>
      </c>
      <c r="C2111" s="36" t="s">
        <v>4167</v>
      </c>
      <c r="D2111" t="s">
        <v>3867</v>
      </c>
      <c r="E2111">
        <v>120.16666410000001</v>
      </c>
      <c r="F2111">
        <v>36.166667940000004</v>
      </c>
      <c r="G2111" t="s">
        <v>1464</v>
      </c>
    </row>
    <row r="2112" spans="1:7" ht="18.75" customHeight="1">
      <c r="A2112" s="36" t="s">
        <v>3785</v>
      </c>
      <c r="B2112" s="36" t="s">
        <v>17247</v>
      </c>
      <c r="C2112" s="36" t="s">
        <v>3786</v>
      </c>
      <c r="D2112" t="s">
        <v>3775</v>
      </c>
      <c r="E2112">
        <v>119.41200000000001</v>
      </c>
      <c r="F2112">
        <v>33.003999999999998</v>
      </c>
      <c r="G2112" t="s">
        <v>1464</v>
      </c>
    </row>
    <row r="2113" spans="1:7" ht="18.75" customHeight="1">
      <c r="A2113" s="36" t="s">
        <v>9624</v>
      </c>
      <c r="B2113" s="36" t="s">
        <v>9596</v>
      </c>
      <c r="C2113" s="36" t="s">
        <v>9625</v>
      </c>
      <c r="D2113" t="s">
        <v>9600</v>
      </c>
      <c r="E2113">
        <v>68.266670230000003</v>
      </c>
      <c r="F2113">
        <v>24.350000380000001</v>
      </c>
      <c r="G2113" t="s">
        <v>1464</v>
      </c>
    </row>
    <row r="2114" spans="1:7" ht="18.75" customHeight="1">
      <c r="A2114" t="s">
        <v>3067</v>
      </c>
      <c r="B2114" t="s">
        <v>2833</v>
      </c>
      <c r="C2114" t="s">
        <v>3068</v>
      </c>
      <c r="D2114" t="s">
        <v>2861</v>
      </c>
      <c r="E2114">
        <v>0</v>
      </c>
      <c r="F2114">
        <v>0</v>
      </c>
      <c r="G2114" t="s">
        <v>17231</v>
      </c>
    </row>
    <row r="2115" spans="1:7" ht="18.75" customHeight="1">
      <c r="A2115" s="36" t="s">
        <v>4391</v>
      </c>
      <c r="B2115" s="36" t="s">
        <v>17247</v>
      </c>
      <c r="C2115" s="36" t="s">
        <v>4392</v>
      </c>
      <c r="D2115" t="s">
        <v>4391</v>
      </c>
      <c r="E2115">
        <v>127</v>
      </c>
      <c r="F2115">
        <v>44</v>
      </c>
      <c r="G2115" t="s">
        <v>1464</v>
      </c>
    </row>
    <row r="2116" spans="1:7" ht="18.75" customHeight="1">
      <c r="A2116" s="36" t="s">
        <v>12119</v>
      </c>
      <c r="B2116" s="36" t="s">
        <v>17251</v>
      </c>
      <c r="C2116" s="36" t="s">
        <v>12120</v>
      </c>
      <c r="D2116" s="36" t="s">
        <v>11856</v>
      </c>
      <c r="E2116">
        <v>128.3500061</v>
      </c>
      <c r="F2116">
        <v>35.333332059999996</v>
      </c>
      <c r="G2116" t="s">
        <v>1464</v>
      </c>
    </row>
    <row r="2117" spans="1:7" ht="18.75" customHeight="1">
      <c r="A2117" s="36" t="s">
        <v>5729</v>
      </c>
      <c r="B2117" s="36" t="s">
        <v>5588</v>
      </c>
      <c r="C2117" s="36" t="s">
        <v>5730</v>
      </c>
      <c r="D2117" s="36" t="s">
        <v>1464</v>
      </c>
      <c r="E2117">
        <v>140.25370669147199</v>
      </c>
      <c r="F2117">
        <v>35.780882667807603</v>
      </c>
      <c r="G2117" t="s">
        <v>1464</v>
      </c>
    </row>
    <row r="2118" spans="1:7" ht="18.75" customHeight="1">
      <c r="A2118" s="36" t="s">
        <v>4010</v>
      </c>
      <c r="B2118" s="36" t="s">
        <v>17247</v>
      </c>
      <c r="C2118" s="36" t="s">
        <v>4011</v>
      </c>
      <c r="D2118" t="s">
        <v>3867</v>
      </c>
      <c r="E2118">
        <v>122.16666410000001</v>
      </c>
      <c r="F2118">
        <v>36.983333590000001</v>
      </c>
      <c r="G2118" t="s">
        <v>1464</v>
      </c>
    </row>
    <row r="2119" spans="1:7" ht="18.75" customHeight="1">
      <c r="A2119" s="36" t="s">
        <v>4469</v>
      </c>
      <c r="B2119" s="36" t="s">
        <v>17247</v>
      </c>
      <c r="C2119" s="36" t="s">
        <v>4470</v>
      </c>
      <c r="D2119" t="s">
        <v>3876</v>
      </c>
      <c r="E2119">
        <v>119</v>
      </c>
      <c r="F2119">
        <v>28.5</v>
      </c>
      <c r="G2119" t="s">
        <v>1464</v>
      </c>
    </row>
    <row r="2120" spans="1:7" ht="18.75" customHeight="1">
      <c r="A2120" s="36" t="s">
        <v>10542</v>
      </c>
      <c r="B2120" s="36" t="s">
        <v>9596</v>
      </c>
      <c r="C2120" s="36" t="s">
        <v>10543</v>
      </c>
      <c r="D2120" t="s">
        <v>1464</v>
      </c>
      <c r="E2120">
        <v>71.520467999999994</v>
      </c>
      <c r="F2120">
        <v>32.919079000000004</v>
      </c>
      <c r="G2120" t="s">
        <v>1464</v>
      </c>
    </row>
    <row r="2121" spans="1:7" ht="18.75" customHeight="1">
      <c r="A2121" s="36" t="s">
        <v>5946</v>
      </c>
      <c r="B2121" s="36" t="s">
        <v>5588</v>
      </c>
      <c r="C2121" s="36" t="s">
        <v>5947</v>
      </c>
      <c r="D2121" s="36" t="s">
        <v>5626</v>
      </c>
      <c r="E2121">
        <v>137.3000031</v>
      </c>
      <c r="F2121">
        <v>34.75</v>
      </c>
      <c r="G2121" t="s">
        <v>1464</v>
      </c>
    </row>
    <row r="2122" spans="1:7" ht="18.75" customHeight="1">
      <c r="A2122" s="36" t="s">
        <v>4497</v>
      </c>
      <c r="B2122" s="36" t="s">
        <v>17247</v>
      </c>
      <c r="C2122" s="36" t="s">
        <v>4498</v>
      </c>
      <c r="D2122" s="36" t="s">
        <v>3962</v>
      </c>
      <c r="E2122">
        <v>121.3499985</v>
      </c>
      <c r="F2122">
        <v>30.716667180000002</v>
      </c>
      <c r="G2122" t="s">
        <v>1464</v>
      </c>
    </row>
    <row r="2123" spans="1:7" ht="18.75" customHeight="1">
      <c r="A2123" s="36" t="s">
        <v>4200</v>
      </c>
      <c r="B2123" s="36" t="s">
        <v>17247</v>
      </c>
      <c r="C2123" s="36" t="s">
        <v>4201</v>
      </c>
      <c r="D2123" t="s">
        <v>3850</v>
      </c>
      <c r="E2123">
        <v>119.5</v>
      </c>
      <c r="F2123">
        <v>26.666666029999998</v>
      </c>
      <c r="G2123" t="s">
        <v>1464</v>
      </c>
    </row>
    <row r="2124" spans="1:7" ht="18.75" customHeight="1">
      <c r="A2124" s="36" t="s">
        <v>12185</v>
      </c>
      <c r="B2124" s="36" t="s">
        <v>17251</v>
      </c>
      <c r="C2124" s="36" t="s">
        <v>12186</v>
      </c>
      <c r="D2124" s="36" t="s">
        <v>11815</v>
      </c>
      <c r="E2124">
        <v>127.08620507954301</v>
      </c>
      <c r="F2124">
        <v>37.096766969663499</v>
      </c>
      <c r="G2124" t="s">
        <v>1464</v>
      </c>
    </row>
    <row r="2125" spans="1:7" ht="18.75" customHeight="1">
      <c r="A2125" s="36" t="s">
        <v>11972</v>
      </c>
      <c r="B2125" s="36" t="s">
        <v>17251</v>
      </c>
      <c r="C2125" s="36" t="s">
        <v>11973</v>
      </c>
      <c r="D2125" s="36" t="s">
        <v>11856</v>
      </c>
      <c r="E2125">
        <v>127.996403421582</v>
      </c>
      <c r="F2125">
        <v>35.195187689669098</v>
      </c>
      <c r="G2125" t="s">
        <v>1464</v>
      </c>
    </row>
    <row r="2126" spans="1:7" ht="18.75" customHeight="1">
      <c r="A2126" s="36" t="s">
        <v>4012</v>
      </c>
      <c r="B2126" s="36" t="s">
        <v>17247</v>
      </c>
      <c r="C2126" s="36" t="s">
        <v>4013</v>
      </c>
      <c r="D2126" t="s">
        <v>3816</v>
      </c>
      <c r="E2126">
        <v>112.5</v>
      </c>
      <c r="F2126">
        <v>37.666667940000004</v>
      </c>
      <c r="G2126" t="s">
        <v>1464</v>
      </c>
    </row>
    <row r="2127" spans="1:7" ht="18.75" customHeight="1">
      <c r="A2127" s="36" t="s">
        <v>4369</v>
      </c>
      <c r="B2127" s="36" t="s">
        <v>17247</v>
      </c>
      <c r="C2127" s="36" t="s">
        <v>4370</v>
      </c>
      <c r="D2127" t="s">
        <v>3831</v>
      </c>
      <c r="E2127">
        <v>121.66666410000001</v>
      </c>
      <c r="F2127">
        <v>39.166667940000004</v>
      </c>
      <c r="G2127" t="s">
        <v>1464</v>
      </c>
    </row>
    <row r="2128" spans="1:7" ht="18.75" customHeight="1">
      <c r="A2128" s="36" t="s">
        <v>12329</v>
      </c>
      <c r="B2128" s="36" t="s">
        <v>17251</v>
      </c>
      <c r="C2128" s="36" t="s">
        <v>12330</v>
      </c>
      <c r="D2128" s="36" t="s">
        <v>11812</v>
      </c>
      <c r="E2128">
        <v>126.871444726013</v>
      </c>
      <c r="F2128">
        <v>35.019070214385003</v>
      </c>
      <c r="G2128" t="s">
        <v>1464</v>
      </c>
    </row>
    <row r="2129" spans="1:7" ht="18.75" customHeight="1">
      <c r="A2129" s="36" t="s">
        <v>4040</v>
      </c>
      <c r="B2129" s="36" t="s">
        <v>17247</v>
      </c>
      <c r="C2129" s="36" t="s">
        <v>4041</v>
      </c>
      <c r="D2129" t="s">
        <v>3962</v>
      </c>
      <c r="E2129">
        <v>121.98332980000001</v>
      </c>
      <c r="F2129">
        <v>31.200000760000002</v>
      </c>
      <c r="G2129" t="s">
        <v>1464</v>
      </c>
    </row>
    <row r="2130" spans="1:7" ht="18.75" customHeight="1">
      <c r="A2130" s="36" t="s">
        <v>3848</v>
      </c>
      <c r="B2130" s="36" t="s">
        <v>17247</v>
      </c>
      <c r="C2130" s="36" t="s">
        <v>3849</v>
      </c>
      <c r="D2130" s="36" t="s">
        <v>3850</v>
      </c>
      <c r="E2130">
        <v>117.9000015</v>
      </c>
      <c r="F2130">
        <v>24.433332440000001</v>
      </c>
      <c r="G2130" t="s">
        <v>1464</v>
      </c>
    </row>
    <row r="2131" spans="1:7" ht="18.75" customHeight="1">
      <c r="A2131" s="36" t="s">
        <v>10440</v>
      </c>
      <c r="B2131" s="36" t="s">
        <v>9596</v>
      </c>
      <c r="C2131" s="36" t="s">
        <v>10441</v>
      </c>
      <c r="D2131" t="s">
        <v>9793</v>
      </c>
      <c r="E2131">
        <v>61.75</v>
      </c>
      <c r="F2131">
        <v>25.033332819999998</v>
      </c>
      <c r="G2131" t="s">
        <v>1464</v>
      </c>
    </row>
    <row r="2132" spans="1:7" ht="18.75" customHeight="1">
      <c r="A2132" s="36" t="s">
        <v>6602</v>
      </c>
      <c r="B2132" s="36" t="s">
        <v>6330</v>
      </c>
      <c r="C2132" t="s">
        <v>6603</v>
      </c>
      <c r="D2132" t="s">
        <v>6335</v>
      </c>
      <c r="E2132">
        <v>6.25</v>
      </c>
      <c r="F2132">
        <v>100.25</v>
      </c>
    </row>
    <row r="2133" spans="1:7" ht="18.75" customHeight="1">
      <c r="A2133" s="36" t="s">
        <v>6662</v>
      </c>
      <c r="B2133" s="36" t="s">
        <v>6330</v>
      </c>
      <c r="C2133" t="s">
        <v>6663</v>
      </c>
      <c r="D2133" t="s">
        <v>6386</v>
      </c>
      <c r="E2133">
        <v>5.0199999999999996</v>
      </c>
      <c r="F2133">
        <v>100.3</v>
      </c>
    </row>
    <row r="2134" spans="1:7" ht="18.75" customHeight="1">
      <c r="A2134" s="36" t="s">
        <v>11178</v>
      </c>
      <c r="B2134" s="36" t="s">
        <v>10805</v>
      </c>
      <c r="C2134" s="36" t="s">
        <v>11179</v>
      </c>
      <c r="D2134" s="36" t="s">
        <v>1464</v>
      </c>
      <c r="E2134">
        <v>0</v>
      </c>
      <c r="F2134">
        <v>0</v>
      </c>
      <c r="G2134" t="s">
        <v>1464</v>
      </c>
    </row>
    <row r="2135" spans="1:7" ht="18.75" customHeight="1">
      <c r="A2135" s="36" t="s">
        <v>5954</v>
      </c>
      <c r="B2135" s="36" t="s">
        <v>5588</v>
      </c>
      <c r="C2135" s="36" t="s">
        <v>5955</v>
      </c>
      <c r="D2135" s="36" t="s">
        <v>5709</v>
      </c>
      <c r="E2135">
        <v>136.68333440000001</v>
      </c>
      <c r="F2135">
        <v>34.933334350000003</v>
      </c>
      <c r="G2135" t="s">
        <v>1464</v>
      </c>
    </row>
    <row r="2136" spans="1:7" ht="18.75" customHeight="1">
      <c r="A2136" s="36" t="s">
        <v>2399</v>
      </c>
      <c r="B2136" s="36" t="s">
        <v>1884</v>
      </c>
      <c r="C2136" s="36" t="s">
        <v>2400</v>
      </c>
      <c r="D2136" s="36" t="s">
        <v>1464</v>
      </c>
      <c r="E2136">
        <v>146.05806915543701</v>
      </c>
      <c r="F2136">
        <v>-17.5178052771893</v>
      </c>
      <c r="G2136" t="s">
        <v>1464</v>
      </c>
    </row>
    <row r="2137" spans="1:7" ht="18.75" customHeight="1">
      <c r="A2137" s="36" t="s">
        <v>9148</v>
      </c>
      <c r="B2137" s="36" t="s">
        <v>17249</v>
      </c>
      <c r="C2137" s="36" t="s">
        <v>9149</v>
      </c>
      <c r="D2137" t="s">
        <v>7726</v>
      </c>
      <c r="E2137">
        <v>172.41666670000001</v>
      </c>
      <c r="F2137">
        <v>-43.833333330000002</v>
      </c>
      <c r="G2137" t="s">
        <v>8598</v>
      </c>
    </row>
    <row r="2138" spans="1:7" ht="18.75" customHeight="1">
      <c r="A2138" t="s">
        <v>3508</v>
      </c>
      <c r="B2138" t="s">
        <v>2833</v>
      </c>
      <c r="C2138" t="s">
        <v>3509</v>
      </c>
      <c r="D2138" t="s">
        <v>2846</v>
      </c>
      <c r="E2138">
        <v>0</v>
      </c>
      <c r="F2138">
        <v>0</v>
      </c>
      <c r="G2138" t="s">
        <v>17234</v>
      </c>
    </row>
    <row r="2139" spans="1:7" ht="18.75" customHeight="1">
      <c r="A2139" s="36" t="s">
        <v>3584</v>
      </c>
      <c r="B2139" s="36" t="s">
        <v>3535</v>
      </c>
      <c r="C2139" s="36" t="s">
        <v>3585</v>
      </c>
      <c r="D2139" s="36" t="s">
        <v>3586</v>
      </c>
      <c r="E2139">
        <v>92.109253544954498</v>
      </c>
      <c r="F2139">
        <v>26.911701733846201</v>
      </c>
      <c r="G2139" t="s">
        <v>1464</v>
      </c>
    </row>
    <row r="2140" spans="1:7" ht="18.75" customHeight="1">
      <c r="A2140" t="s">
        <v>2864</v>
      </c>
      <c r="B2140" t="s">
        <v>2833</v>
      </c>
      <c r="C2140" t="s">
        <v>2865</v>
      </c>
      <c r="D2140" t="s">
        <v>2861</v>
      </c>
      <c r="E2140">
        <v>22.666666029999998</v>
      </c>
      <c r="F2140">
        <v>91</v>
      </c>
      <c r="G2140" t="s">
        <v>17230</v>
      </c>
    </row>
    <row r="2141" spans="1:7" ht="18.75" customHeight="1">
      <c r="A2141" s="36" t="s">
        <v>6232</v>
      </c>
      <c r="B2141" s="36" t="s">
        <v>5588</v>
      </c>
      <c r="C2141" s="36" t="s">
        <v>6233</v>
      </c>
      <c r="D2141" t="s">
        <v>1464</v>
      </c>
      <c r="E2141">
        <v>136.70460509053399</v>
      </c>
      <c r="F2141">
        <v>35.027161912256503</v>
      </c>
      <c r="G2141" t="s">
        <v>1464</v>
      </c>
    </row>
    <row r="2142" spans="1:7" ht="18.75" customHeight="1">
      <c r="A2142" s="36" t="s">
        <v>5349</v>
      </c>
      <c r="B2142" s="36" t="s">
        <v>4582</v>
      </c>
      <c r="C2142" s="36" t="s">
        <v>5350</v>
      </c>
      <c r="D2142" t="s">
        <v>4636</v>
      </c>
      <c r="E2142">
        <v>0</v>
      </c>
      <c r="F2142">
        <v>0</v>
      </c>
      <c r="G2142" t="s">
        <v>1464</v>
      </c>
    </row>
    <row r="2143" spans="1:7" ht="18.75" customHeight="1">
      <c r="A2143" s="36" t="s">
        <v>14345</v>
      </c>
      <c r="B2143" s="36" t="s">
        <v>17249</v>
      </c>
      <c r="C2143" s="36" t="s">
        <v>9150</v>
      </c>
      <c r="D2143" s="36" t="s">
        <v>7773</v>
      </c>
      <c r="E2143">
        <v>174.41416670000001</v>
      </c>
      <c r="F2143">
        <v>-36.587777780000003</v>
      </c>
      <c r="G2143" t="s">
        <v>8905</v>
      </c>
    </row>
    <row r="2144" spans="1:7" ht="18.75" customHeight="1">
      <c r="A2144" s="36" t="s">
        <v>11874</v>
      </c>
      <c r="B2144" s="36" t="s">
        <v>17251</v>
      </c>
      <c r="C2144" s="36" t="s">
        <v>11875</v>
      </c>
      <c r="D2144" s="36" t="s">
        <v>11826</v>
      </c>
      <c r="E2144">
        <v>126.634086359207</v>
      </c>
      <c r="F2144">
        <v>35.772272764366903</v>
      </c>
      <c r="G2144" t="s">
        <v>1464</v>
      </c>
    </row>
    <row r="2145" spans="1:7" ht="18.75" customHeight="1">
      <c r="A2145" s="36" t="s">
        <v>2397</v>
      </c>
      <c r="B2145" s="36" t="s">
        <v>1884</v>
      </c>
      <c r="C2145" s="36" t="s">
        <v>2398</v>
      </c>
      <c r="D2145" s="36" t="s">
        <v>1464</v>
      </c>
      <c r="E2145">
        <v>129.358459348108</v>
      </c>
      <c r="F2145">
        <v>-14.9509980825441</v>
      </c>
      <c r="G2145" t="s">
        <v>1464</v>
      </c>
    </row>
    <row r="2146" spans="1:7" ht="18.75" customHeight="1">
      <c r="A2146" s="36" t="s">
        <v>14346</v>
      </c>
      <c r="B2146" s="36" t="s">
        <v>17249</v>
      </c>
      <c r="C2146" s="36" t="s">
        <v>8404</v>
      </c>
      <c r="D2146" s="36" t="s">
        <v>7773</v>
      </c>
      <c r="E2146">
        <v>174.24</v>
      </c>
      <c r="F2146">
        <v>-36.369999999999997</v>
      </c>
      <c r="G2146" t="s">
        <v>8905</v>
      </c>
    </row>
    <row r="2147" spans="1:7" ht="18.75" customHeight="1">
      <c r="A2147" s="36" t="s">
        <v>11833</v>
      </c>
      <c r="B2147" s="36" t="s">
        <v>17251</v>
      </c>
      <c r="C2147" s="36" t="s">
        <v>11834</v>
      </c>
      <c r="D2147" s="36" t="s">
        <v>11812</v>
      </c>
      <c r="E2147">
        <v>126.912404094679</v>
      </c>
      <c r="F2147">
        <v>34.382289983514802</v>
      </c>
      <c r="G2147" t="s">
        <v>1464</v>
      </c>
    </row>
    <row r="2148" spans="1:7" ht="18.75" customHeight="1">
      <c r="A2148" s="36" t="s">
        <v>5147</v>
      </c>
      <c r="B2148" s="36" t="s">
        <v>4582</v>
      </c>
      <c r="C2148" s="36" t="s">
        <v>5148</v>
      </c>
      <c r="D2148" s="36" t="s">
        <v>4664</v>
      </c>
      <c r="E2148">
        <v>110.3499985</v>
      </c>
      <c r="F2148">
        <v>-6.966666698</v>
      </c>
      <c r="G2148" t="s">
        <v>1464</v>
      </c>
    </row>
    <row r="2149" spans="1:7" ht="18.75" customHeight="1">
      <c r="A2149" s="36" t="s">
        <v>11963</v>
      </c>
      <c r="B2149" s="36" t="s">
        <v>17251</v>
      </c>
      <c r="C2149" s="36" t="s">
        <v>11964</v>
      </c>
      <c r="D2149" s="36" t="s">
        <v>11812</v>
      </c>
      <c r="E2149">
        <v>127.191940675979</v>
      </c>
      <c r="F2149">
        <v>34.976963583120401</v>
      </c>
      <c r="G2149" t="s">
        <v>1464</v>
      </c>
    </row>
    <row r="2150" spans="1:7" ht="18.75" customHeight="1">
      <c r="A2150" s="36" t="s">
        <v>5037</v>
      </c>
      <c r="B2150" s="36" t="s">
        <v>4582</v>
      </c>
      <c r="C2150" s="36" t="s">
        <v>5038</v>
      </c>
      <c r="D2150" s="36" t="s">
        <v>4615</v>
      </c>
      <c r="E2150">
        <v>0</v>
      </c>
      <c r="F2150">
        <v>0</v>
      </c>
      <c r="G2150" t="s">
        <v>1464</v>
      </c>
    </row>
    <row r="2151" spans="1:7" ht="18.75" customHeight="1">
      <c r="A2151" s="36" t="s">
        <v>3980</v>
      </c>
      <c r="B2151" s="36" t="s">
        <v>17247</v>
      </c>
      <c r="C2151" s="36" t="s">
        <v>3981</v>
      </c>
      <c r="D2151" t="s">
        <v>3918</v>
      </c>
      <c r="E2151">
        <v>113.4499969</v>
      </c>
      <c r="F2151">
        <v>29.700000760000002</v>
      </c>
      <c r="G2151" t="s">
        <v>1464</v>
      </c>
    </row>
    <row r="2152" spans="1:7" ht="18.75" customHeight="1">
      <c r="A2152" s="36" t="s">
        <v>12014</v>
      </c>
      <c r="B2152" s="36" t="s">
        <v>17251</v>
      </c>
      <c r="C2152" s="36" t="s">
        <v>12015</v>
      </c>
      <c r="D2152" s="36" t="s">
        <v>11888</v>
      </c>
      <c r="E2152">
        <v>128.75278092859</v>
      </c>
      <c r="F2152">
        <v>37.997196768118897</v>
      </c>
      <c r="G2152" t="s">
        <v>1464</v>
      </c>
    </row>
    <row r="2153" spans="1:7" ht="18.75" customHeight="1">
      <c r="A2153" s="36" t="s">
        <v>12219</v>
      </c>
      <c r="B2153" s="36" t="s">
        <v>17251</v>
      </c>
      <c r="C2153" s="36" t="s">
        <v>12220</v>
      </c>
      <c r="D2153" s="36" t="s">
        <v>11856</v>
      </c>
      <c r="E2153">
        <v>128.686715381607</v>
      </c>
      <c r="F2153">
        <v>35.301402163984001</v>
      </c>
      <c r="G2153" t="s">
        <v>12099</v>
      </c>
    </row>
    <row r="2154" spans="1:7" ht="18.75" customHeight="1">
      <c r="A2154" s="36" t="s">
        <v>12221</v>
      </c>
      <c r="B2154" s="36" t="s">
        <v>17251</v>
      </c>
      <c r="C2154" s="36" t="s">
        <v>12222</v>
      </c>
      <c r="D2154" s="36" t="s">
        <v>11856</v>
      </c>
      <c r="E2154">
        <v>128.672338146339</v>
      </c>
      <c r="F2154">
        <v>35.3174233954418</v>
      </c>
      <c r="G2154" t="s">
        <v>12099</v>
      </c>
    </row>
    <row r="2155" spans="1:7" ht="18.75" customHeight="1">
      <c r="A2155" s="36" t="s">
        <v>12225</v>
      </c>
      <c r="B2155" s="36" t="s">
        <v>17251</v>
      </c>
      <c r="C2155" s="36" t="s">
        <v>12226</v>
      </c>
      <c r="D2155" s="36" t="s">
        <v>11856</v>
      </c>
      <c r="E2155">
        <v>128.671824056514</v>
      </c>
      <c r="F2155">
        <v>35.338221122414602</v>
      </c>
      <c r="G2155" t="s">
        <v>12099</v>
      </c>
    </row>
    <row r="2156" spans="1:7" ht="18.75" customHeight="1">
      <c r="A2156" s="36" t="s">
        <v>14366</v>
      </c>
      <c r="B2156" s="36" t="s">
        <v>17251</v>
      </c>
      <c r="C2156" s="36" t="s">
        <v>12099</v>
      </c>
      <c r="D2156" t="s">
        <v>11856</v>
      </c>
      <c r="E2156">
        <v>128.41</v>
      </c>
      <c r="F2156">
        <v>35.18</v>
      </c>
      <c r="G2156" t="s">
        <v>12099</v>
      </c>
    </row>
    <row r="2157" spans="1:7" ht="18.75" customHeight="1">
      <c r="A2157" s="36" t="s">
        <v>10008</v>
      </c>
      <c r="B2157" s="36" t="s">
        <v>9596</v>
      </c>
      <c r="C2157" s="36" t="s">
        <v>10009</v>
      </c>
      <c r="D2157" t="s">
        <v>9600</v>
      </c>
      <c r="E2157">
        <v>0</v>
      </c>
      <c r="F2157">
        <v>0</v>
      </c>
      <c r="G2157" t="s">
        <v>1464</v>
      </c>
    </row>
    <row r="2158" spans="1:7" ht="18.75" customHeight="1">
      <c r="A2158" s="36" t="s">
        <v>11859</v>
      </c>
      <c r="B2158" s="36" t="s">
        <v>17251</v>
      </c>
      <c r="C2158" s="36" t="s">
        <v>11860</v>
      </c>
      <c r="D2158" t="s">
        <v>11849</v>
      </c>
      <c r="E2158">
        <v>127.996008083493</v>
      </c>
      <c r="F2158">
        <v>36.987266751804299</v>
      </c>
      <c r="G2158" t="s">
        <v>1464</v>
      </c>
    </row>
    <row r="2159" spans="1:7" ht="18.75" customHeight="1">
      <c r="A2159" s="36" t="s">
        <v>12197</v>
      </c>
      <c r="B2159" s="36" t="s">
        <v>17251</v>
      </c>
      <c r="C2159" s="36" t="s">
        <v>12198</v>
      </c>
      <c r="D2159" s="36" t="s">
        <v>11815</v>
      </c>
      <c r="E2159">
        <v>127.05604728590301</v>
      </c>
      <c r="F2159">
        <v>37.557276379085799</v>
      </c>
      <c r="G2159" t="s">
        <v>1464</v>
      </c>
    </row>
    <row r="2160" spans="1:7" ht="18.75" customHeight="1">
      <c r="A2160" s="36" t="s">
        <v>15454</v>
      </c>
      <c r="B2160" s="36" t="s">
        <v>4582</v>
      </c>
      <c r="C2160" s="36" t="s">
        <v>15455</v>
      </c>
      <c r="D2160" s="36" t="s">
        <v>1464</v>
      </c>
      <c r="E2160">
        <v>108.4675</v>
      </c>
      <c r="F2160">
        <v>-6.5258333333333303</v>
      </c>
      <c r="G2160" t="s">
        <v>1464</v>
      </c>
    </row>
    <row r="2161" spans="1:7" ht="18.75" customHeight="1">
      <c r="A2161" t="s">
        <v>3303</v>
      </c>
      <c r="B2161" t="s">
        <v>2833</v>
      </c>
      <c r="C2161" t="s">
        <v>3304</v>
      </c>
      <c r="D2161" t="s">
        <v>2846</v>
      </c>
      <c r="E2161">
        <v>24.42</v>
      </c>
      <c r="F2161">
        <v>91.57</v>
      </c>
      <c r="G2161" t="s">
        <v>17234</v>
      </c>
    </row>
    <row r="2162" spans="1:7" ht="18.75" customHeight="1">
      <c r="A2162" s="36" t="s">
        <v>2389</v>
      </c>
      <c r="B2162" s="36" t="s">
        <v>1884</v>
      </c>
      <c r="C2162" s="36" t="s">
        <v>2390</v>
      </c>
      <c r="D2162" s="36" t="s">
        <v>1464</v>
      </c>
      <c r="E2162">
        <v>115.016391514359</v>
      </c>
      <c r="F2162">
        <v>-30.212891239286598</v>
      </c>
      <c r="G2162" t="s">
        <v>1464</v>
      </c>
    </row>
    <row r="2163" spans="1:7" ht="18.75" customHeight="1">
      <c r="A2163" s="36" t="s">
        <v>6074</v>
      </c>
      <c r="B2163" s="36" t="s">
        <v>5588</v>
      </c>
      <c r="C2163" s="36" t="s">
        <v>6075</v>
      </c>
      <c r="D2163" s="36" t="s">
        <v>5659</v>
      </c>
      <c r="E2163">
        <v>139.78334050000001</v>
      </c>
      <c r="F2163">
        <v>35.583332059999996</v>
      </c>
      <c r="G2163" t="s">
        <v>1464</v>
      </c>
    </row>
    <row r="2164" spans="1:7" ht="18.75" customHeight="1">
      <c r="A2164" s="36" t="s">
        <v>6935</v>
      </c>
      <c r="B2164" s="36" t="s">
        <v>6929</v>
      </c>
      <c r="C2164" s="36" t="s">
        <v>6936</v>
      </c>
      <c r="D2164" t="s">
        <v>6934</v>
      </c>
      <c r="E2164">
        <v>98.11</v>
      </c>
      <c r="F2164">
        <v>14.25</v>
      </c>
      <c r="G2164" t="s">
        <v>1464</v>
      </c>
    </row>
    <row r="2165" spans="1:7" ht="18.75" customHeight="1">
      <c r="A2165" s="36" t="s">
        <v>7257</v>
      </c>
      <c r="B2165" s="36" t="s">
        <v>6929</v>
      </c>
      <c r="C2165" s="36" t="s">
        <v>7258</v>
      </c>
      <c r="D2165" s="36" t="s">
        <v>6964</v>
      </c>
      <c r="E2165">
        <v>94.566665650000004</v>
      </c>
      <c r="F2165">
        <v>17.649999619999999</v>
      </c>
      <c r="G2165" t="s">
        <v>1464</v>
      </c>
    </row>
    <row r="2166" spans="1:7" ht="18.75" customHeight="1">
      <c r="A2166" s="36" t="s">
        <v>11323</v>
      </c>
      <c r="B2166" s="36" t="s">
        <v>10805</v>
      </c>
      <c r="C2166" s="36" t="s">
        <v>11324</v>
      </c>
      <c r="D2166" s="36" t="s">
        <v>1464</v>
      </c>
      <c r="E2166">
        <v>0</v>
      </c>
      <c r="F2166">
        <v>0</v>
      </c>
      <c r="G2166" t="s">
        <v>11507</v>
      </c>
    </row>
    <row r="2167" spans="1:7" ht="18.75" customHeight="1">
      <c r="A2167" s="36" t="s">
        <v>11506</v>
      </c>
      <c r="B2167" s="36" t="s">
        <v>10805</v>
      </c>
      <c r="C2167" s="36" t="s">
        <v>11507</v>
      </c>
      <c r="D2167" s="36" t="s">
        <v>1464</v>
      </c>
      <c r="E2167">
        <v>122.793531</v>
      </c>
      <c r="F2167">
        <v>7.800573</v>
      </c>
      <c r="G2167" t="s">
        <v>1464</v>
      </c>
    </row>
    <row r="2168" spans="1:7" ht="18.75" customHeight="1">
      <c r="A2168" s="36" t="s">
        <v>13764</v>
      </c>
      <c r="B2168" s="36" t="s">
        <v>13155</v>
      </c>
      <c r="C2168" s="36" t="s">
        <v>13765</v>
      </c>
      <c r="D2168" s="36" t="s">
        <v>13276</v>
      </c>
      <c r="E2168">
        <v>101.747417616197</v>
      </c>
      <c r="F2168">
        <v>13.989467992833299</v>
      </c>
      <c r="G2168" t="s">
        <v>1464</v>
      </c>
    </row>
    <row r="2169" spans="1:7" ht="18.75" customHeight="1">
      <c r="A2169" s="36" t="s">
        <v>6967</v>
      </c>
      <c r="B2169" s="36" t="s">
        <v>6929</v>
      </c>
      <c r="C2169" s="36" t="s">
        <v>6968</v>
      </c>
      <c r="D2169" s="36" t="s">
        <v>6955</v>
      </c>
      <c r="E2169">
        <v>95.383331299999995</v>
      </c>
      <c r="F2169">
        <v>23.38333321</v>
      </c>
      <c r="G2169" t="s">
        <v>1464</v>
      </c>
    </row>
    <row r="2170" spans="1:7" ht="18.75" customHeight="1">
      <c r="A2170" s="36" t="s">
        <v>5615</v>
      </c>
      <c r="B2170" s="36" t="s">
        <v>5588</v>
      </c>
      <c r="C2170" s="36" t="s">
        <v>5616</v>
      </c>
      <c r="D2170" s="36" t="s">
        <v>5617</v>
      </c>
      <c r="E2170">
        <v>141.104786479757</v>
      </c>
      <c r="F2170">
        <v>38.637293902671999</v>
      </c>
      <c r="G2170" t="s">
        <v>1464</v>
      </c>
    </row>
    <row r="2171" spans="1:7" ht="18.75" customHeight="1">
      <c r="A2171" s="36" t="s">
        <v>9969</v>
      </c>
      <c r="B2171" s="36" t="s">
        <v>9596</v>
      </c>
      <c r="C2171" s="36" t="s">
        <v>9970</v>
      </c>
      <c r="D2171" t="s">
        <v>9740</v>
      </c>
      <c r="E2171">
        <v>71.599998470000003</v>
      </c>
      <c r="F2171">
        <v>34.216667180000002</v>
      </c>
      <c r="G2171" t="s">
        <v>1464</v>
      </c>
    </row>
    <row r="2172" spans="1:7" ht="18.75" customHeight="1">
      <c r="A2172" s="36" t="s">
        <v>6054</v>
      </c>
      <c r="B2172" s="36" t="s">
        <v>5588</v>
      </c>
      <c r="C2172" s="36" t="s">
        <v>6055</v>
      </c>
      <c r="D2172" t="s">
        <v>5590</v>
      </c>
      <c r="E2172">
        <v>141.69280000000001</v>
      </c>
      <c r="F2172">
        <v>45.215800000000002</v>
      </c>
      <c r="G2172" t="s">
        <v>1464</v>
      </c>
    </row>
    <row r="2173" spans="1:7" ht="18.75" customHeight="1">
      <c r="A2173" t="s">
        <v>2970</v>
      </c>
      <c r="B2173" t="s">
        <v>2833</v>
      </c>
      <c r="C2173" t="s">
        <v>2971</v>
      </c>
      <c r="D2173" t="s">
        <v>2838</v>
      </c>
      <c r="E2173">
        <v>22.725622000000001</v>
      </c>
      <c r="F2173">
        <v>90.361358999999993</v>
      </c>
      <c r="G2173" t="s">
        <v>17230</v>
      </c>
    </row>
    <row r="2174" spans="1:7" ht="18.75" customHeight="1">
      <c r="A2174" t="s">
        <v>2924</v>
      </c>
      <c r="B2174" t="s">
        <v>2833</v>
      </c>
      <c r="C2174" t="s">
        <v>2925</v>
      </c>
      <c r="D2174" t="s">
        <v>2838</v>
      </c>
      <c r="E2174">
        <v>21.950000760000002</v>
      </c>
      <c r="F2174">
        <v>90.733329769999997</v>
      </c>
      <c r="G2174" t="s">
        <v>17230</v>
      </c>
    </row>
    <row r="2175" spans="1:7" ht="18.75" customHeight="1">
      <c r="A2175" s="36" t="s">
        <v>9634</v>
      </c>
      <c r="B2175" s="36" t="s">
        <v>9596</v>
      </c>
      <c r="C2175" s="36" t="s">
        <v>9635</v>
      </c>
      <c r="D2175" t="s">
        <v>9600</v>
      </c>
      <c r="E2175">
        <v>0</v>
      </c>
      <c r="F2175">
        <v>0</v>
      </c>
      <c r="G2175" t="s">
        <v>1464</v>
      </c>
    </row>
    <row r="2176" spans="1:7" ht="18.75" customHeight="1">
      <c r="A2176" s="36" t="s">
        <v>9656</v>
      </c>
      <c r="B2176" s="36" t="s">
        <v>9596</v>
      </c>
      <c r="C2176" s="36" t="s">
        <v>9657</v>
      </c>
      <c r="D2176" t="s">
        <v>9600</v>
      </c>
      <c r="E2176">
        <v>0</v>
      </c>
      <c r="F2176">
        <v>0</v>
      </c>
      <c r="G2176" t="s">
        <v>1464</v>
      </c>
    </row>
    <row r="2177" spans="1:7" ht="18.75" customHeight="1">
      <c r="A2177" s="36" t="s">
        <v>9654</v>
      </c>
      <c r="B2177" s="36" t="s">
        <v>9596</v>
      </c>
      <c r="C2177" s="36" t="s">
        <v>9655</v>
      </c>
      <c r="D2177" t="s">
        <v>9600</v>
      </c>
      <c r="E2177">
        <v>0</v>
      </c>
      <c r="F2177">
        <v>0</v>
      </c>
      <c r="G2177" t="s">
        <v>1464</v>
      </c>
    </row>
    <row r="2178" spans="1:7" ht="18.75" customHeight="1">
      <c r="A2178" s="36" t="s">
        <v>5281</v>
      </c>
      <c r="B2178" s="36" t="s">
        <v>4582</v>
      </c>
      <c r="C2178" s="36" t="s">
        <v>5282</v>
      </c>
      <c r="D2178" t="s">
        <v>4667</v>
      </c>
      <c r="E2178">
        <v>107.260989</v>
      </c>
      <c r="F2178">
        <v>-6.2662690000000003</v>
      </c>
      <c r="G2178" t="s">
        <v>1464</v>
      </c>
    </row>
    <row r="2179" spans="1:7" ht="18.75" customHeight="1">
      <c r="A2179" s="36" t="s">
        <v>13365</v>
      </c>
      <c r="B2179" s="36" t="s">
        <v>13155</v>
      </c>
      <c r="C2179" s="36" t="s">
        <v>13366</v>
      </c>
      <c r="D2179" t="s">
        <v>13242</v>
      </c>
      <c r="E2179">
        <v>99.400001529999997</v>
      </c>
      <c r="F2179">
        <v>12.88333321</v>
      </c>
      <c r="G2179" t="s">
        <v>1464</v>
      </c>
    </row>
    <row r="2180" spans="1:7" ht="18.75" customHeight="1">
      <c r="A2180" s="36" t="s">
        <v>13212</v>
      </c>
      <c r="B2180" s="36" t="s">
        <v>13155</v>
      </c>
      <c r="C2180" s="36" t="s">
        <v>13213</v>
      </c>
      <c r="D2180" s="36" t="s">
        <v>13214</v>
      </c>
      <c r="E2180">
        <v>105.541667</v>
      </c>
      <c r="F2180">
        <v>15.383333</v>
      </c>
      <c r="G2180" t="s">
        <v>1464</v>
      </c>
    </row>
    <row r="2181" spans="1:7" ht="18.75" customHeight="1">
      <c r="A2181" s="36" t="s">
        <v>5797</v>
      </c>
      <c r="B2181" s="36" t="s">
        <v>5588</v>
      </c>
      <c r="C2181" s="36" t="s">
        <v>5798</v>
      </c>
      <c r="D2181" s="36" t="s">
        <v>5593</v>
      </c>
      <c r="E2181">
        <v>130.64262114380799</v>
      </c>
      <c r="F2181">
        <v>31.721625029586999</v>
      </c>
      <c r="G2181" t="s">
        <v>1464</v>
      </c>
    </row>
    <row r="2182" spans="1:7" ht="18.75" customHeight="1">
      <c r="A2182" s="36" t="s">
        <v>6468</v>
      </c>
      <c r="B2182" s="36" t="s">
        <v>6330</v>
      </c>
      <c r="C2182" t="s">
        <v>6469</v>
      </c>
      <c r="D2182" t="s">
        <v>6332</v>
      </c>
      <c r="E2182">
        <v>2.3499999049999998</v>
      </c>
      <c r="F2182">
        <v>103.86666870000001</v>
      </c>
    </row>
    <row r="2183" spans="1:7" ht="18.75" customHeight="1">
      <c r="A2183" s="36" t="s">
        <v>10256</v>
      </c>
      <c r="B2183" s="36" t="s">
        <v>9596</v>
      </c>
      <c r="C2183" s="36" t="s">
        <v>10257</v>
      </c>
      <c r="D2183" t="s">
        <v>9600</v>
      </c>
      <c r="E2183">
        <v>69.5</v>
      </c>
      <c r="F2183">
        <v>25.75</v>
      </c>
      <c r="G2183" t="s">
        <v>1464</v>
      </c>
    </row>
    <row r="2184" spans="1:7" ht="18.75" customHeight="1">
      <c r="A2184" s="36" t="s">
        <v>6208</v>
      </c>
      <c r="B2184" s="36" t="s">
        <v>5588</v>
      </c>
      <c r="C2184" s="36" t="s">
        <v>6209</v>
      </c>
      <c r="D2184" t="s">
        <v>5801</v>
      </c>
      <c r="E2184">
        <v>136.70071472223901</v>
      </c>
      <c r="F2184">
        <v>36.6706520970437</v>
      </c>
      <c r="G2184" t="s">
        <v>1464</v>
      </c>
    </row>
    <row r="2185" spans="1:7" ht="18.75" customHeight="1">
      <c r="A2185" s="36" t="s">
        <v>9151</v>
      </c>
      <c r="B2185" s="36" t="s">
        <v>17249</v>
      </c>
      <c r="C2185" s="36" t="s">
        <v>9152</v>
      </c>
      <c r="D2185" t="s">
        <v>7726</v>
      </c>
      <c r="E2185">
        <v>172.6777778</v>
      </c>
      <c r="F2185">
        <v>-43.392777780000003</v>
      </c>
      <c r="G2185" t="s">
        <v>8990</v>
      </c>
    </row>
    <row r="2186" spans="1:7" ht="18.75" customHeight="1">
      <c r="A2186" s="36" t="s">
        <v>3808</v>
      </c>
      <c r="B2186" s="36" t="s">
        <v>17247</v>
      </c>
      <c r="C2186" s="36" t="s">
        <v>3809</v>
      </c>
      <c r="D2186" s="36" t="s">
        <v>3805</v>
      </c>
      <c r="E2186">
        <v>0</v>
      </c>
      <c r="F2186">
        <v>0</v>
      </c>
      <c r="G2186" t="s">
        <v>1464</v>
      </c>
    </row>
    <row r="2187" spans="1:7" ht="18.75" customHeight="1">
      <c r="A2187" s="36" t="s">
        <v>6133</v>
      </c>
      <c r="B2187" s="36" t="s">
        <v>5588</v>
      </c>
      <c r="C2187" s="36" t="s">
        <v>6134</v>
      </c>
      <c r="D2187" t="s">
        <v>5596</v>
      </c>
      <c r="E2187">
        <v>127.91666410000001</v>
      </c>
      <c r="F2187">
        <v>26.316667559999999</v>
      </c>
      <c r="G2187" t="s">
        <v>1464</v>
      </c>
    </row>
    <row r="2188" spans="1:7" ht="18.75" customHeight="1">
      <c r="A2188" s="36" t="s">
        <v>8910</v>
      </c>
      <c r="B2188" s="36" t="s">
        <v>17249</v>
      </c>
      <c r="C2188" s="36" t="s">
        <v>8911</v>
      </c>
      <c r="D2188" t="s">
        <v>7762</v>
      </c>
      <c r="E2188">
        <v>170.41667179999999</v>
      </c>
      <c r="F2188">
        <v>-45.950000760000002</v>
      </c>
      <c r="G2188" t="s">
        <v>1464</v>
      </c>
    </row>
    <row r="2189" spans="1:7" ht="18.75" customHeight="1">
      <c r="A2189" s="36" t="s">
        <v>8908</v>
      </c>
      <c r="B2189" s="36" t="s">
        <v>17249</v>
      </c>
      <c r="C2189" s="36" t="s">
        <v>8909</v>
      </c>
      <c r="D2189" t="s">
        <v>8182</v>
      </c>
      <c r="E2189">
        <v>173.7</v>
      </c>
      <c r="F2189">
        <v>-42.416666669999998</v>
      </c>
      <c r="G2189" t="s">
        <v>1464</v>
      </c>
    </row>
    <row r="2190" spans="1:7" ht="18.75" customHeight="1">
      <c r="A2190" s="36" t="s">
        <v>8580</v>
      </c>
      <c r="B2190" s="36" t="s">
        <v>17249</v>
      </c>
      <c r="C2190" s="36" t="s">
        <v>8581</v>
      </c>
      <c r="D2190" t="s">
        <v>7726</v>
      </c>
      <c r="E2190">
        <v>173.6999969</v>
      </c>
      <c r="F2190">
        <v>-42.416667940000004</v>
      </c>
      <c r="G2190" t="s">
        <v>1464</v>
      </c>
    </row>
    <row r="2191" spans="1:7" ht="18.75" customHeight="1">
      <c r="A2191" s="36" t="s">
        <v>8906</v>
      </c>
      <c r="B2191" s="36" t="s">
        <v>17249</v>
      </c>
      <c r="C2191" s="36" t="s">
        <v>8907</v>
      </c>
      <c r="D2191" t="s">
        <v>7726</v>
      </c>
      <c r="E2191">
        <v>173.68333440000001</v>
      </c>
      <c r="F2191">
        <v>-42.416667940000004</v>
      </c>
      <c r="G2191" t="s">
        <v>1464</v>
      </c>
    </row>
    <row r="2192" spans="1:7" ht="18.75" customHeight="1">
      <c r="A2192" s="36" t="s">
        <v>8904</v>
      </c>
      <c r="B2192" s="36" t="s">
        <v>17249</v>
      </c>
      <c r="C2192" s="36" t="s">
        <v>8905</v>
      </c>
      <c r="D2192" t="s">
        <v>7773</v>
      </c>
      <c r="E2192">
        <v>174.1999969</v>
      </c>
      <c r="F2192">
        <v>-36.450000760000002</v>
      </c>
      <c r="G2192" t="s">
        <v>1464</v>
      </c>
    </row>
    <row r="2193" spans="1:7" ht="18.75" customHeight="1">
      <c r="A2193" s="36" t="s">
        <v>12504</v>
      </c>
      <c r="B2193" s="36" t="s">
        <v>17253</v>
      </c>
      <c r="C2193" s="36" t="s">
        <v>12505</v>
      </c>
      <c r="D2193" s="36" t="s">
        <v>1464</v>
      </c>
      <c r="E2193">
        <v>80.082300000000004</v>
      </c>
      <c r="F2193">
        <v>9.6909100000000095</v>
      </c>
      <c r="G2193" t="s">
        <v>1464</v>
      </c>
    </row>
    <row r="2194" spans="1:7" ht="18.75" customHeight="1">
      <c r="A2194" s="36" t="s">
        <v>12777</v>
      </c>
      <c r="B2194" s="36" t="s">
        <v>17253</v>
      </c>
      <c r="C2194" s="36" t="s">
        <v>12778</v>
      </c>
      <c r="D2194" s="36" t="s">
        <v>12404</v>
      </c>
      <c r="E2194">
        <v>80.083335880000007</v>
      </c>
      <c r="F2194">
        <v>9.6499996190000008</v>
      </c>
      <c r="G2194" t="s">
        <v>1464</v>
      </c>
    </row>
    <row r="2195" spans="1:7" ht="18.75" customHeight="1">
      <c r="A2195" s="36" t="s">
        <v>9153</v>
      </c>
      <c r="B2195" s="36" t="s">
        <v>17249</v>
      </c>
      <c r="C2195" s="36" t="s">
        <v>9154</v>
      </c>
      <c r="D2195" s="36" t="s">
        <v>7726</v>
      </c>
      <c r="E2195">
        <v>172.41666670000001</v>
      </c>
      <c r="F2195">
        <v>-43.833333330000002</v>
      </c>
      <c r="G2195" t="s">
        <v>8598</v>
      </c>
    </row>
    <row r="2196" spans="1:7" ht="18.75" customHeight="1">
      <c r="A2196" s="36" t="s">
        <v>9155</v>
      </c>
      <c r="B2196" s="36" t="s">
        <v>17249</v>
      </c>
      <c r="C2196" s="36" t="s">
        <v>9156</v>
      </c>
      <c r="D2196" s="36" t="s">
        <v>7726</v>
      </c>
      <c r="E2196">
        <v>172.41666670000001</v>
      </c>
      <c r="F2196">
        <v>-43.833333330000002</v>
      </c>
      <c r="G2196" t="s">
        <v>8598</v>
      </c>
    </row>
    <row r="2197" spans="1:7" ht="18.75" customHeight="1">
      <c r="A2197" s="36" t="s">
        <v>9157</v>
      </c>
      <c r="B2197" s="36" t="s">
        <v>17249</v>
      </c>
      <c r="C2197" s="36" t="s">
        <v>9158</v>
      </c>
      <c r="D2197" s="36" t="s">
        <v>7726</v>
      </c>
      <c r="E2197">
        <v>172.41666670000001</v>
      </c>
      <c r="F2197">
        <v>-43.833333330000002</v>
      </c>
      <c r="G2197" t="s">
        <v>8598</v>
      </c>
    </row>
    <row r="2198" spans="1:7" ht="18.75" customHeight="1">
      <c r="A2198" s="36" t="s">
        <v>9159</v>
      </c>
      <c r="B2198" s="36" t="s">
        <v>17249</v>
      </c>
      <c r="C2198" s="36" t="s">
        <v>9160</v>
      </c>
      <c r="D2198" s="36" t="s">
        <v>7726</v>
      </c>
      <c r="E2198">
        <v>172.41666670000001</v>
      </c>
      <c r="F2198">
        <v>-43.833333330000002</v>
      </c>
      <c r="G2198" t="s">
        <v>8598</v>
      </c>
    </row>
    <row r="2199" spans="1:7" ht="18.75" customHeight="1">
      <c r="A2199" s="36" t="s">
        <v>9161</v>
      </c>
      <c r="B2199" s="36" t="s">
        <v>17249</v>
      </c>
      <c r="C2199" s="36" t="s">
        <v>9162</v>
      </c>
      <c r="D2199" s="36" t="s">
        <v>7726</v>
      </c>
      <c r="E2199">
        <v>172.41666670000001</v>
      </c>
      <c r="F2199">
        <v>-43.833333330000002</v>
      </c>
      <c r="G2199" t="s">
        <v>8598</v>
      </c>
    </row>
    <row r="2200" spans="1:7" ht="18.75" customHeight="1">
      <c r="A2200" s="36" t="s">
        <v>9163</v>
      </c>
      <c r="B2200" s="36" t="s">
        <v>17249</v>
      </c>
      <c r="C2200" s="36" t="s">
        <v>9164</v>
      </c>
      <c r="D2200" s="36" t="s">
        <v>7726</v>
      </c>
      <c r="E2200">
        <v>172.41666670000001</v>
      </c>
      <c r="F2200">
        <v>-43.833333330000002</v>
      </c>
      <c r="G2200" t="s">
        <v>8598</v>
      </c>
    </row>
    <row r="2201" spans="1:7" ht="18.75" customHeight="1">
      <c r="A2201" s="36" t="s">
        <v>9165</v>
      </c>
      <c r="B2201" s="36" t="s">
        <v>17249</v>
      </c>
      <c r="C2201" s="36" t="s">
        <v>9166</v>
      </c>
      <c r="D2201" s="36" t="s">
        <v>7726</v>
      </c>
      <c r="E2201">
        <v>172.41666670000001</v>
      </c>
      <c r="F2201">
        <v>-43.833333330000002</v>
      </c>
      <c r="G2201" t="s">
        <v>8598</v>
      </c>
    </row>
    <row r="2202" spans="1:7" ht="18.75" customHeight="1">
      <c r="A2202" s="36" t="s">
        <v>9167</v>
      </c>
      <c r="B2202" s="36" t="s">
        <v>17249</v>
      </c>
      <c r="C2202" s="36" t="s">
        <v>9168</v>
      </c>
      <c r="D2202" t="s">
        <v>7726</v>
      </c>
      <c r="E2202">
        <v>172.41666670000001</v>
      </c>
      <c r="F2202">
        <v>-43.833333330000002</v>
      </c>
      <c r="G2202" t="s">
        <v>8598</v>
      </c>
    </row>
    <row r="2203" spans="1:7" ht="18.75" customHeight="1">
      <c r="A2203" s="36" t="s">
        <v>9169</v>
      </c>
      <c r="B2203" s="36" t="s">
        <v>17249</v>
      </c>
      <c r="C2203" s="36" t="s">
        <v>9170</v>
      </c>
      <c r="D2203" s="36" t="s">
        <v>7726</v>
      </c>
      <c r="E2203">
        <v>172.41666670000001</v>
      </c>
      <c r="F2203">
        <v>-43.833333330000002</v>
      </c>
      <c r="G2203" t="s">
        <v>8598</v>
      </c>
    </row>
    <row r="2204" spans="1:7" ht="18.75" customHeight="1">
      <c r="A2204" s="36" t="s">
        <v>9171</v>
      </c>
      <c r="B2204" s="36" t="s">
        <v>17249</v>
      </c>
      <c r="C2204" s="36" t="s">
        <v>9172</v>
      </c>
      <c r="D2204" s="36" t="s">
        <v>7726</v>
      </c>
      <c r="E2204">
        <v>172.41666670000001</v>
      </c>
      <c r="F2204">
        <v>-43.833333330000002</v>
      </c>
      <c r="G2204" t="s">
        <v>8598</v>
      </c>
    </row>
    <row r="2205" spans="1:7" ht="18.75" customHeight="1">
      <c r="A2205" s="36" t="s">
        <v>9173</v>
      </c>
      <c r="B2205" s="36" t="s">
        <v>17249</v>
      </c>
      <c r="C2205" s="36" t="s">
        <v>9174</v>
      </c>
      <c r="D2205" s="36" t="s">
        <v>7703</v>
      </c>
      <c r="E2205">
        <v>176.4147222</v>
      </c>
      <c r="F2205">
        <v>-37.749166670000001</v>
      </c>
      <c r="G2205" t="s">
        <v>9311</v>
      </c>
    </row>
    <row r="2206" spans="1:7" ht="18.75" customHeight="1">
      <c r="A2206" s="36" t="s">
        <v>9175</v>
      </c>
      <c r="B2206" s="36" t="s">
        <v>17249</v>
      </c>
      <c r="C2206" s="36" t="s">
        <v>9176</v>
      </c>
      <c r="D2206" s="36" t="s">
        <v>7703</v>
      </c>
      <c r="E2206">
        <v>176</v>
      </c>
      <c r="F2206">
        <v>-37.716666670000002</v>
      </c>
      <c r="G2206" t="s">
        <v>9311</v>
      </c>
    </row>
    <row r="2207" spans="1:7" ht="18.75" customHeight="1">
      <c r="A2207" s="36" t="s">
        <v>9177</v>
      </c>
      <c r="B2207" s="36" t="s">
        <v>17249</v>
      </c>
      <c r="C2207" s="36" t="s">
        <v>9178</v>
      </c>
      <c r="D2207" s="36" t="s">
        <v>7703</v>
      </c>
      <c r="E2207">
        <v>176</v>
      </c>
      <c r="F2207">
        <v>-37.716666670000002</v>
      </c>
      <c r="G2207" t="s">
        <v>9311</v>
      </c>
    </row>
    <row r="2208" spans="1:7" ht="18.75" customHeight="1">
      <c r="A2208" s="36" t="s">
        <v>9179</v>
      </c>
      <c r="B2208" s="36" t="s">
        <v>17249</v>
      </c>
      <c r="C2208" s="36" t="s">
        <v>9180</v>
      </c>
      <c r="D2208" s="36" t="s">
        <v>7703</v>
      </c>
      <c r="E2208">
        <v>176.4147222</v>
      </c>
      <c r="F2208">
        <v>-37.749166670000001</v>
      </c>
      <c r="G2208" t="s">
        <v>9311</v>
      </c>
    </row>
    <row r="2209" spans="1:7" ht="18.75" customHeight="1">
      <c r="A2209" s="36" t="s">
        <v>8902</v>
      </c>
      <c r="B2209" s="36" t="s">
        <v>17249</v>
      </c>
      <c r="C2209" s="36" t="s">
        <v>8903</v>
      </c>
      <c r="D2209" t="s">
        <v>7703</v>
      </c>
      <c r="E2209">
        <v>176.48333740000001</v>
      </c>
      <c r="F2209">
        <v>-37.766666409999999</v>
      </c>
      <c r="G2209" t="s">
        <v>1464</v>
      </c>
    </row>
    <row r="2210" spans="1:7" ht="18.75" customHeight="1">
      <c r="A2210" s="36" t="s">
        <v>9181</v>
      </c>
      <c r="B2210" s="36" t="s">
        <v>17249</v>
      </c>
      <c r="C2210" s="36" t="s">
        <v>9182</v>
      </c>
      <c r="D2210" s="36" t="s">
        <v>7726</v>
      </c>
      <c r="E2210">
        <v>172.41666670000001</v>
      </c>
      <c r="F2210">
        <v>-43.833333330000002</v>
      </c>
      <c r="G2210" t="s">
        <v>8598</v>
      </c>
    </row>
    <row r="2211" spans="1:7" ht="18.75" customHeight="1">
      <c r="A2211" s="36" t="s">
        <v>9183</v>
      </c>
      <c r="B2211" s="36" t="s">
        <v>17249</v>
      </c>
      <c r="C2211" s="36" t="s">
        <v>9184</v>
      </c>
      <c r="D2211" s="36" t="s">
        <v>7726</v>
      </c>
      <c r="E2211">
        <v>172.41666670000001</v>
      </c>
      <c r="F2211">
        <v>-43.833333330000002</v>
      </c>
      <c r="G2211" t="s">
        <v>8598</v>
      </c>
    </row>
    <row r="2212" spans="1:7" ht="18.75" customHeight="1">
      <c r="A2212" s="36" t="s">
        <v>9185</v>
      </c>
      <c r="B2212" s="36" t="s">
        <v>17249</v>
      </c>
      <c r="C2212" s="36" t="s">
        <v>9186</v>
      </c>
      <c r="D2212" s="36" t="s">
        <v>7726</v>
      </c>
      <c r="E2212">
        <v>172.41666670000001</v>
      </c>
      <c r="F2212">
        <v>-43.833333330000002</v>
      </c>
      <c r="G2212" t="s">
        <v>8598</v>
      </c>
    </row>
    <row r="2213" spans="1:7" ht="18.75" customHeight="1">
      <c r="A2213" s="36" t="s">
        <v>9187</v>
      </c>
      <c r="B2213" s="36" t="s">
        <v>17249</v>
      </c>
      <c r="C2213" s="36" t="s">
        <v>9188</v>
      </c>
      <c r="D2213" s="36" t="s">
        <v>8182</v>
      </c>
      <c r="E2213">
        <v>173.7944444</v>
      </c>
      <c r="F2213">
        <v>-41.25</v>
      </c>
      <c r="G2213" t="s">
        <v>8642</v>
      </c>
    </row>
    <row r="2214" spans="1:7" ht="18.75" customHeight="1">
      <c r="A2214" s="36" t="s">
        <v>8405</v>
      </c>
      <c r="B2214" s="36" t="s">
        <v>17249</v>
      </c>
      <c r="C2214" s="36" t="s">
        <v>8406</v>
      </c>
      <c r="D2214" s="36" t="s">
        <v>7703</v>
      </c>
      <c r="E2214">
        <v>176.45</v>
      </c>
      <c r="F2214">
        <v>-37.76</v>
      </c>
      <c r="G2214" t="s">
        <v>9311</v>
      </c>
    </row>
    <row r="2215" spans="1:7" ht="18.75" customHeight="1">
      <c r="A2215" s="36" t="s">
        <v>4080</v>
      </c>
      <c r="B2215" s="36" t="s">
        <v>17247</v>
      </c>
      <c r="C2215" s="36" t="s">
        <v>4081</v>
      </c>
      <c r="D2215" s="36" t="s">
        <v>3816</v>
      </c>
      <c r="E2215">
        <v>112</v>
      </c>
      <c r="F2215">
        <v>37.5</v>
      </c>
      <c r="G2215" t="s">
        <v>1464</v>
      </c>
    </row>
    <row r="2216" spans="1:7" ht="18.75" customHeight="1">
      <c r="A2216" s="36" t="s">
        <v>2387</v>
      </c>
      <c r="B2216" s="36" t="s">
        <v>1884</v>
      </c>
      <c r="C2216" s="36" t="s">
        <v>2388</v>
      </c>
      <c r="D2216" s="36" t="s">
        <v>1464</v>
      </c>
      <c r="E2216">
        <v>132.516360187104</v>
      </c>
      <c r="F2216">
        <v>-12.9934300258807</v>
      </c>
      <c r="G2216" t="s">
        <v>1464</v>
      </c>
    </row>
    <row r="2217" spans="1:7" ht="18.75" customHeight="1">
      <c r="A2217" s="36" t="s">
        <v>9189</v>
      </c>
      <c r="B2217" s="36" t="s">
        <v>17249</v>
      </c>
      <c r="C2217" s="36" t="s">
        <v>9190</v>
      </c>
      <c r="D2217" s="36" t="s">
        <v>7773</v>
      </c>
      <c r="E2217">
        <v>174.21666669999999</v>
      </c>
      <c r="F2217">
        <v>-36.383333329999999</v>
      </c>
      <c r="G2217" t="s">
        <v>8905</v>
      </c>
    </row>
    <row r="2218" spans="1:7" ht="18.75" customHeight="1">
      <c r="A2218" s="36" t="s">
        <v>9191</v>
      </c>
      <c r="B2218" s="36" t="s">
        <v>17249</v>
      </c>
      <c r="C2218" s="36" t="s">
        <v>9192</v>
      </c>
      <c r="D2218" s="36" t="s">
        <v>7773</v>
      </c>
      <c r="E2218">
        <v>174.45111109999999</v>
      </c>
      <c r="F2218">
        <v>-36.511666669999997</v>
      </c>
      <c r="G2218" t="s">
        <v>8905</v>
      </c>
    </row>
    <row r="2219" spans="1:7" ht="18.75" customHeight="1">
      <c r="A2219" s="36" t="s">
        <v>9903</v>
      </c>
      <c r="B2219" s="36" t="s">
        <v>9596</v>
      </c>
      <c r="C2219" s="36" t="s">
        <v>9904</v>
      </c>
      <c r="D2219" s="36" t="s">
        <v>1350</v>
      </c>
      <c r="E2219">
        <v>0</v>
      </c>
      <c r="F2219">
        <v>0</v>
      </c>
      <c r="G2219" t="s">
        <v>1464</v>
      </c>
    </row>
    <row r="2220" spans="1:7" ht="18.75" customHeight="1">
      <c r="A2220" s="36" t="s">
        <v>9800</v>
      </c>
      <c r="B2220" s="36" t="s">
        <v>9596</v>
      </c>
      <c r="C2220" s="36" t="s">
        <v>9801</v>
      </c>
      <c r="D2220" t="s">
        <v>9600</v>
      </c>
      <c r="E2220">
        <v>69.5</v>
      </c>
      <c r="F2220">
        <v>25.833333970000002</v>
      </c>
      <c r="G2220" t="s">
        <v>1464</v>
      </c>
    </row>
    <row r="2221" spans="1:7" ht="18.75" customHeight="1">
      <c r="A2221" s="36" t="s">
        <v>10004</v>
      </c>
      <c r="B2221" s="36" t="s">
        <v>9596</v>
      </c>
      <c r="C2221" s="36" t="s">
        <v>10005</v>
      </c>
      <c r="D2221" s="36" t="s">
        <v>9600</v>
      </c>
      <c r="E2221">
        <v>0</v>
      </c>
      <c r="F2221">
        <v>0</v>
      </c>
      <c r="G2221" t="s">
        <v>1464</v>
      </c>
    </row>
    <row r="2222" spans="1:7" ht="18.75" customHeight="1">
      <c r="A2222" s="36" t="s">
        <v>6058</v>
      </c>
      <c r="B2222" s="36" t="s">
        <v>5588</v>
      </c>
      <c r="C2222" s="36" t="s">
        <v>6059</v>
      </c>
      <c r="D2222" t="s">
        <v>5604</v>
      </c>
      <c r="E2222">
        <v>140.06666559999999</v>
      </c>
      <c r="F2222">
        <v>40.099998470000003</v>
      </c>
      <c r="G2222" t="s">
        <v>1464</v>
      </c>
    </row>
    <row r="2223" spans="1:7" ht="18.75" customHeight="1">
      <c r="A2223" s="36" t="s">
        <v>10000</v>
      </c>
      <c r="B2223" s="36" t="s">
        <v>9596</v>
      </c>
      <c r="C2223" s="36" t="s">
        <v>10001</v>
      </c>
      <c r="D2223" t="s">
        <v>9600</v>
      </c>
      <c r="E2223">
        <v>0</v>
      </c>
      <c r="F2223">
        <v>0</v>
      </c>
      <c r="G2223" t="s">
        <v>1464</v>
      </c>
    </row>
    <row r="2224" spans="1:7" ht="18.75" customHeight="1">
      <c r="A2224" s="36" t="s">
        <v>12905</v>
      </c>
      <c r="B2224" s="36" t="s">
        <v>17253</v>
      </c>
      <c r="C2224" s="36" t="s">
        <v>12906</v>
      </c>
      <c r="D2224" s="36" t="s">
        <v>12442</v>
      </c>
      <c r="E2224">
        <v>80.550003050000001</v>
      </c>
      <c r="F2224">
        <v>8</v>
      </c>
      <c r="G2224" t="s">
        <v>1464</v>
      </c>
    </row>
    <row r="2225" spans="1:7" ht="18.75" customHeight="1">
      <c r="A2225" t="s">
        <v>2888</v>
      </c>
      <c r="B2225" t="s">
        <v>2833</v>
      </c>
      <c r="C2225" t="s">
        <v>2889</v>
      </c>
      <c r="D2225" t="s">
        <v>125</v>
      </c>
      <c r="E2225">
        <v>0</v>
      </c>
      <c r="F2225">
        <v>0</v>
      </c>
      <c r="G2225" t="s">
        <v>17231</v>
      </c>
    </row>
    <row r="2226" spans="1:7" ht="18.75" customHeight="1">
      <c r="A2226" t="s">
        <v>3022</v>
      </c>
      <c r="B2226" t="s">
        <v>2833</v>
      </c>
      <c r="C2226" t="s">
        <v>3023</v>
      </c>
      <c r="D2226" t="s">
        <v>2861</v>
      </c>
      <c r="E2226">
        <v>21.561063861205302</v>
      </c>
      <c r="F2226">
        <v>91.858857551497195</v>
      </c>
      <c r="G2226" t="s">
        <v>17231</v>
      </c>
    </row>
    <row r="2227" spans="1:7" ht="18.75" customHeight="1">
      <c r="A2227" s="36" t="s">
        <v>12517</v>
      </c>
      <c r="B2227" s="36" t="s">
        <v>17253</v>
      </c>
      <c r="C2227" s="36" t="s">
        <v>12518</v>
      </c>
      <c r="D2227" s="36" t="s">
        <v>12442</v>
      </c>
      <c r="E2227">
        <v>80.583335880000007</v>
      </c>
      <c r="F2227">
        <v>7.75</v>
      </c>
      <c r="G2227" t="s">
        <v>1464</v>
      </c>
    </row>
    <row r="2228" spans="1:7" ht="18.75" customHeight="1">
      <c r="A2228" t="s">
        <v>3151</v>
      </c>
      <c r="B2228" t="s">
        <v>2833</v>
      </c>
      <c r="C2228" t="s">
        <v>3152</v>
      </c>
      <c r="D2228" t="s">
        <v>2838</v>
      </c>
      <c r="E2228">
        <v>21.833333970000002</v>
      </c>
      <c r="F2228">
        <v>90.449996949999999</v>
      </c>
      <c r="G2228" t="s">
        <v>17230</v>
      </c>
    </row>
    <row r="2229" spans="1:7" ht="18.75" customHeight="1">
      <c r="A2229" s="36" t="s">
        <v>12771</v>
      </c>
      <c r="B2229" s="36" t="s">
        <v>17253</v>
      </c>
      <c r="C2229" s="36" t="s">
        <v>12772</v>
      </c>
      <c r="D2229" s="36" t="s">
        <v>12399</v>
      </c>
      <c r="E2229">
        <v>80.949996949999999</v>
      </c>
      <c r="F2229">
        <v>6.0833334920000004</v>
      </c>
      <c r="G2229" t="s">
        <v>1464</v>
      </c>
    </row>
    <row r="2230" spans="1:7" ht="18.75" customHeight="1">
      <c r="A2230" s="36" t="s">
        <v>10432</v>
      </c>
      <c r="B2230" s="36" t="s">
        <v>9596</v>
      </c>
      <c r="C2230" s="36" t="s">
        <v>10433</v>
      </c>
      <c r="D2230" t="s">
        <v>9600</v>
      </c>
      <c r="E2230">
        <v>67.883331299999995</v>
      </c>
      <c r="F2230">
        <v>24.716667180000002</v>
      </c>
      <c r="G2230" t="s">
        <v>1464</v>
      </c>
    </row>
    <row r="2231" spans="1:7" ht="18.75" customHeight="1">
      <c r="A2231" s="36" t="s">
        <v>10981</v>
      </c>
      <c r="B2231" s="36" t="s">
        <v>10805</v>
      </c>
      <c r="C2231" s="36" t="s">
        <v>10982</v>
      </c>
      <c r="D2231" s="36" t="s">
        <v>1464</v>
      </c>
      <c r="E2231">
        <v>0</v>
      </c>
      <c r="F2231">
        <v>0</v>
      </c>
      <c r="G2231" t="s">
        <v>1464</v>
      </c>
    </row>
    <row r="2232" spans="1:7" ht="18.75" customHeight="1">
      <c r="A2232" t="s">
        <v>3510</v>
      </c>
      <c r="B2232" t="s">
        <v>2833</v>
      </c>
      <c r="C2232" t="s">
        <v>3511</v>
      </c>
      <c r="D2232" t="s">
        <v>2846</v>
      </c>
      <c r="E2232">
        <v>0</v>
      </c>
      <c r="F2232">
        <v>0</v>
      </c>
      <c r="G2232" t="s">
        <v>17234</v>
      </c>
    </row>
    <row r="2233" spans="1:7" ht="18.75" customHeight="1">
      <c r="A2233" s="36" t="s">
        <v>11172</v>
      </c>
      <c r="B2233" s="36" t="s">
        <v>10805</v>
      </c>
      <c r="C2233" s="36" t="s">
        <v>11173</v>
      </c>
      <c r="D2233" s="36" t="s">
        <v>1464</v>
      </c>
      <c r="E2233">
        <v>0</v>
      </c>
      <c r="F2233">
        <v>0</v>
      </c>
      <c r="G2233" t="s">
        <v>1464</v>
      </c>
    </row>
    <row r="2234" spans="1:7" ht="18.75" customHeight="1">
      <c r="A2234" s="36" t="s">
        <v>11170</v>
      </c>
      <c r="B2234" s="36" t="s">
        <v>10805</v>
      </c>
      <c r="C2234" s="36" t="s">
        <v>11171</v>
      </c>
      <c r="D2234" s="36" t="s">
        <v>1464</v>
      </c>
      <c r="E2234">
        <v>0</v>
      </c>
      <c r="F2234">
        <v>0</v>
      </c>
      <c r="G2234" t="s">
        <v>1464</v>
      </c>
    </row>
    <row r="2235" spans="1:7" ht="18.75" customHeight="1">
      <c r="A2235" s="36" t="s">
        <v>10318</v>
      </c>
      <c r="B2235" s="36" t="s">
        <v>9596</v>
      </c>
      <c r="C2235" s="36" t="s">
        <v>10319</v>
      </c>
      <c r="D2235" t="s">
        <v>9600</v>
      </c>
      <c r="E2235">
        <v>68.066665650000004</v>
      </c>
      <c r="F2235">
        <v>27.416666029999998</v>
      </c>
      <c r="G2235" t="s">
        <v>1464</v>
      </c>
    </row>
    <row r="2236" spans="1:7" ht="18.75" customHeight="1">
      <c r="A2236" t="s">
        <v>3099</v>
      </c>
      <c r="B2236" t="s">
        <v>2833</v>
      </c>
      <c r="C2236" t="s">
        <v>3100</v>
      </c>
      <c r="D2236" t="s">
        <v>2838</v>
      </c>
      <c r="E2236">
        <v>22.379840000000002</v>
      </c>
      <c r="F2236">
        <v>90.454939999999993</v>
      </c>
      <c r="G2236" t="s">
        <v>17230</v>
      </c>
    </row>
    <row r="2237" spans="1:7" ht="18.75" customHeight="1">
      <c r="A2237" t="s">
        <v>3439</v>
      </c>
      <c r="B2237" t="s">
        <v>2833</v>
      </c>
      <c r="C2237" t="s">
        <v>3440</v>
      </c>
      <c r="D2237" t="s">
        <v>2841</v>
      </c>
      <c r="E2237">
        <v>0</v>
      </c>
      <c r="F2237">
        <v>0</v>
      </c>
      <c r="G2237" t="s">
        <v>17230</v>
      </c>
    </row>
    <row r="2238" spans="1:7" ht="18.75" customHeight="1">
      <c r="A2238" s="36" t="s">
        <v>7696</v>
      </c>
      <c r="B2238" s="36" t="s">
        <v>7429</v>
      </c>
      <c r="C2238" s="36" t="s">
        <v>7697</v>
      </c>
      <c r="D2238" t="s">
        <v>7431</v>
      </c>
      <c r="E2238">
        <v>0</v>
      </c>
      <c r="F2238">
        <v>0</v>
      </c>
      <c r="G2238" t="s">
        <v>1464</v>
      </c>
    </row>
    <row r="2239" spans="1:7" ht="18.75" customHeight="1">
      <c r="A2239" s="36" t="s">
        <v>11168</v>
      </c>
      <c r="B2239" s="36" t="s">
        <v>10805</v>
      </c>
      <c r="C2239" s="36" t="s">
        <v>11169</v>
      </c>
      <c r="D2239" s="36" t="s">
        <v>1464</v>
      </c>
      <c r="E2239">
        <v>0</v>
      </c>
      <c r="F2239">
        <v>0</v>
      </c>
      <c r="G2239" t="s">
        <v>1464</v>
      </c>
    </row>
    <row r="2240" spans="1:7" ht="18.75" customHeight="1">
      <c r="A2240" t="s">
        <v>3165</v>
      </c>
      <c r="B2240" t="s">
        <v>2833</v>
      </c>
      <c r="C2240" t="s">
        <v>3166</v>
      </c>
      <c r="D2240" t="s">
        <v>2841</v>
      </c>
      <c r="E2240">
        <v>23.433332440000001</v>
      </c>
      <c r="F2240">
        <v>90.633331299999995</v>
      </c>
      <c r="G2240" t="s">
        <v>17240</v>
      </c>
    </row>
    <row r="2241" spans="1:7" ht="18.75" customHeight="1">
      <c r="A2241" s="36" t="s">
        <v>5164</v>
      </c>
      <c r="B2241" s="36" t="s">
        <v>4582</v>
      </c>
      <c r="C2241" s="36" t="s">
        <v>5165</v>
      </c>
      <c r="D2241" s="36" t="s">
        <v>4664</v>
      </c>
      <c r="E2241">
        <v>110.5999985</v>
      </c>
      <c r="F2241">
        <v>-7.4499998090000004</v>
      </c>
      <c r="G2241" t="s">
        <v>1464</v>
      </c>
    </row>
    <row r="2242" spans="1:7" ht="18.75" customHeight="1">
      <c r="A2242" s="36" t="s">
        <v>5355</v>
      </c>
      <c r="B2242" s="36" t="s">
        <v>4582</v>
      </c>
      <c r="C2242" s="36" t="s">
        <v>5356</v>
      </c>
      <c r="D2242" s="36" t="s">
        <v>4621</v>
      </c>
      <c r="E2242">
        <v>110.286666666667</v>
      </c>
      <c r="F2242">
        <v>-6.9247222222222398</v>
      </c>
      <c r="G2242" t="s">
        <v>1464</v>
      </c>
    </row>
    <row r="2243" spans="1:7" ht="18.75" customHeight="1">
      <c r="A2243" s="36" t="s">
        <v>5370</v>
      </c>
      <c r="B2243" s="36" t="s">
        <v>4582</v>
      </c>
      <c r="C2243" s="36" t="s">
        <v>5371</v>
      </c>
      <c r="D2243" t="s">
        <v>4621</v>
      </c>
      <c r="E2243">
        <v>110.27138888888901</v>
      </c>
      <c r="F2243">
        <v>-6.9494444444444499</v>
      </c>
      <c r="G2243" t="s">
        <v>1464</v>
      </c>
    </row>
    <row r="2244" spans="1:7" ht="18.75" customHeight="1">
      <c r="A2244" s="36" t="s">
        <v>10681</v>
      </c>
      <c r="B2244" s="36" t="s">
        <v>9596</v>
      </c>
      <c r="C2244" s="36" t="s">
        <v>10682</v>
      </c>
      <c r="D2244" t="s">
        <v>9600</v>
      </c>
      <c r="E2244">
        <v>0</v>
      </c>
      <c r="F2244">
        <v>0</v>
      </c>
      <c r="G2244" t="s">
        <v>1464</v>
      </c>
    </row>
    <row r="2245" spans="1:7" ht="18.75" customHeight="1">
      <c r="A2245" s="36" t="s">
        <v>9773</v>
      </c>
      <c r="B2245" s="36" t="s">
        <v>9596</v>
      </c>
      <c r="C2245" s="36" t="s">
        <v>9774</v>
      </c>
      <c r="D2245" s="36" t="s">
        <v>9600</v>
      </c>
      <c r="E2245">
        <v>67.716667180000002</v>
      </c>
      <c r="F2245">
        <v>24.200000760000002</v>
      </c>
      <c r="G2245" t="s">
        <v>1464</v>
      </c>
    </row>
    <row r="2246" spans="1:7" ht="18.75" customHeight="1">
      <c r="A2246" t="s">
        <v>3291</v>
      </c>
      <c r="B2246" t="s">
        <v>2833</v>
      </c>
      <c r="C2246" t="s">
        <v>3292</v>
      </c>
      <c r="D2246" t="s">
        <v>2838</v>
      </c>
      <c r="E2246">
        <v>23.072475000000001</v>
      </c>
      <c r="F2246">
        <v>90.243014000000002</v>
      </c>
      <c r="G2246" t="s">
        <v>17230</v>
      </c>
    </row>
    <row r="2247" spans="1:7" ht="18.75" customHeight="1">
      <c r="A2247" t="s">
        <v>3453</v>
      </c>
      <c r="B2247" t="s">
        <v>2833</v>
      </c>
      <c r="C2247" t="s">
        <v>3454</v>
      </c>
      <c r="D2247" t="s">
        <v>2838</v>
      </c>
      <c r="E2247">
        <v>21.9536277065687</v>
      </c>
      <c r="F2247">
        <v>90.846299588993105</v>
      </c>
      <c r="G2247" t="s">
        <v>17230</v>
      </c>
    </row>
    <row r="2248" spans="1:7" ht="18.75" customHeight="1">
      <c r="A2248" s="36" t="s">
        <v>10403</v>
      </c>
      <c r="B2248" s="36" t="s">
        <v>9596</v>
      </c>
      <c r="C2248" s="36" t="s">
        <v>10404</v>
      </c>
      <c r="D2248" t="s">
        <v>1350</v>
      </c>
      <c r="E2248">
        <v>72.699996949999999</v>
      </c>
      <c r="F2248">
        <v>32.766666409999999</v>
      </c>
      <c r="G2248" t="s">
        <v>1464</v>
      </c>
    </row>
    <row r="2249" spans="1:7" ht="18.75" customHeight="1">
      <c r="A2249" s="36" t="s">
        <v>10472</v>
      </c>
      <c r="B2249" s="36" t="s">
        <v>9596</v>
      </c>
      <c r="C2249" s="36" t="s">
        <v>10473</v>
      </c>
      <c r="D2249" t="s">
        <v>9793</v>
      </c>
      <c r="E2249">
        <v>64.050003050000001</v>
      </c>
      <c r="F2249">
        <v>25.416666029999998</v>
      </c>
      <c r="G2249" t="s">
        <v>1464</v>
      </c>
    </row>
    <row r="2250" spans="1:7" ht="18.75" customHeight="1">
      <c r="A2250" s="36" t="s">
        <v>13571</v>
      </c>
      <c r="B2250" s="36" t="s">
        <v>13155</v>
      </c>
      <c r="C2250" s="36" t="s">
        <v>13572</v>
      </c>
      <c r="D2250" t="s">
        <v>13254</v>
      </c>
      <c r="E2250">
        <v>100.15</v>
      </c>
      <c r="F2250">
        <v>13.45</v>
      </c>
      <c r="G2250" t="s">
        <v>1464</v>
      </c>
    </row>
    <row r="2251" spans="1:7" ht="18.75" customHeight="1">
      <c r="A2251" s="36" t="s">
        <v>9808</v>
      </c>
      <c r="B2251" s="36" t="s">
        <v>9596</v>
      </c>
      <c r="C2251" s="36" t="s">
        <v>9809</v>
      </c>
      <c r="D2251" t="s">
        <v>9600</v>
      </c>
      <c r="E2251">
        <v>68.050003050000001</v>
      </c>
      <c r="F2251">
        <v>24.933332440000001</v>
      </c>
      <c r="G2251" t="s">
        <v>1464</v>
      </c>
    </row>
    <row r="2252" spans="1:7" ht="18.75" customHeight="1">
      <c r="A2252" s="36" t="s">
        <v>9901</v>
      </c>
      <c r="B2252" s="36" t="s">
        <v>9596</v>
      </c>
      <c r="C2252" s="36" t="s">
        <v>9902</v>
      </c>
      <c r="D2252" t="s">
        <v>9600</v>
      </c>
      <c r="E2252">
        <v>0</v>
      </c>
      <c r="F2252">
        <v>0</v>
      </c>
      <c r="G2252" t="s">
        <v>1464</v>
      </c>
    </row>
    <row r="2253" spans="1:7" ht="18.75" customHeight="1">
      <c r="A2253" s="36" t="s">
        <v>9929</v>
      </c>
      <c r="B2253" s="36" t="s">
        <v>9596</v>
      </c>
      <c r="C2253" s="36" t="s">
        <v>9930</v>
      </c>
      <c r="D2253" t="s">
        <v>9600</v>
      </c>
      <c r="E2253">
        <v>0</v>
      </c>
      <c r="F2253">
        <v>0</v>
      </c>
      <c r="G2253" t="s">
        <v>1464</v>
      </c>
    </row>
    <row r="2254" spans="1:7" ht="18.75" customHeight="1">
      <c r="A2254" t="s">
        <v>2878</v>
      </c>
      <c r="B2254" t="s">
        <v>2833</v>
      </c>
      <c r="C2254" t="s">
        <v>2879</v>
      </c>
      <c r="D2254" t="s">
        <v>2838</v>
      </c>
      <c r="E2254">
        <v>22.783332819999998</v>
      </c>
      <c r="F2254">
        <v>90.633331299999995</v>
      </c>
      <c r="G2254" t="s">
        <v>17230</v>
      </c>
    </row>
    <row r="2255" spans="1:7" ht="18.75" customHeight="1">
      <c r="A2255" s="36" t="s">
        <v>12666</v>
      </c>
      <c r="B2255" s="36" t="s">
        <v>17253</v>
      </c>
      <c r="C2255" s="36" t="s">
        <v>12667</v>
      </c>
      <c r="D2255" s="36" t="s">
        <v>12411</v>
      </c>
      <c r="E2255">
        <v>79.900001529999997</v>
      </c>
      <c r="F2255">
        <v>6.6333332059999996</v>
      </c>
      <c r="G2255" t="s">
        <v>1464</v>
      </c>
    </row>
    <row r="2256" spans="1:7" ht="18.75" customHeight="1">
      <c r="A2256" s="36" t="s">
        <v>5487</v>
      </c>
      <c r="B2256" s="36" t="s">
        <v>4582</v>
      </c>
      <c r="C2256" s="36" t="s">
        <v>5488</v>
      </c>
      <c r="D2256" s="36" t="s">
        <v>4741</v>
      </c>
      <c r="E2256">
        <v>106.75</v>
      </c>
      <c r="F2256">
        <v>-6.0999999049999998</v>
      </c>
      <c r="G2256" t="s">
        <v>1464</v>
      </c>
    </row>
    <row r="2257" spans="1:7" ht="18.75" customHeight="1">
      <c r="A2257" s="36" t="s">
        <v>7525</v>
      </c>
      <c r="B2257" s="36" t="s">
        <v>7429</v>
      </c>
      <c r="C2257" s="36" t="s">
        <v>7526</v>
      </c>
      <c r="D2257" s="36" t="s">
        <v>7527</v>
      </c>
      <c r="E2257">
        <v>85.3254644650209</v>
      </c>
      <c r="F2257">
        <v>27.710734718658301</v>
      </c>
      <c r="G2257" t="s">
        <v>1464</v>
      </c>
    </row>
    <row r="2258" spans="1:7" ht="18.75" customHeight="1">
      <c r="A2258" s="36" t="s">
        <v>10002</v>
      </c>
      <c r="B2258" s="36" t="s">
        <v>9596</v>
      </c>
      <c r="C2258" s="36" t="s">
        <v>10003</v>
      </c>
      <c r="D2258" s="36" t="s">
        <v>9600</v>
      </c>
      <c r="E2258">
        <v>0</v>
      </c>
      <c r="F2258">
        <v>0</v>
      </c>
      <c r="G2258" t="s">
        <v>1464</v>
      </c>
    </row>
    <row r="2259" spans="1:7" ht="18.75" customHeight="1">
      <c r="A2259" s="36" t="s">
        <v>7528</v>
      </c>
      <c r="B2259" s="36" t="s">
        <v>7429</v>
      </c>
      <c r="C2259" s="36" t="s">
        <v>7529</v>
      </c>
      <c r="D2259" s="36" t="s">
        <v>1464</v>
      </c>
      <c r="E2259">
        <v>0</v>
      </c>
      <c r="F2259">
        <v>0</v>
      </c>
      <c r="G2259" t="s">
        <v>1464</v>
      </c>
    </row>
    <row r="2260" spans="1:7" ht="18.75" customHeight="1">
      <c r="A2260" s="36" t="s">
        <v>10645</v>
      </c>
      <c r="B2260" s="36" t="s">
        <v>9596</v>
      </c>
      <c r="C2260" s="36" t="s">
        <v>10646</v>
      </c>
      <c r="D2260" t="s">
        <v>9600</v>
      </c>
      <c r="E2260">
        <v>0</v>
      </c>
      <c r="F2260">
        <v>0</v>
      </c>
      <c r="G2260" t="s">
        <v>1464</v>
      </c>
    </row>
    <row r="2261" spans="1:7" ht="18.75" customHeight="1">
      <c r="A2261" s="36" t="s">
        <v>7641</v>
      </c>
      <c r="B2261" s="36" t="s">
        <v>7429</v>
      </c>
      <c r="C2261" s="36" t="s">
        <v>7642</v>
      </c>
      <c r="D2261" s="36" t="s">
        <v>7643</v>
      </c>
      <c r="E2261">
        <v>86.5</v>
      </c>
      <c r="F2261">
        <v>26.75</v>
      </c>
      <c r="G2261" t="s">
        <v>1464</v>
      </c>
    </row>
    <row r="2262" spans="1:7" ht="18.75" customHeight="1">
      <c r="A2262" s="36" t="s">
        <v>7147</v>
      </c>
      <c r="B2262" s="36" t="s">
        <v>6929</v>
      </c>
      <c r="C2262" s="36" t="s">
        <v>7148</v>
      </c>
      <c r="D2262" s="36" t="s">
        <v>6931</v>
      </c>
      <c r="E2262">
        <v>96.150001529999997</v>
      </c>
      <c r="F2262">
        <v>16.75</v>
      </c>
      <c r="G2262" t="s">
        <v>1464</v>
      </c>
    </row>
    <row r="2263" spans="1:7" ht="18.75" customHeight="1">
      <c r="A2263" s="36" t="s">
        <v>2385</v>
      </c>
      <c r="B2263" s="36" t="s">
        <v>1884</v>
      </c>
      <c r="C2263" s="36" t="s">
        <v>2386</v>
      </c>
      <c r="D2263" s="36" t="s">
        <v>1464</v>
      </c>
      <c r="E2263">
        <v>144.29060815761099</v>
      </c>
      <c r="F2263">
        <v>-36.440596640514002</v>
      </c>
      <c r="G2263" t="s">
        <v>1464</v>
      </c>
    </row>
    <row r="2264" spans="1:7" ht="18.75" customHeight="1">
      <c r="A2264" s="36" t="s">
        <v>5806</v>
      </c>
      <c r="B2264" s="36" t="s">
        <v>5588</v>
      </c>
      <c r="C2264" s="36" t="s">
        <v>5807</v>
      </c>
      <c r="D2264" t="s">
        <v>5601</v>
      </c>
      <c r="E2264">
        <v>139.75543239586599</v>
      </c>
      <c r="F2264">
        <v>38.750070187552097</v>
      </c>
      <c r="G2264" t="s">
        <v>1464</v>
      </c>
    </row>
    <row r="2265" spans="1:7" ht="18.75" customHeight="1">
      <c r="A2265" s="36" t="s">
        <v>5816</v>
      </c>
      <c r="B2265" s="36" t="s">
        <v>5588</v>
      </c>
      <c r="C2265" s="36" t="s">
        <v>5817</v>
      </c>
      <c r="D2265" s="36" t="s">
        <v>5686</v>
      </c>
      <c r="E2265">
        <v>140.64115862560001</v>
      </c>
      <c r="F2265">
        <v>35.864886023691</v>
      </c>
      <c r="G2265" t="s">
        <v>1464</v>
      </c>
    </row>
    <row r="2266" spans="1:7" ht="18.75" customHeight="1">
      <c r="A2266" s="36" t="s">
        <v>6230</v>
      </c>
      <c r="B2266" s="36" t="s">
        <v>5588</v>
      </c>
      <c r="C2266" s="36" t="s">
        <v>6231</v>
      </c>
      <c r="D2266" s="36" t="s">
        <v>1464</v>
      </c>
      <c r="E2266">
        <v>140.66674127417301</v>
      </c>
      <c r="F2266">
        <v>35.8462258899606</v>
      </c>
      <c r="G2266" t="s">
        <v>1464</v>
      </c>
    </row>
    <row r="2267" spans="1:7" ht="18.75" customHeight="1">
      <c r="A2267" s="36" t="s">
        <v>6096</v>
      </c>
      <c r="B2267" s="36" t="s">
        <v>5588</v>
      </c>
      <c r="C2267" s="36" t="s">
        <v>6097</v>
      </c>
      <c r="D2267" s="36" t="s">
        <v>5696</v>
      </c>
      <c r="E2267">
        <v>133.15152168860399</v>
      </c>
      <c r="F2267">
        <v>33.922495889049998</v>
      </c>
      <c r="G2267" t="s">
        <v>1464</v>
      </c>
    </row>
    <row r="2268" spans="1:7" ht="18.75" customHeight="1">
      <c r="A2268" s="36" t="s">
        <v>6218</v>
      </c>
      <c r="B2268" s="36" t="s">
        <v>5588</v>
      </c>
      <c r="C2268" s="36" t="s">
        <v>6219</v>
      </c>
      <c r="D2268" s="36" t="s">
        <v>5601</v>
      </c>
      <c r="E2268">
        <v>139.755825003609</v>
      </c>
      <c r="F2268">
        <v>38.750079488856798</v>
      </c>
      <c r="G2268" t="s">
        <v>1464</v>
      </c>
    </row>
    <row r="2269" spans="1:7" ht="18.75" customHeight="1">
      <c r="A2269" s="36" t="s">
        <v>3740</v>
      </c>
      <c r="B2269" s="36" t="s">
        <v>3658</v>
      </c>
      <c r="C2269" s="36" t="s">
        <v>3741</v>
      </c>
      <c r="D2269" t="s">
        <v>3687</v>
      </c>
      <c r="E2269">
        <v>102.9499969</v>
      </c>
      <c r="F2269">
        <v>13.08333302</v>
      </c>
      <c r="G2269" t="s">
        <v>1464</v>
      </c>
    </row>
    <row r="2270" spans="1:7" ht="18.75" customHeight="1">
      <c r="A2270" s="36" t="s">
        <v>3676</v>
      </c>
      <c r="B2270" s="36" t="s">
        <v>3658</v>
      </c>
      <c r="C2270" s="36" t="s">
        <v>3677</v>
      </c>
      <c r="D2270" t="s">
        <v>3678</v>
      </c>
      <c r="E2270">
        <v>104.467664</v>
      </c>
      <c r="F2270">
        <v>10.561608</v>
      </c>
      <c r="G2270" t="s">
        <v>1464</v>
      </c>
    </row>
    <row r="2271" spans="1:7" ht="18.75" customHeight="1">
      <c r="A2271" s="36" t="s">
        <v>3679</v>
      </c>
      <c r="B2271" s="36" t="s">
        <v>3658</v>
      </c>
      <c r="C2271" s="36" t="s">
        <v>3680</v>
      </c>
      <c r="D2271" s="36" t="s">
        <v>3678</v>
      </c>
      <c r="E2271">
        <v>104</v>
      </c>
      <c r="F2271">
        <v>10.5</v>
      </c>
      <c r="G2271" t="s">
        <v>1464</v>
      </c>
    </row>
    <row r="2272" spans="1:7" ht="18.75" customHeight="1">
      <c r="A2272" s="36" t="s">
        <v>3717</v>
      </c>
      <c r="B2272" s="36" t="s">
        <v>3658</v>
      </c>
      <c r="C2272" s="36" t="s">
        <v>3718</v>
      </c>
      <c r="D2272" s="36" t="s">
        <v>3678</v>
      </c>
      <c r="E2272">
        <v>104.33333589999999</v>
      </c>
      <c r="F2272">
        <v>10.55000019</v>
      </c>
      <c r="G2272" t="s">
        <v>1464</v>
      </c>
    </row>
    <row r="2273" spans="1:7" ht="18.75" customHeight="1">
      <c r="A2273" s="36" t="s">
        <v>6685</v>
      </c>
      <c r="B2273" s="36" t="s">
        <v>6330</v>
      </c>
      <c r="C2273" t="s">
        <v>6686</v>
      </c>
      <c r="D2273" t="s">
        <v>6356</v>
      </c>
      <c r="E2273">
        <v>1.93333</v>
      </c>
      <c r="F2273">
        <v>111.16667</v>
      </c>
    </row>
    <row r="2274" spans="1:7" ht="18.75" customHeight="1">
      <c r="A2274" s="36" t="s">
        <v>17014</v>
      </c>
      <c r="B2274" s="36" t="s">
        <v>6330</v>
      </c>
      <c r="C2274" t="s">
        <v>17073</v>
      </c>
      <c r="D2274" t="s">
        <v>17103</v>
      </c>
      <c r="E2274">
        <v>5.7310158270594904</v>
      </c>
      <c r="F2274">
        <v>102.53079121648599</v>
      </c>
    </row>
    <row r="2275" spans="1:7" ht="18.75" customHeight="1">
      <c r="A2275" s="36" t="s">
        <v>4884</v>
      </c>
      <c r="B2275" s="36" t="s">
        <v>4582</v>
      </c>
      <c r="C2275" s="36" t="s">
        <v>4885</v>
      </c>
      <c r="D2275" s="36" t="s">
        <v>4600</v>
      </c>
      <c r="E2275">
        <v>133.22388599999999</v>
      </c>
      <c r="F2275">
        <v>-2.2172730000000098</v>
      </c>
      <c r="G2275" t="s">
        <v>1464</v>
      </c>
    </row>
    <row r="2276" spans="1:7" ht="18.75" customHeight="1">
      <c r="A2276" s="36" t="s">
        <v>4680</v>
      </c>
      <c r="B2276" s="36" t="s">
        <v>4582</v>
      </c>
      <c r="C2276" s="36" t="s">
        <v>4681</v>
      </c>
      <c r="D2276" s="36" t="s">
        <v>4600</v>
      </c>
      <c r="E2276">
        <v>133.44243700000001</v>
      </c>
      <c r="F2276">
        <v>-2.5000580000000001</v>
      </c>
      <c r="G2276" t="s">
        <v>1464</v>
      </c>
    </row>
    <row r="2277" spans="1:7" ht="18.75" customHeight="1">
      <c r="A2277" s="36" t="s">
        <v>6497</v>
      </c>
      <c r="B2277" s="36" t="s">
        <v>6330</v>
      </c>
      <c r="C2277" t="s">
        <v>6498</v>
      </c>
      <c r="D2277" t="s">
        <v>6442</v>
      </c>
      <c r="E2277">
        <v>2.8499999049999998</v>
      </c>
      <c r="F2277">
        <v>101.61666870000001</v>
      </c>
    </row>
    <row r="2278" spans="1:7" ht="18.75" customHeight="1">
      <c r="A2278" s="36" t="s">
        <v>17015</v>
      </c>
      <c r="B2278" s="36" t="s">
        <v>6330</v>
      </c>
      <c r="C2278" t="s">
        <v>17074</v>
      </c>
      <c r="D2278" t="s">
        <v>17103</v>
      </c>
      <c r="E2278">
        <v>5.4410584566151998</v>
      </c>
      <c r="F2278">
        <v>102.903728570144</v>
      </c>
    </row>
    <row r="2279" spans="1:7" ht="18.75" customHeight="1">
      <c r="A2279" s="36" t="s">
        <v>17016</v>
      </c>
      <c r="B2279" s="36" t="s">
        <v>6330</v>
      </c>
      <c r="C2279" t="s">
        <v>17075</v>
      </c>
      <c r="D2279" t="s">
        <v>6812</v>
      </c>
      <c r="E2279">
        <v>6.1497248735779202</v>
      </c>
      <c r="F2279">
        <v>102.200648727104</v>
      </c>
    </row>
    <row r="2280" spans="1:7" ht="18.75" customHeight="1">
      <c r="A2280" s="36" t="s">
        <v>17002</v>
      </c>
      <c r="B2280" s="36" t="s">
        <v>6330</v>
      </c>
      <c r="C2280" t="s">
        <v>17061</v>
      </c>
      <c r="D2280" t="s">
        <v>6356</v>
      </c>
      <c r="E2280">
        <v>3.9962269015424199</v>
      </c>
      <c r="F2280">
        <v>113.72915819918001</v>
      </c>
    </row>
    <row r="2281" spans="1:7" ht="18.75" customHeight="1">
      <c r="A2281" s="36" t="s">
        <v>17018</v>
      </c>
      <c r="B2281" s="36" t="s">
        <v>6330</v>
      </c>
      <c r="C2281" t="s">
        <v>17077</v>
      </c>
      <c r="D2281" t="s">
        <v>6350</v>
      </c>
      <c r="E2281">
        <v>3.5594360289634799</v>
      </c>
      <c r="F2281">
        <v>103.363236905379</v>
      </c>
    </row>
    <row r="2282" spans="1:7" ht="18.75" customHeight="1">
      <c r="A2282" s="36" t="s">
        <v>6813</v>
      </c>
      <c r="B2282" s="36" t="s">
        <v>6330</v>
      </c>
      <c r="C2282" t="s">
        <v>6814</v>
      </c>
      <c r="D2282" t="s">
        <v>6413</v>
      </c>
      <c r="E2282">
        <v>2.128841</v>
      </c>
      <c r="F2282">
        <v>102.476557</v>
      </c>
    </row>
    <row r="2283" spans="1:7" ht="18.75" customHeight="1">
      <c r="A2283" s="36" t="s">
        <v>5339</v>
      </c>
      <c r="B2283" s="36" t="s">
        <v>4582</v>
      </c>
      <c r="C2283" s="36" t="s">
        <v>5340</v>
      </c>
      <c r="D2283" s="36" t="s">
        <v>4690</v>
      </c>
      <c r="E2283">
        <v>99.183334349999996</v>
      </c>
      <c r="F2283">
        <v>3.5</v>
      </c>
      <c r="G2283" t="s">
        <v>1464</v>
      </c>
    </row>
    <row r="2284" spans="1:7" ht="18.75" customHeight="1">
      <c r="A2284" s="36" t="s">
        <v>4882</v>
      </c>
      <c r="B2284" s="36" t="s">
        <v>4582</v>
      </c>
      <c r="C2284" s="36" t="s">
        <v>4883</v>
      </c>
      <c r="D2284" t="s">
        <v>4600</v>
      </c>
      <c r="E2284">
        <v>132.96209999999999</v>
      </c>
      <c r="F2284">
        <v>-2.2353959999999899</v>
      </c>
      <c r="G2284" t="s">
        <v>1464</v>
      </c>
    </row>
    <row r="2285" spans="1:7" ht="18.75" customHeight="1">
      <c r="A2285" s="36" t="s">
        <v>17019</v>
      </c>
      <c r="B2285" s="36" t="s">
        <v>6330</v>
      </c>
      <c r="C2285" t="s">
        <v>17078</v>
      </c>
      <c r="D2285" t="s">
        <v>6350</v>
      </c>
      <c r="E2285">
        <v>2.7274825600872199</v>
      </c>
      <c r="F2285">
        <v>103.49770911634501</v>
      </c>
    </row>
    <row r="2286" spans="1:7" ht="18.75" customHeight="1">
      <c r="A2286" s="36" t="s">
        <v>17020</v>
      </c>
      <c r="B2286" s="36" t="s">
        <v>6330</v>
      </c>
      <c r="C2286" t="s">
        <v>17079</v>
      </c>
      <c r="D2286" t="s">
        <v>6350</v>
      </c>
      <c r="E2286">
        <v>3.0617831394721899</v>
      </c>
      <c r="F2286">
        <v>103.415871090351</v>
      </c>
    </row>
    <row r="2287" spans="1:7" ht="18.75" customHeight="1">
      <c r="A2287" s="36" t="s">
        <v>17021</v>
      </c>
      <c r="B2287" s="36" t="s">
        <v>6330</v>
      </c>
      <c r="C2287" t="s">
        <v>17080</v>
      </c>
      <c r="D2287" t="s">
        <v>17103</v>
      </c>
      <c r="E2287">
        <v>5.2843194175241397</v>
      </c>
      <c r="F2287">
        <v>103.10616197084499</v>
      </c>
    </row>
    <row r="2288" spans="1:7" ht="18.75" customHeight="1">
      <c r="A2288" s="36" t="s">
        <v>4880</v>
      </c>
      <c r="B2288" s="36" t="s">
        <v>4582</v>
      </c>
      <c r="C2288" s="36" t="s">
        <v>4881</v>
      </c>
      <c r="D2288" t="s">
        <v>4600</v>
      </c>
      <c r="E2288">
        <v>133.108811</v>
      </c>
      <c r="F2288">
        <v>-2.45327600000001</v>
      </c>
      <c r="G2288" t="s">
        <v>1464</v>
      </c>
    </row>
    <row r="2289" spans="1:7" ht="18.75" customHeight="1">
      <c r="A2289" s="36" t="s">
        <v>6815</v>
      </c>
      <c r="B2289" s="36" t="s">
        <v>6330</v>
      </c>
      <c r="C2289" t="s">
        <v>6816</v>
      </c>
      <c r="D2289" t="s">
        <v>6332</v>
      </c>
      <c r="E2289">
        <v>2.1802169999999998</v>
      </c>
      <c r="F2289">
        <v>102.516554</v>
      </c>
    </row>
    <row r="2290" spans="1:7" ht="18.75" customHeight="1">
      <c r="A2290" s="36" t="s">
        <v>17022</v>
      </c>
      <c r="B2290" s="36" t="s">
        <v>6330</v>
      </c>
      <c r="C2290" t="s">
        <v>17081</v>
      </c>
      <c r="D2290" t="s">
        <v>17103</v>
      </c>
      <c r="E2290">
        <v>5.4078981956996897</v>
      </c>
      <c r="F2290">
        <v>103.041036342193</v>
      </c>
    </row>
    <row r="2291" spans="1:7" ht="18.75" customHeight="1">
      <c r="A2291" s="36" t="s">
        <v>17017</v>
      </c>
      <c r="B2291" s="36" t="s">
        <v>6330</v>
      </c>
      <c r="C2291" t="s">
        <v>17076</v>
      </c>
      <c r="D2291" t="s">
        <v>6812</v>
      </c>
      <c r="E2291">
        <v>5.8007080162697502</v>
      </c>
      <c r="F2291">
        <v>102.42639272529701</v>
      </c>
    </row>
    <row r="2292" spans="1:7" ht="18.75" customHeight="1">
      <c r="A2292" s="36" t="s">
        <v>4876</v>
      </c>
      <c r="B2292" s="36" t="s">
        <v>4582</v>
      </c>
      <c r="C2292" s="36" t="s">
        <v>4877</v>
      </c>
      <c r="D2292" s="36" t="s">
        <v>4600</v>
      </c>
      <c r="E2292">
        <v>132.89019500000001</v>
      </c>
      <c r="F2292">
        <v>-2.2645279999999901</v>
      </c>
      <c r="G2292" t="s">
        <v>1464</v>
      </c>
    </row>
    <row r="2293" spans="1:7" ht="18.75" customHeight="1">
      <c r="A2293" s="36" t="s">
        <v>5545</v>
      </c>
      <c r="B2293" s="36" t="s">
        <v>4582</v>
      </c>
      <c r="C2293" s="36" t="s">
        <v>5546</v>
      </c>
      <c r="D2293" t="s">
        <v>4627</v>
      </c>
      <c r="E2293">
        <v>112.73332980000001</v>
      </c>
      <c r="F2293">
        <v>-7.283333302</v>
      </c>
      <c r="G2293" t="s">
        <v>1464</v>
      </c>
    </row>
    <row r="2294" spans="1:7" ht="18.75" customHeight="1">
      <c r="A2294" s="36" t="s">
        <v>6393</v>
      </c>
      <c r="B2294" s="36" t="s">
        <v>6330</v>
      </c>
      <c r="C2294" t="s">
        <v>6394</v>
      </c>
      <c r="D2294" t="s">
        <v>6386</v>
      </c>
      <c r="E2294">
        <v>4.8780340000000004</v>
      </c>
      <c r="F2294">
        <v>100.72042500000001</v>
      </c>
    </row>
    <row r="2295" spans="1:7" ht="18.75" customHeight="1">
      <c r="A2295" s="36" t="s">
        <v>6670</v>
      </c>
      <c r="B2295" s="36" t="s">
        <v>6330</v>
      </c>
      <c r="C2295" t="s">
        <v>6671</v>
      </c>
      <c r="D2295" t="s">
        <v>6386</v>
      </c>
      <c r="E2295">
        <v>4.8780340000000004</v>
      </c>
      <c r="F2295">
        <v>100.72042500000001</v>
      </c>
    </row>
    <row r="2296" spans="1:7" ht="18.75" customHeight="1">
      <c r="A2296" s="36" t="s">
        <v>6387</v>
      </c>
      <c r="B2296" s="36" t="s">
        <v>6330</v>
      </c>
      <c r="C2296" t="s">
        <v>6388</v>
      </c>
      <c r="D2296" t="s">
        <v>6386</v>
      </c>
      <c r="E2296">
        <v>4.9166665079999996</v>
      </c>
      <c r="F2296">
        <v>100.6999969</v>
      </c>
    </row>
    <row r="2297" spans="1:7" ht="18.75" customHeight="1">
      <c r="A2297" s="36" t="s">
        <v>7081</v>
      </c>
      <c r="B2297" s="36" t="s">
        <v>6929</v>
      </c>
      <c r="C2297" s="36" t="s">
        <v>7082</v>
      </c>
      <c r="D2297" s="36" t="s">
        <v>7032</v>
      </c>
      <c r="E2297">
        <v>96.516670230000003</v>
      </c>
      <c r="F2297">
        <v>17.350000380000001</v>
      </c>
      <c r="G2297" t="s">
        <v>1464</v>
      </c>
    </row>
    <row r="2298" spans="1:7" ht="18.75" customHeight="1">
      <c r="A2298" s="36" t="s">
        <v>7157</v>
      </c>
      <c r="B2298" s="36" t="s">
        <v>6929</v>
      </c>
      <c r="C2298" s="36" t="s">
        <v>7158</v>
      </c>
      <c r="D2298" s="36" t="s">
        <v>6931</v>
      </c>
      <c r="E2298">
        <v>95.849998470000003</v>
      </c>
      <c r="F2298">
        <v>16.916666029999998</v>
      </c>
      <c r="G2298" t="s">
        <v>1464</v>
      </c>
    </row>
    <row r="2299" spans="1:7" ht="18.75" customHeight="1">
      <c r="A2299" s="36" t="s">
        <v>10196</v>
      </c>
      <c r="B2299" s="36" t="s">
        <v>9596</v>
      </c>
      <c r="C2299" s="36" t="s">
        <v>10197</v>
      </c>
      <c r="D2299" t="s">
        <v>9600</v>
      </c>
      <c r="E2299">
        <v>0</v>
      </c>
      <c r="F2299">
        <v>0</v>
      </c>
      <c r="G2299" t="s">
        <v>1464</v>
      </c>
    </row>
    <row r="2300" spans="1:7" ht="18.75" customHeight="1">
      <c r="A2300" t="s">
        <v>3052</v>
      </c>
      <c r="B2300" t="s">
        <v>2833</v>
      </c>
      <c r="C2300" t="s">
        <v>3053</v>
      </c>
      <c r="D2300" t="s">
        <v>2846</v>
      </c>
      <c r="E2300">
        <v>25.066667559999999</v>
      </c>
      <c r="F2300">
        <v>91.099998470000003</v>
      </c>
      <c r="G2300" t="s">
        <v>17242</v>
      </c>
    </row>
    <row r="2301" spans="1:7" ht="18.75" customHeight="1">
      <c r="A2301" s="36" t="s">
        <v>4802</v>
      </c>
      <c r="B2301" s="36" t="s">
        <v>4582</v>
      </c>
      <c r="C2301" s="36" t="s">
        <v>4803</v>
      </c>
      <c r="D2301" t="s">
        <v>4667</v>
      </c>
      <c r="E2301">
        <v>108.617764264789</v>
      </c>
      <c r="F2301">
        <v>-6.7674769732938502</v>
      </c>
      <c r="G2301" t="s">
        <v>1464</v>
      </c>
    </row>
    <row r="2302" spans="1:7" ht="18.75" customHeight="1">
      <c r="A2302" s="36" t="s">
        <v>12754</v>
      </c>
      <c r="B2302" s="36" t="s">
        <v>17253</v>
      </c>
      <c r="C2302" s="36" t="s">
        <v>12755</v>
      </c>
      <c r="D2302" s="36" t="s">
        <v>12445</v>
      </c>
      <c r="E2302">
        <v>80.699996949999999</v>
      </c>
      <c r="F2302">
        <v>7.8833332059999996</v>
      </c>
      <c r="G2302" t="s">
        <v>1464</v>
      </c>
    </row>
    <row r="2303" spans="1:7" ht="18.75" customHeight="1">
      <c r="A2303" s="36" t="s">
        <v>9971</v>
      </c>
      <c r="B2303" s="36" t="s">
        <v>9596</v>
      </c>
      <c r="C2303" s="36" t="s">
        <v>9972</v>
      </c>
      <c r="D2303" t="s">
        <v>9740</v>
      </c>
      <c r="E2303">
        <v>71.483329769999997</v>
      </c>
      <c r="F2303">
        <v>33.599998470000003</v>
      </c>
      <c r="G2303" t="s">
        <v>1464</v>
      </c>
    </row>
    <row r="2304" spans="1:7" ht="18.75" customHeight="1">
      <c r="A2304" s="36" t="s">
        <v>10663</v>
      </c>
      <c r="B2304" s="36" t="s">
        <v>9596</v>
      </c>
      <c r="C2304" s="36" t="s">
        <v>10664</v>
      </c>
      <c r="D2304" t="s">
        <v>9600</v>
      </c>
      <c r="E2304">
        <v>0</v>
      </c>
      <c r="F2304">
        <v>0</v>
      </c>
      <c r="G2304" t="s">
        <v>1464</v>
      </c>
    </row>
    <row r="2305" spans="1:7" ht="18.75" customHeight="1">
      <c r="A2305" s="36" t="s">
        <v>9688</v>
      </c>
      <c r="B2305" s="36" t="s">
        <v>9596</v>
      </c>
      <c r="C2305" s="36" t="s">
        <v>9689</v>
      </c>
      <c r="D2305" t="s">
        <v>9600</v>
      </c>
      <c r="E2305">
        <v>0</v>
      </c>
      <c r="F2305">
        <v>0</v>
      </c>
      <c r="G2305" t="s">
        <v>1464</v>
      </c>
    </row>
    <row r="2306" spans="1:7" ht="18.75" customHeight="1">
      <c r="A2306" s="36" t="s">
        <v>12668</v>
      </c>
      <c r="B2306" s="36" t="s">
        <v>17253</v>
      </c>
      <c r="C2306" s="36" t="s">
        <v>12669</v>
      </c>
      <c r="D2306" s="36" t="s">
        <v>12445</v>
      </c>
      <c r="E2306">
        <v>80.633331299999995</v>
      </c>
      <c r="F2306">
        <v>7.3166666029999998</v>
      </c>
      <c r="G2306" t="s">
        <v>1464</v>
      </c>
    </row>
    <row r="2307" spans="1:7" ht="18.75" customHeight="1">
      <c r="A2307" s="36" t="s">
        <v>12879</v>
      </c>
      <c r="B2307" s="36" t="s">
        <v>17253</v>
      </c>
      <c r="C2307" s="36" t="s">
        <v>12880</v>
      </c>
      <c r="D2307" s="36" t="s">
        <v>1464</v>
      </c>
      <c r="E2307">
        <v>0</v>
      </c>
      <c r="F2307">
        <v>0</v>
      </c>
      <c r="G2307" t="s">
        <v>1464</v>
      </c>
    </row>
    <row r="2308" spans="1:7" ht="18.75" customHeight="1">
      <c r="A2308" s="36" t="s">
        <v>10729</v>
      </c>
      <c r="B2308" s="36" t="s">
        <v>9596</v>
      </c>
      <c r="C2308" s="36" t="s">
        <v>10730</v>
      </c>
      <c r="D2308" t="s">
        <v>9600</v>
      </c>
      <c r="E2308">
        <v>0</v>
      </c>
      <c r="F2308">
        <v>0</v>
      </c>
      <c r="G2308" t="s">
        <v>1464</v>
      </c>
    </row>
    <row r="2309" spans="1:7" ht="18.75" customHeight="1">
      <c r="A2309" s="36" t="s">
        <v>9893</v>
      </c>
      <c r="B2309" s="36" t="s">
        <v>9596</v>
      </c>
      <c r="C2309" s="36" t="s">
        <v>9894</v>
      </c>
      <c r="D2309" t="s">
        <v>9600</v>
      </c>
      <c r="E2309">
        <v>0</v>
      </c>
      <c r="F2309">
        <v>0</v>
      </c>
      <c r="G2309" t="s">
        <v>1464</v>
      </c>
    </row>
    <row r="2310" spans="1:7" ht="18.75" customHeight="1">
      <c r="A2310" s="36" t="s">
        <v>9612</v>
      </c>
      <c r="B2310" s="36" t="s">
        <v>9596</v>
      </c>
      <c r="C2310" s="36" t="s">
        <v>9613</v>
      </c>
      <c r="D2310" t="s">
        <v>9600</v>
      </c>
      <c r="E2310">
        <v>68.266670230000003</v>
      </c>
      <c r="F2310">
        <v>24.350000380000001</v>
      </c>
      <c r="G2310" t="s">
        <v>1464</v>
      </c>
    </row>
    <row r="2311" spans="1:7" ht="18.75" customHeight="1">
      <c r="A2311" s="36" t="s">
        <v>10671</v>
      </c>
      <c r="B2311" s="36" t="s">
        <v>9596</v>
      </c>
      <c r="C2311" s="36" t="s">
        <v>10672</v>
      </c>
      <c r="D2311" t="s">
        <v>9600</v>
      </c>
      <c r="E2311">
        <v>0</v>
      </c>
      <c r="F2311">
        <v>0</v>
      </c>
      <c r="G2311" t="s">
        <v>1464</v>
      </c>
    </row>
    <row r="2312" spans="1:7" ht="18.75" customHeight="1">
      <c r="A2312" s="36" t="s">
        <v>2083</v>
      </c>
      <c r="B2312" s="36" t="s">
        <v>1884</v>
      </c>
      <c r="C2312" s="36" t="s">
        <v>2084</v>
      </c>
      <c r="D2312" s="36" t="s">
        <v>1464</v>
      </c>
      <c r="E2312">
        <v>137.631803850697</v>
      </c>
      <c r="F2312">
        <v>-35.754476748927502</v>
      </c>
      <c r="G2312" t="s">
        <v>1464</v>
      </c>
    </row>
    <row r="2313" spans="1:7" ht="18.75" customHeight="1">
      <c r="A2313" t="s">
        <v>3117</v>
      </c>
      <c r="B2313" t="s">
        <v>2833</v>
      </c>
      <c r="C2313" t="s">
        <v>3118</v>
      </c>
      <c r="D2313" t="s">
        <v>2846</v>
      </c>
      <c r="E2313">
        <v>0</v>
      </c>
      <c r="F2313">
        <v>0</v>
      </c>
      <c r="G2313" t="s">
        <v>17234</v>
      </c>
    </row>
    <row r="2314" spans="1:7" ht="18.75" customHeight="1">
      <c r="A2314" t="s">
        <v>17118</v>
      </c>
      <c r="B2314" s="36" t="s">
        <v>17246</v>
      </c>
      <c r="C2314" t="s">
        <v>17152</v>
      </c>
      <c r="D2314" t="s">
        <v>17183</v>
      </c>
      <c r="E2314">
        <v>37.84333333</v>
      </c>
      <c r="F2314">
        <v>125.45361111</v>
      </c>
    </row>
    <row r="2315" spans="1:7" ht="18.75" customHeight="1">
      <c r="A2315" s="36" t="s">
        <v>10564</v>
      </c>
      <c r="B2315" s="36" t="s">
        <v>9596</v>
      </c>
      <c r="C2315" s="36" t="s">
        <v>10565</v>
      </c>
      <c r="D2315" t="s">
        <v>9793</v>
      </c>
      <c r="E2315">
        <v>69.615356000000006</v>
      </c>
      <c r="F2315">
        <v>29.401319999999998</v>
      </c>
      <c r="G2315" t="s">
        <v>1464</v>
      </c>
    </row>
    <row r="2316" spans="1:7" ht="18.75" customHeight="1">
      <c r="A2316" s="36" t="s">
        <v>5635</v>
      </c>
      <c r="B2316" s="36" t="s">
        <v>5588</v>
      </c>
      <c r="C2316" s="36" t="s">
        <v>5636</v>
      </c>
      <c r="D2316" t="s">
        <v>5637</v>
      </c>
      <c r="E2316">
        <v>139.1499939</v>
      </c>
      <c r="F2316">
        <v>36.216667180000002</v>
      </c>
      <c r="G2316" t="s">
        <v>1464</v>
      </c>
    </row>
    <row r="2317" spans="1:7" ht="18.75" customHeight="1">
      <c r="A2317" s="36" t="s">
        <v>10800</v>
      </c>
      <c r="B2317" s="36" t="s">
        <v>17250</v>
      </c>
      <c r="C2317" s="36" t="s">
        <v>10801</v>
      </c>
      <c r="D2317" s="36" t="s">
        <v>10781</v>
      </c>
      <c r="E2317">
        <v>146.8999939</v>
      </c>
      <c r="F2317">
        <v>-9.0166664119999993</v>
      </c>
      <c r="G2317" t="s">
        <v>1464</v>
      </c>
    </row>
    <row r="2318" spans="1:7" ht="18.75" customHeight="1">
      <c r="A2318" s="36" t="s">
        <v>12843</v>
      </c>
      <c r="B2318" s="36" t="s">
        <v>17253</v>
      </c>
      <c r="C2318" s="36" t="s">
        <v>12844</v>
      </c>
      <c r="D2318" s="36" t="s">
        <v>12537</v>
      </c>
      <c r="E2318">
        <v>80.966667180000002</v>
      </c>
      <c r="F2318">
        <v>8.3500003809999992</v>
      </c>
      <c r="G2318" t="s">
        <v>1464</v>
      </c>
    </row>
    <row r="2319" spans="1:7" ht="18.75" customHeight="1">
      <c r="A2319" s="36" t="s">
        <v>7056</v>
      </c>
      <c r="B2319" s="36" t="s">
        <v>6929</v>
      </c>
      <c r="C2319" s="36" t="s">
        <v>7057</v>
      </c>
      <c r="D2319" s="36" t="s">
        <v>7058</v>
      </c>
      <c r="E2319">
        <v>97.633331299999995</v>
      </c>
      <c r="F2319">
        <v>16.86666679</v>
      </c>
      <c r="G2319" t="s">
        <v>1464</v>
      </c>
    </row>
    <row r="2320" spans="1:7" ht="18.75" customHeight="1">
      <c r="A2320" s="36" t="s">
        <v>7281</v>
      </c>
      <c r="B2320" s="36" t="s">
        <v>6929</v>
      </c>
      <c r="C2320" s="36" t="s">
        <v>7282</v>
      </c>
      <c r="D2320" s="36" t="s">
        <v>6955</v>
      </c>
      <c r="E2320">
        <v>95.133331299999995</v>
      </c>
      <c r="F2320">
        <v>22.100000380000001</v>
      </c>
      <c r="G2320" t="s">
        <v>1464</v>
      </c>
    </row>
    <row r="2321" spans="1:7" ht="18.75" customHeight="1">
      <c r="A2321" s="36" t="s">
        <v>13848</v>
      </c>
      <c r="B2321" s="36" t="s">
        <v>13155</v>
      </c>
      <c r="C2321" s="36" t="s">
        <v>13849</v>
      </c>
      <c r="D2321" s="36" t="s">
        <v>13309</v>
      </c>
      <c r="E2321">
        <v>100.98111110000001</v>
      </c>
      <c r="F2321">
        <v>13.49583333</v>
      </c>
      <c r="G2321" t="s">
        <v>1464</v>
      </c>
    </row>
    <row r="2322" spans="1:7" ht="18.75" customHeight="1">
      <c r="A2322" s="36" t="s">
        <v>8582</v>
      </c>
      <c r="B2322" s="36" t="s">
        <v>17249</v>
      </c>
      <c r="C2322" s="36" t="s">
        <v>8583</v>
      </c>
      <c r="D2322" s="36" t="s">
        <v>8095</v>
      </c>
      <c r="E2322">
        <v>174.91667179999999</v>
      </c>
      <c r="F2322">
        <v>-40.849998470000003</v>
      </c>
      <c r="G2322" t="s">
        <v>1464</v>
      </c>
    </row>
    <row r="2323" spans="1:7" ht="18.75" customHeight="1">
      <c r="A2323" s="36" t="s">
        <v>13207</v>
      </c>
      <c r="B2323" s="36" t="s">
        <v>13155</v>
      </c>
      <c r="C2323" s="36" t="s">
        <v>13208</v>
      </c>
      <c r="D2323" t="s">
        <v>1464</v>
      </c>
      <c r="E2323">
        <v>98.475729999999999</v>
      </c>
      <c r="F2323">
        <v>9.5929830000000003</v>
      </c>
      <c r="G2323" t="s">
        <v>1464</v>
      </c>
    </row>
    <row r="2324" spans="1:7" ht="18.75" customHeight="1">
      <c r="A2324" t="s">
        <v>3443</v>
      </c>
      <c r="B2324" t="s">
        <v>2833</v>
      </c>
      <c r="C2324" t="s">
        <v>3444</v>
      </c>
      <c r="D2324" t="s">
        <v>2861</v>
      </c>
      <c r="E2324">
        <v>22.5</v>
      </c>
      <c r="F2324">
        <v>92.25</v>
      </c>
      <c r="G2324" t="s">
        <v>17231</v>
      </c>
    </row>
    <row r="2325" spans="1:7" ht="18.75" customHeight="1">
      <c r="A2325" s="36" t="s">
        <v>12586</v>
      </c>
      <c r="B2325" s="36" t="s">
        <v>17253</v>
      </c>
      <c r="C2325" s="36" t="s">
        <v>12587</v>
      </c>
      <c r="D2325" s="36" t="s">
        <v>12399</v>
      </c>
      <c r="E2325">
        <v>0</v>
      </c>
      <c r="F2325">
        <v>0</v>
      </c>
      <c r="G2325" t="s">
        <v>1464</v>
      </c>
    </row>
    <row r="2326" spans="1:7" ht="18.75" customHeight="1">
      <c r="A2326" s="36" t="s">
        <v>12492</v>
      </c>
      <c r="B2326" s="36" t="s">
        <v>17253</v>
      </c>
      <c r="C2326" s="36" t="s">
        <v>12493</v>
      </c>
      <c r="D2326" s="36" t="s">
        <v>1464</v>
      </c>
      <c r="E2326">
        <v>81.808980000000005</v>
      </c>
      <c r="F2326">
        <v>7.4788999999999897</v>
      </c>
      <c r="G2326" t="s">
        <v>12571</v>
      </c>
    </row>
    <row r="2327" spans="1:7" ht="18.75" customHeight="1">
      <c r="A2327" s="36" t="s">
        <v>12694</v>
      </c>
      <c r="B2327" s="36" t="s">
        <v>17253</v>
      </c>
      <c r="C2327" s="36" t="s">
        <v>12695</v>
      </c>
      <c r="D2327" s="36" t="s">
        <v>12421</v>
      </c>
      <c r="E2327">
        <v>79.800003050000001</v>
      </c>
      <c r="F2327">
        <v>8.3333330149999991</v>
      </c>
      <c r="G2327" t="s">
        <v>1464</v>
      </c>
    </row>
    <row r="2328" spans="1:7" ht="18.75" customHeight="1">
      <c r="A2328" s="36" t="s">
        <v>10053</v>
      </c>
      <c r="B2328" s="36" t="s">
        <v>9596</v>
      </c>
      <c r="C2328" s="36" t="s">
        <v>10054</v>
      </c>
      <c r="D2328" t="s">
        <v>9600</v>
      </c>
      <c r="E2328">
        <v>68.066665650000004</v>
      </c>
      <c r="F2328">
        <v>24.333333970000002</v>
      </c>
      <c r="G2328" t="s">
        <v>1464</v>
      </c>
    </row>
    <row r="2329" spans="1:7" ht="18.75" customHeight="1">
      <c r="A2329" s="36" t="s">
        <v>1912</v>
      </c>
      <c r="B2329" s="36" t="s">
        <v>1884</v>
      </c>
      <c r="C2329" s="36" t="s">
        <v>1913</v>
      </c>
      <c r="D2329" s="36" t="s">
        <v>1464</v>
      </c>
      <c r="E2329">
        <v>115.48298788069999</v>
      </c>
      <c r="F2329">
        <v>-31.0547111170977</v>
      </c>
      <c r="G2329" t="s">
        <v>1464</v>
      </c>
    </row>
    <row r="2330" spans="1:7" ht="18.75" customHeight="1">
      <c r="A2330" s="36" t="s">
        <v>8900</v>
      </c>
      <c r="B2330" s="36" t="s">
        <v>17249</v>
      </c>
      <c r="C2330" s="36" t="s">
        <v>8901</v>
      </c>
      <c r="D2330" s="36" t="s">
        <v>7739</v>
      </c>
      <c r="E2330">
        <v>172.08332820000001</v>
      </c>
      <c r="F2330">
        <v>-41.25</v>
      </c>
      <c r="G2330" t="s">
        <v>1464</v>
      </c>
    </row>
    <row r="2331" spans="1:7" ht="18.75" customHeight="1">
      <c r="A2331" s="36" t="s">
        <v>9193</v>
      </c>
      <c r="B2331" s="36" t="s">
        <v>17249</v>
      </c>
      <c r="C2331" s="36" t="s">
        <v>9194</v>
      </c>
      <c r="D2331" t="s">
        <v>7739</v>
      </c>
      <c r="E2331">
        <v>172.1</v>
      </c>
      <c r="F2331">
        <v>-41.25</v>
      </c>
      <c r="G2331" t="s">
        <v>8583</v>
      </c>
    </row>
    <row r="2332" spans="1:7" ht="18.75" customHeight="1">
      <c r="A2332" s="36" t="s">
        <v>9195</v>
      </c>
      <c r="B2332" s="36" t="s">
        <v>17249</v>
      </c>
      <c r="C2332" s="36" t="s">
        <v>9196</v>
      </c>
      <c r="D2332" s="36" t="s">
        <v>7739</v>
      </c>
      <c r="E2332">
        <v>172.1</v>
      </c>
      <c r="F2332">
        <v>-41.25</v>
      </c>
      <c r="G2332" t="s">
        <v>8583</v>
      </c>
    </row>
    <row r="2333" spans="1:7" ht="18.75" customHeight="1">
      <c r="A2333" t="s">
        <v>3479</v>
      </c>
      <c r="B2333" t="s">
        <v>2833</v>
      </c>
      <c r="C2333" t="s">
        <v>3480</v>
      </c>
      <c r="D2333" t="s">
        <v>3058</v>
      </c>
      <c r="E2333">
        <v>22.428908</v>
      </c>
      <c r="F2333">
        <v>89.590971999999994</v>
      </c>
      <c r="G2333" t="s">
        <v>2986</v>
      </c>
    </row>
    <row r="2334" spans="1:7" ht="18.75" customHeight="1">
      <c r="A2334" s="36" t="s">
        <v>10705</v>
      </c>
      <c r="B2334" s="36" t="s">
        <v>9596</v>
      </c>
      <c r="C2334" s="36" t="s">
        <v>10706</v>
      </c>
      <c r="D2334" t="s">
        <v>9600</v>
      </c>
      <c r="E2334">
        <v>0</v>
      </c>
      <c r="F2334">
        <v>0</v>
      </c>
      <c r="G2334" t="s">
        <v>1464</v>
      </c>
    </row>
    <row r="2335" spans="1:7" ht="18.75" customHeight="1">
      <c r="A2335" s="36" t="s">
        <v>5727</v>
      </c>
      <c r="B2335" s="36" t="s">
        <v>5588</v>
      </c>
      <c r="C2335" s="36" t="s">
        <v>5728</v>
      </c>
      <c r="D2335" s="36" t="s">
        <v>1464</v>
      </c>
      <c r="E2335">
        <v>136.55093257384999</v>
      </c>
      <c r="F2335">
        <v>34.643673128102499</v>
      </c>
      <c r="G2335" t="s">
        <v>1464</v>
      </c>
    </row>
    <row r="2336" spans="1:7" ht="18.75" customHeight="1">
      <c r="A2336" t="s">
        <v>3422</v>
      </c>
      <c r="B2336" t="s">
        <v>2833</v>
      </c>
      <c r="C2336" t="s">
        <v>3423</v>
      </c>
      <c r="D2336" t="s">
        <v>2846</v>
      </c>
      <c r="E2336">
        <v>0</v>
      </c>
      <c r="F2336">
        <v>0</v>
      </c>
      <c r="G2336" t="s">
        <v>17242</v>
      </c>
    </row>
    <row r="2337" spans="1:7" ht="18.75" customHeight="1">
      <c r="A2337" s="36" t="s">
        <v>9598</v>
      </c>
      <c r="B2337" s="36" t="s">
        <v>9596</v>
      </c>
      <c r="C2337" s="36" t="s">
        <v>9599</v>
      </c>
      <c r="D2337" t="s">
        <v>9600</v>
      </c>
      <c r="E2337">
        <v>68.266670230000003</v>
      </c>
      <c r="F2337">
        <v>24.350000380000001</v>
      </c>
      <c r="G2337" t="s">
        <v>1464</v>
      </c>
    </row>
    <row r="2338" spans="1:7" ht="18.75" customHeight="1">
      <c r="A2338" s="36" t="s">
        <v>8898</v>
      </c>
      <c r="B2338" s="36" t="s">
        <v>17249</v>
      </c>
      <c r="C2338" s="36" t="s">
        <v>8899</v>
      </c>
      <c r="D2338" s="36" t="s">
        <v>7716</v>
      </c>
      <c r="E2338">
        <v>173.33332820000001</v>
      </c>
      <c r="F2338">
        <v>-34.866664890000003</v>
      </c>
      <c r="G2338" t="s">
        <v>1464</v>
      </c>
    </row>
    <row r="2339" spans="1:7" ht="18.75" customHeight="1">
      <c r="A2339" s="36" t="s">
        <v>12558</v>
      </c>
      <c r="B2339" s="36" t="s">
        <v>17253</v>
      </c>
      <c r="C2339" s="36" t="s">
        <v>12559</v>
      </c>
      <c r="D2339" s="36" t="s">
        <v>12421</v>
      </c>
      <c r="E2339">
        <v>79.849998470000003</v>
      </c>
      <c r="F2339">
        <v>7.9499998090000004</v>
      </c>
      <c r="G2339" t="s">
        <v>1464</v>
      </c>
    </row>
    <row r="2340" spans="1:7" ht="18.75" customHeight="1">
      <c r="A2340" s="36" t="s">
        <v>5200</v>
      </c>
      <c r="B2340" s="36" t="s">
        <v>4582</v>
      </c>
      <c r="C2340" s="36" t="s">
        <v>5201</v>
      </c>
      <c r="D2340" s="36" t="s">
        <v>4664</v>
      </c>
      <c r="E2340">
        <v>110.48</v>
      </c>
      <c r="F2340">
        <v>5.8100000000000103</v>
      </c>
      <c r="G2340" t="s">
        <v>5201</v>
      </c>
    </row>
    <row r="2341" spans="1:7" ht="18.75" customHeight="1">
      <c r="A2341" s="36" t="s">
        <v>2379</v>
      </c>
      <c r="B2341" s="36" t="s">
        <v>1884</v>
      </c>
      <c r="C2341" s="36" t="s">
        <v>2380</v>
      </c>
      <c r="D2341" s="36" t="s">
        <v>1464</v>
      </c>
      <c r="E2341">
        <v>132.938541590184</v>
      </c>
      <c r="F2341">
        <v>-25.2879996068895</v>
      </c>
      <c r="G2341" t="s">
        <v>1464</v>
      </c>
    </row>
    <row r="2342" spans="1:7" ht="18.75" customHeight="1">
      <c r="A2342" s="36" t="s">
        <v>8896</v>
      </c>
      <c r="B2342" s="36" t="s">
        <v>17249</v>
      </c>
      <c r="C2342" s="36" t="s">
        <v>8897</v>
      </c>
      <c r="D2342" s="36" t="s">
        <v>7762</v>
      </c>
      <c r="E2342">
        <v>170.65055559999999</v>
      </c>
      <c r="F2342">
        <v>-45.652500000000003</v>
      </c>
      <c r="G2342" t="s">
        <v>1464</v>
      </c>
    </row>
    <row r="2343" spans="1:7" ht="18.75" customHeight="1">
      <c r="A2343" s="36" t="s">
        <v>9197</v>
      </c>
      <c r="B2343" s="36" t="s">
        <v>17249</v>
      </c>
      <c r="C2343" s="36" t="s">
        <v>9198</v>
      </c>
      <c r="D2343" s="36" t="s">
        <v>7732</v>
      </c>
      <c r="E2343">
        <v>175.34444439999999</v>
      </c>
      <c r="F2343">
        <v>-37.230277780000002</v>
      </c>
      <c r="G2343" t="s">
        <v>8557</v>
      </c>
    </row>
    <row r="2344" spans="1:7" ht="18.75" customHeight="1">
      <c r="A2344" t="s">
        <v>2851</v>
      </c>
      <c r="B2344" t="s">
        <v>2833</v>
      </c>
      <c r="C2344" t="s">
        <v>2852</v>
      </c>
      <c r="D2344" t="s">
        <v>2841</v>
      </c>
      <c r="E2344">
        <v>23.799999239999998</v>
      </c>
      <c r="F2344">
        <v>89.766670230000003</v>
      </c>
      <c r="G2344" t="s">
        <v>17240</v>
      </c>
    </row>
    <row r="2345" spans="1:7" ht="18.75" customHeight="1">
      <c r="A2345" s="36" t="s">
        <v>7690</v>
      </c>
      <c r="B2345" s="36" t="s">
        <v>7429</v>
      </c>
      <c r="C2345" s="36" t="s">
        <v>7691</v>
      </c>
      <c r="D2345" t="s">
        <v>7447</v>
      </c>
      <c r="E2345">
        <v>84.150001529999997</v>
      </c>
      <c r="F2345">
        <v>27.566667559999999</v>
      </c>
      <c r="G2345" t="s">
        <v>1464</v>
      </c>
    </row>
    <row r="2346" spans="1:7" ht="18.75" customHeight="1">
      <c r="A2346" t="s">
        <v>3252</v>
      </c>
      <c r="B2346" t="s">
        <v>2833</v>
      </c>
      <c r="C2346" t="s">
        <v>3253</v>
      </c>
      <c r="D2346" t="s">
        <v>2846</v>
      </c>
      <c r="E2346">
        <v>24.666666029999998</v>
      </c>
      <c r="F2346">
        <v>92.083335880000007</v>
      </c>
      <c r="G2346" t="s">
        <v>17242</v>
      </c>
    </row>
    <row r="2347" spans="1:7" ht="18.75" customHeight="1">
      <c r="A2347" s="36" t="s">
        <v>7682</v>
      </c>
      <c r="B2347" s="36" t="s">
        <v>7429</v>
      </c>
      <c r="C2347" s="36" t="s">
        <v>7683</v>
      </c>
      <c r="D2347" s="36" t="s">
        <v>7574</v>
      </c>
      <c r="E2347">
        <v>81.166664119999993</v>
      </c>
      <c r="F2347">
        <v>28.483333590000001</v>
      </c>
      <c r="G2347" t="s">
        <v>1464</v>
      </c>
    </row>
    <row r="2348" spans="1:7" ht="18.75" customHeight="1">
      <c r="A2348" s="36" t="s">
        <v>7486</v>
      </c>
      <c r="B2348" s="36" t="s">
        <v>7429</v>
      </c>
      <c r="C2348" s="36" t="s">
        <v>7487</v>
      </c>
      <c r="D2348" s="36" t="s">
        <v>7488</v>
      </c>
      <c r="E2348">
        <v>81.333335880000007</v>
      </c>
      <c r="F2348">
        <v>28.63333321</v>
      </c>
      <c r="G2348" t="s">
        <v>1464</v>
      </c>
    </row>
    <row r="2349" spans="1:7" ht="18.75" customHeight="1">
      <c r="A2349" s="36" t="s">
        <v>7456</v>
      </c>
      <c r="B2349" s="36" t="s">
        <v>7429</v>
      </c>
      <c r="C2349" s="36" t="s">
        <v>7457</v>
      </c>
      <c r="D2349" s="36" t="s">
        <v>1464</v>
      </c>
      <c r="E2349">
        <v>86.498681587421501</v>
      </c>
      <c r="F2349">
        <v>26.718568494310201</v>
      </c>
      <c r="G2349" t="s">
        <v>1464</v>
      </c>
    </row>
    <row r="2350" spans="1:7" ht="18.75" customHeight="1">
      <c r="A2350" s="36" t="s">
        <v>7467</v>
      </c>
      <c r="B2350" s="36" t="s">
        <v>7429</v>
      </c>
      <c r="C2350" s="36" t="s">
        <v>7468</v>
      </c>
      <c r="D2350" s="36" t="s">
        <v>1464</v>
      </c>
      <c r="E2350">
        <v>81.198919000000004</v>
      </c>
      <c r="F2350">
        <v>28.369720999999998</v>
      </c>
      <c r="G2350" t="s">
        <v>1464</v>
      </c>
    </row>
    <row r="2351" spans="1:7" ht="18.75" customHeight="1">
      <c r="A2351" s="36" t="s">
        <v>10619</v>
      </c>
      <c r="B2351" s="36" t="s">
        <v>9596</v>
      </c>
      <c r="C2351" s="36" t="s">
        <v>10620</v>
      </c>
      <c r="D2351" t="s">
        <v>1464</v>
      </c>
      <c r="E2351">
        <v>0</v>
      </c>
      <c r="F2351">
        <v>0</v>
      </c>
      <c r="G2351" t="s">
        <v>1464</v>
      </c>
    </row>
    <row r="2352" spans="1:7" ht="18.75" customHeight="1">
      <c r="A2352" s="36" t="s">
        <v>10081</v>
      </c>
      <c r="B2352" s="36" t="s">
        <v>9596</v>
      </c>
      <c r="C2352" s="36" t="s">
        <v>10082</v>
      </c>
      <c r="D2352" t="s">
        <v>9600</v>
      </c>
      <c r="E2352">
        <v>68.116668700000005</v>
      </c>
      <c r="F2352">
        <v>24.36666679</v>
      </c>
      <c r="G2352" t="s">
        <v>1464</v>
      </c>
    </row>
    <row r="2353" spans="1:7" ht="18.75" customHeight="1">
      <c r="A2353" s="36" t="s">
        <v>10743</v>
      </c>
      <c r="B2353" s="36" t="s">
        <v>9596</v>
      </c>
      <c r="C2353" s="36" t="s">
        <v>10744</v>
      </c>
      <c r="D2353" s="36" t="s">
        <v>9600</v>
      </c>
      <c r="E2353">
        <v>0</v>
      </c>
      <c r="F2353">
        <v>0</v>
      </c>
      <c r="G2353" t="s">
        <v>1464</v>
      </c>
    </row>
    <row r="2354" spans="1:7" ht="18.75" customHeight="1">
      <c r="A2354" s="36" t="s">
        <v>9751</v>
      </c>
      <c r="B2354" s="36" t="s">
        <v>9596</v>
      </c>
      <c r="C2354" s="36" t="s">
        <v>9752</v>
      </c>
      <c r="D2354" t="s">
        <v>9600</v>
      </c>
      <c r="E2354">
        <v>0</v>
      </c>
      <c r="F2354">
        <v>0</v>
      </c>
      <c r="G2354" t="s">
        <v>1464</v>
      </c>
    </row>
    <row r="2355" spans="1:7" ht="18.75" customHeight="1">
      <c r="A2355" s="36" t="s">
        <v>5678</v>
      </c>
      <c r="B2355" s="36" t="s">
        <v>5588</v>
      </c>
      <c r="C2355" s="36" t="s">
        <v>5679</v>
      </c>
      <c r="D2355" s="36" t="s">
        <v>5659</v>
      </c>
      <c r="E2355">
        <v>139.86019873204199</v>
      </c>
      <c r="F2355">
        <v>35.629074405273997</v>
      </c>
      <c r="G2355" t="s">
        <v>1464</v>
      </c>
    </row>
    <row r="2356" spans="1:7" ht="18.75" customHeight="1">
      <c r="A2356" s="36" t="s">
        <v>4607</v>
      </c>
      <c r="B2356" s="36" t="s">
        <v>4582</v>
      </c>
      <c r="C2356" s="36" t="s">
        <v>4608</v>
      </c>
      <c r="D2356" s="36" t="s">
        <v>4606</v>
      </c>
      <c r="E2356">
        <v>125.4533</v>
      </c>
      <c r="F2356">
        <v>-8.5714439999999996</v>
      </c>
      <c r="G2356" t="s">
        <v>1464</v>
      </c>
    </row>
    <row r="2357" spans="1:7" ht="18.75" customHeight="1">
      <c r="A2357" s="36" t="s">
        <v>4607</v>
      </c>
      <c r="B2357" s="36" t="s">
        <v>14374</v>
      </c>
      <c r="C2357" s="36" t="s">
        <v>14210</v>
      </c>
      <c r="D2357" s="36" t="s">
        <v>15869</v>
      </c>
      <c r="E2357">
        <v>125.453306</v>
      </c>
      <c r="F2357">
        <v>-8.5714439999999996</v>
      </c>
      <c r="G2357" t="s">
        <v>1464</v>
      </c>
    </row>
    <row r="2358" spans="1:7" ht="18.75" customHeight="1">
      <c r="A2358" s="36" t="s">
        <v>6092</v>
      </c>
      <c r="B2358" s="36" t="s">
        <v>5588</v>
      </c>
      <c r="C2358" s="36" t="s">
        <v>6093</v>
      </c>
      <c r="D2358" s="36" t="s">
        <v>5791</v>
      </c>
      <c r="E2358">
        <v>130.25</v>
      </c>
      <c r="F2358">
        <v>33.200000760000002</v>
      </c>
      <c r="G2358" t="s">
        <v>1464</v>
      </c>
    </row>
    <row r="2359" spans="1:7" ht="18.75" customHeight="1">
      <c r="A2359" s="36" t="s">
        <v>5253</v>
      </c>
      <c r="B2359" s="36" t="s">
        <v>4582</v>
      </c>
      <c r="C2359" s="36" t="s">
        <v>5254</v>
      </c>
      <c r="D2359" s="36" t="s">
        <v>4584</v>
      </c>
      <c r="E2359">
        <v>106.20218724844</v>
      </c>
      <c r="F2359">
        <v>-6.0352109037431303</v>
      </c>
      <c r="G2359" t="s">
        <v>1464</v>
      </c>
    </row>
    <row r="2360" spans="1:7" ht="18.75" customHeight="1">
      <c r="A2360" s="36" t="s">
        <v>13656</v>
      </c>
      <c r="B2360" s="36" t="s">
        <v>13155</v>
      </c>
      <c r="C2360" s="36" t="s">
        <v>13657</v>
      </c>
      <c r="D2360" s="36" t="s">
        <v>13658</v>
      </c>
      <c r="E2360">
        <v>99.9725177581238</v>
      </c>
      <c r="F2360">
        <v>14.0242521331355</v>
      </c>
      <c r="G2360" t="s">
        <v>1464</v>
      </c>
    </row>
    <row r="2361" spans="1:7" ht="18.75" customHeight="1">
      <c r="A2361" t="s">
        <v>2930</v>
      </c>
      <c r="B2361" t="s">
        <v>2833</v>
      </c>
      <c r="C2361" t="s">
        <v>2931</v>
      </c>
      <c r="D2361" t="s">
        <v>2838</v>
      </c>
      <c r="E2361">
        <v>21.950000760000002</v>
      </c>
      <c r="F2361">
        <v>90.483329769999997</v>
      </c>
      <c r="G2361" t="s">
        <v>17230</v>
      </c>
    </row>
    <row r="2362" spans="1:7" ht="18.75" customHeight="1">
      <c r="A2362" s="36" t="s">
        <v>5789</v>
      </c>
      <c r="B2362" s="36" t="s">
        <v>5588</v>
      </c>
      <c r="C2362" s="36" t="s">
        <v>5790</v>
      </c>
      <c r="D2362" s="36" t="s">
        <v>5791</v>
      </c>
      <c r="E2362">
        <v>130.13220000000001</v>
      </c>
      <c r="F2362">
        <v>33.110700000000001</v>
      </c>
      <c r="G2362" t="s">
        <v>1464</v>
      </c>
    </row>
    <row r="2363" spans="1:7" ht="18.75" customHeight="1">
      <c r="A2363" s="36" t="s">
        <v>6118</v>
      </c>
      <c r="B2363" s="36" t="s">
        <v>5588</v>
      </c>
      <c r="C2363" s="36" t="s">
        <v>6119</v>
      </c>
      <c r="D2363" s="36" t="s">
        <v>5686</v>
      </c>
      <c r="E2363">
        <v>140.68884795512801</v>
      </c>
      <c r="F2363">
        <v>35.952455906530801</v>
      </c>
      <c r="G2363" t="s">
        <v>1464</v>
      </c>
    </row>
    <row r="2364" spans="1:7" ht="18.75" customHeight="1">
      <c r="A2364" s="36" t="s">
        <v>6170</v>
      </c>
      <c r="B2364" s="36" t="s">
        <v>5588</v>
      </c>
      <c r="C2364" s="36" t="s">
        <v>6171</v>
      </c>
      <c r="D2364" s="36" t="s">
        <v>1464</v>
      </c>
      <c r="E2364">
        <v>140.31723880749701</v>
      </c>
      <c r="F2364">
        <v>36.1528696908345</v>
      </c>
      <c r="G2364" t="s">
        <v>1464</v>
      </c>
    </row>
    <row r="2365" spans="1:7" ht="18.75" customHeight="1">
      <c r="A2365" s="36" t="s">
        <v>5822</v>
      </c>
      <c r="B2365" s="36" t="s">
        <v>5588</v>
      </c>
      <c r="C2365" s="36" t="s">
        <v>5823</v>
      </c>
      <c r="D2365" s="36" t="s">
        <v>5686</v>
      </c>
      <c r="E2365">
        <v>140.44286956047799</v>
      </c>
      <c r="F2365">
        <v>35.954745141671403</v>
      </c>
      <c r="G2365" t="s">
        <v>1464</v>
      </c>
    </row>
    <row r="2366" spans="1:7" ht="18.75" customHeight="1">
      <c r="A2366" s="36" t="s">
        <v>5824</v>
      </c>
      <c r="B2366" s="36" t="s">
        <v>5588</v>
      </c>
      <c r="C2366" s="36" t="s">
        <v>5825</v>
      </c>
      <c r="D2366" t="s">
        <v>5686</v>
      </c>
      <c r="E2366">
        <v>140.33523712370001</v>
      </c>
      <c r="F2366">
        <v>36.021260138716102</v>
      </c>
      <c r="G2366" t="s">
        <v>1464</v>
      </c>
    </row>
    <row r="2367" spans="1:7" ht="18.75" customHeight="1">
      <c r="A2367" s="36" t="s">
        <v>6122</v>
      </c>
      <c r="B2367" s="36" t="s">
        <v>5588</v>
      </c>
      <c r="C2367" s="36" t="s">
        <v>6123</v>
      </c>
      <c r="D2367" t="s">
        <v>5686</v>
      </c>
      <c r="E2367">
        <v>140.68333440000001</v>
      </c>
      <c r="F2367">
        <v>36.75</v>
      </c>
      <c r="G2367" t="s">
        <v>1464</v>
      </c>
    </row>
    <row r="2368" spans="1:7" ht="18.75" customHeight="1">
      <c r="A2368" s="36" t="s">
        <v>2377</v>
      </c>
      <c r="B2368" s="36" t="s">
        <v>1884</v>
      </c>
      <c r="C2368" s="36" t="s">
        <v>2378</v>
      </c>
      <c r="D2368" s="36" t="s">
        <v>1464</v>
      </c>
      <c r="E2368">
        <v>117.808136719833</v>
      </c>
      <c r="F2368">
        <v>-33.700689395388203</v>
      </c>
      <c r="G2368" t="s">
        <v>1464</v>
      </c>
    </row>
    <row r="2369" spans="1:7" ht="18.75" customHeight="1">
      <c r="A2369" s="36" t="s">
        <v>6010</v>
      </c>
      <c r="B2369" s="36" t="s">
        <v>5588</v>
      </c>
      <c r="C2369" s="36" t="s">
        <v>6011</v>
      </c>
      <c r="D2369" t="s">
        <v>5801</v>
      </c>
      <c r="E2369">
        <v>136.289233804985</v>
      </c>
      <c r="F2369">
        <v>36.321834688761697</v>
      </c>
      <c r="G2369" t="s">
        <v>1464</v>
      </c>
    </row>
    <row r="2370" spans="1:7" ht="18.75" customHeight="1">
      <c r="A2370" s="36" t="s">
        <v>10063</v>
      </c>
      <c r="B2370" s="36" t="s">
        <v>9596</v>
      </c>
      <c r="C2370" s="36" t="s">
        <v>10064</v>
      </c>
      <c r="D2370" t="s">
        <v>9600</v>
      </c>
      <c r="E2370">
        <v>67.949996949999999</v>
      </c>
      <c r="F2370">
        <v>24.566667559999999</v>
      </c>
      <c r="G2370" t="s">
        <v>1464</v>
      </c>
    </row>
    <row r="2371" spans="1:7" ht="18.75" customHeight="1">
      <c r="A2371" s="36" t="s">
        <v>7297</v>
      </c>
      <c r="B2371" s="36" t="s">
        <v>6929</v>
      </c>
      <c r="C2371" s="36" t="s">
        <v>7298</v>
      </c>
      <c r="D2371" s="36" t="s">
        <v>6955</v>
      </c>
      <c r="E2371">
        <v>96.333335880000007</v>
      </c>
      <c r="F2371">
        <v>24.333333970000002</v>
      </c>
      <c r="G2371" t="s">
        <v>1464</v>
      </c>
    </row>
    <row r="2372" spans="1:7" ht="18.75" customHeight="1">
      <c r="A2372" t="s">
        <v>3287</v>
      </c>
      <c r="B2372" t="s">
        <v>2833</v>
      </c>
      <c r="C2372" t="s">
        <v>3288</v>
      </c>
      <c r="D2372" t="s">
        <v>3277</v>
      </c>
      <c r="E2372">
        <v>23.444896867229399</v>
      </c>
      <c r="F2372">
        <v>90.260405486840099</v>
      </c>
      <c r="G2372" t="s">
        <v>17230</v>
      </c>
    </row>
    <row r="2373" spans="1:7" ht="18.75" customHeight="1">
      <c r="A2373" s="36" t="s">
        <v>10278</v>
      </c>
      <c r="B2373" s="36" t="s">
        <v>9596</v>
      </c>
      <c r="C2373" s="36" t="s">
        <v>10279</v>
      </c>
      <c r="D2373" s="36" t="s">
        <v>9600</v>
      </c>
      <c r="E2373">
        <v>68.533332819999998</v>
      </c>
      <c r="F2373">
        <v>26.600000380000001</v>
      </c>
      <c r="G2373" t="s">
        <v>1464</v>
      </c>
    </row>
    <row r="2374" spans="1:7" ht="18.75" customHeight="1">
      <c r="A2374" s="36" t="s">
        <v>10027</v>
      </c>
      <c r="B2374" s="36" t="s">
        <v>9596</v>
      </c>
      <c r="C2374" s="36" t="s">
        <v>10028</v>
      </c>
      <c r="D2374" s="36" t="s">
        <v>9600</v>
      </c>
      <c r="E2374">
        <v>68</v>
      </c>
      <c r="F2374">
        <v>27</v>
      </c>
      <c r="G2374" t="s">
        <v>1464</v>
      </c>
    </row>
    <row r="2375" spans="1:7" ht="18.75" customHeight="1">
      <c r="A2375" s="36" t="s">
        <v>9199</v>
      </c>
      <c r="B2375" s="36" t="s">
        <v>17249</v>
      </c>
      <c r="C2375" s="36" t="s">
        <v>9200</v>
      </c>
      <c r="D2375" s="36" t="s">
        <v>7703</v>
      </c>
      <c r="E2375">
        <v>176</v>
      </c>
      <c r="F2375">
        <v>-37.716666670000002</v>
      </c>
      <c r="G2375" t="s">
        <v>8460</v>
      </c>
    </row>
    <row r="2376" spans="1:7" ht="18.75" customHeight="1">
      <c r="A2376" s="36" t="s">
        <v>9201</v>
      </c>
      <c r="B2376" s="36" t="s">
        <v>17249</v>
      </c>
      <c r="C2376" s="36" t="s">
        <v>9202</v>
      </c>
      <c r="D2376" s="36" t="s">
        <v>7703</v>
      </c>
      <c r="E2376">
        <v>176</v>
      </c>
      <c r="F2376">
        <v>-37.716666670000002</v>
      </c>
      <c r="G2376" t="s">
        <v>8460</v>
      </c>
    </row>
    <row r="2377" spans="1:7" ht="18.75" customHeight="1">
      <c r="A2377" s="36" t="s">
        <v>12466</v>
      </c>
      <c r="B2377" s="36" t="s">
        <v>17253</v>
      </c>
      <c r="C2377" s="36" t="s">
        <v>12467</v>
      </c>
      <c r="D2377" s="36" t="s">
        <v>1464</v>
      </c>
      <c r="E2377">
        <v>0</v>
      </c>
      <c r="F2377">
        <v>0</v>
      </c>
      <c r="G2377" t="s">
        <v>1464</v>
      </c>
    </row>
    <row r="2378" spans="1:7" ht="18.75" customHeight="1">
      <c r="A2378" s="36" t="s">
        <v>12405</v>
      </c>
      <c r="B2378" s="36" t="s">
        <v>17253</v>
      </c>
      <c r="C2378" s="36" t="s">
        <v>12406</v>
      </c>
      <c r="D2378" s="36" t="s">
        <v>12404</v>
      </c>
      <c r="E2378">
        <v>80.083335880000007</v>
      </c>
      <c r="F2378">
        <v>8.8000001910000005</v>
      </c>
      <c r="G2378" t="s">
        <v>1464</v>
      </c>
    </row>
    <row r="2379" spans="1:7" ht="18.75" customHeight="1">
      <c r="A2379" t="s">
        <v>3121</v>
      </c>
      <c r="B2379" t="s">
        <v>2833</v>
      </c>
      <c r="C2379" t="s">
        <v>3122</v>
      </c>
      <c r="D2379" t="s">
        <v>2846</v>
      </c>
      <c r="E2379">
        <v>0</v>
      </c>
      <c r="F2379">
        <v>0</v>
      </c>
      <c r="G2379" t="s">
        <v>17234</v>
      </c>
    </row>
    <row r="2380" spans="1:7" ht="18.75" customHeight="1">
      <c r="A2380" s="36" t="s">
        <v>12395</v>
      </c>
      <c r="B2380" s="36" t="s">
        <v>17253</v>
      </c>
      <c r="C2380" s="36" t="s">
        <v>12396</v>
      </c>
      <c r="D2380" s="36" t="s">
        <v>1464</v>
      </c>
      <c r="E2380">
        <v>80.632266999999999</v>
      </c>
      <c r="F2380">
        <v>7.3180509999999801</v>
      </c>
      <c r="G2380" t="s">
        <v>1464</v>
      </c>
    </row>
    <row r="2381" spans="1:7" ht="18.75" customHeight="1">
      <c r="A2381" s="36" t="s">
        <v>12714</v>
      </c>
      <c r="B2381" s="36" t="s">
        <v>17253</v>
      </c>
      <c r="C2381" s="36" t="s">
        <v>12715</v>
      </c>
      <c r="D2381" s="36" t="s">
        <v>12442</v>
      </c>
      <c r="E2381">
        <v>80.883331299999995</v>
      </c>
      <c r="F2381">
        <v>7.9499998090000004</v>
      </c>
      <c r="G2381" t="s">
        <v>1464</v>
      </c>
    </row>
    <row r="2382" spans="1:7" ht="18.75" customHeight="1">
      <c r="A2382" s="36" t="s">
        <v>12809</v>
      </c>
      <c r="B2382" s="36" t="s">
        <v>17253</v>
      </c>
      <c r="C2382" s="36" t="s">
        <v>12810</v>
      </c>
      <c r="D2382" s="36" t="s">
        <v>12421</v>
      </c>
      <c r="E2382">
        <v>79.900001529999997</v>
      </c>
      <c r="F2382">
        <v>7.716666698</v>
      </c>
      <c r="G2382" t="s">
        <v>1464</v>
      </c>
    </row>
    <row r="2383" spans="1:7" ht="18.75" customHeight="1">
      <c r="A2383" s="36" t="s">
        <v>12546</v>
      </c>
      <c r="B2383" s="36" t="s">
        <v>17253</v>
      </c>
      <c r="C2383" s="36" t="s">
        <v>12547</v>
      </c>
      <c r="D2383" s="36" t="s">
        <v>12404</v>
      </c>
      <c r="E2383">
        <v>0</v>
      </c>
      <c r="F2383">
        <v>0</v>
      </c>
      <c r="G2383" t="s">
        <v>1464</v>
      </c>
    </row>
    <row r="2384" spans="1:7" ht="18.75" customHeight="1">
      <c r="A2384" s="36" t="s">
        <v>12628</v>
      </c>
      <c r="B2384" s="36" t="s">
        <v>17253</v>
      </c>
      <c r="C2384" s="36" t="s">
        <v>12629</v>
      </c>
      <c r="D2384" s="36" t="s">
        <v>12442</v>
      </c>
      <c r="E2384">
        <v>81.150001529999997</v>
      </c>
      <c r="F2384">
        <v>8</v>
      </c>
      <c r="G2384" t="s">
        <v>1464</v>
      </c>
    </row>
    <row r="2385" spans="1:7" ht="18.75" customHeight="1">
      <c r="A2385" s="36" t="s">
        <v>4118</v>
      </c>
      <c r="B2385" s="36" t="s">
        <v>17247</v>
      </c>
      <c r="C2385" s="36" t="s">
        <v>4119</v>
      </c>
      <c r="D2385" t="s">
        <v>3805</v>
      </c>
      <c r="E2385">
        <v>91.116668700000005</v>
      </c>
      <c r="F2385">
        <v>29.88333321</v>
      </c>
      <c r="G2385" t="s">
        <v>1464</v>
      </c>
    </row>
    <row r="2386" spans="1:7" ht="18.75" customHeight="1">
      <c r="A2386" s="36" t="s">
        <v>12793</v>
      </c>
      <c r="B2386" s="36" t="s">
        <v>17253</v>
      </c>
      <c r="C2386" s="36" t="s">
        <v>12794</v>
      </c>
      <c r="D2386" s="36" t="s">
        <v>12442</v>
      </c>
      <c r="E2386">
        <v>80.916664119999993</v>
      </c>
      <c r="F2386">
        <v>8.1333332059999996</v>
      </c>
      <c r="G2386" t="s">
        <v>1464</v>
      </c>
    </row>
    <row r="2387" spans="1:7" ht="18.75" customHeight="1">
      <c r="A2387" s="36" t="s">
        <v>7217</v>
      </c>
      <c r="B2387" s="36" t="s">
        <v>6929</v>
      </c>
      <c r="C2387" s="36" t="s">
        <v>7218</v>
      </c>
      <c r="D2387" s="36" t="s">
        <v>6955</v>
      </c>
      <c r="E2387">
        <v>97.616668700000005</v>
      </c>
      <c r="F2387">
        <v>25.600000380000001</v>
      </c>
      <c r="G2387" t="s">
        <v>1464</v>
      </c>
    </row>
    <row r="2388" spans="1:7" ht="18.75" customHeight="1">
      <c r="A2388" s="36" t="s">
        <v>7022</v>
      </c>
      <c r="B2388" s="36" t="s">
        <v>6929</v>
      </c>
      <c r="C2388" s="36" t="s">
        <v>7023</v>
      </c>
      <c r="D2388" s="36" t="s">
        <v>6955</v>
      </c>
      <c r="E2388">
        <v>95.916664119999993</v>
      </c>
      <c r="F2388">
        <v>21.916666029999998</v>
      </c>
      <c r="G2388" t="s">
        <v>1464</v>
      </c>
    </row>
    <row r="2389" spans="1:7" ht="18.75" customHeight="1">
      <c r="A2389" t="s">
        <v>3239</v>
      </c>
      <c r="B2389" t="s">
        <v>2833</v>
      </c>
      <c r="C2389" t="s">
        <v>3240</v>
      </c>
      <c r="D2389" t="s">
        <v>2846</v>
      </c>
      <c r="E2389">
        <v>24.583333970000002</v>
      </c>
      <c r="F2389">
        <v>91.783332819999998</v>
      </c>
      <c r="G2389" t="s">
        <v>17242</v>
      </c>
    </row>
    <row r="2390" spans="1:7" ht="18.75" customHeight="1">
      <c r="A2390" s="36" t="s">
        <v>5842</v>
      </c>
      <c r="B2390" s="36" t="s">
        <v>5588</v>
      </c>
      <c r="C2390" s="36" t="s">
        <v>5843</v>
      </c>
      <c r="D2390" s="36" t="s">
        <v>5844</v>
      </c>
      <c r="E2390">
        <v>138.88333130000001</v>
      </c>
      <c r="F2390">
        <v>35.599998470000003</v>
      </c>
      <c r="G2390" t="s">
        <v>1464</v>
      </c>
    </row>
    <row r="2391" spans="1:7" ht="18.75" customHeight="1">
      <c r="A2391" s="36" t="s">
        <v>9203</v>
      </c>
      <c r="B2391" s="36" t="s">
        <v>17249</v>
      </c>
      <c r="C2391" s="36" t="s">
        <v>9204</v>
      </c>
      <c r="D2391" s="36" t="s">
        <v>7732</v>
      </c>
      <c r="E2391">
        <v>175.15916669999999</v>
      </c>
      <c r="F2391">
        <v>-36.954166669999999</v>
      </c>
      <c r="G2391" t="s">
        <v>8557</v>
      </c>
    </row>
    <row r="2392" spans="1:7" ht="18.75" customHeight="1">
      <c r="A2392" s="36" t="s">
        <v>11543</v>
      </c>
      <c r="B2392" s="36" t="s">
        <v>10805</v>
      </c>
      <c r="C2392" s="36" t="s">
        <v>11544</v>
      </c>
      <c r="D2392" s="36" t="s">
        <v>10809</v>
      </c>
      <c r="E2392">
        <v>119.38333129999999</v>
      </c>
      <c r="F2392">
        <v>10.75</v>
      </c>
      <c r="G2392" t="s">
        <v>1464</v>
      </c>
    </row>
    <row r="2393" spans="1:7" ht="18.75" customHeight="1">
      <c r="A2393" s="36" t="s">
        <v>15456</v>
      </c>
      <c r="B2393" s="36" t="s">
        <v>4582</v>
      </c>
      <c r="C2393" s="36" t="s">
        <v>15457</v>
      </c>
      <c r="D2393" s="36" t="s">
        <v>1464</v>
      </c>
      <c r="E2393">
        <v>128.36916666666701</v>
      </c>
      <c r="F2393">
        <v>-3.5263888888888801</v>
      </c>
      <c r="G2393" t="s">
        <v>1464</v>
      </c>
    </row>
    <row r="2394" spans="1:7" ht="18.75" customHeight="1">
      <c r="A2394" s="36" t="s">
        <v>8894</v>
      </c>
      <c r="B2394" s="36" t="s">
        <v>17249</v>
      </c>
      <c r="C2394" s="36" t="s">
        <v>8895</v>
      </c>
      <c r="D2394" s="36" t="s">
        <v>7721</v>
      </c>
      <c r="E2394">
        <v>174.81666559999999</v>
      </c>
      <c r="F2394">
        <v>-38.133335109999997</v>
      </c>
      <c r="G2394" t="s">
        <v>1464</v>
      </c>
    </row>
    <row r="2395" spans="1:7" ht="18.75" customHeight="1">
      <c r="A2395" s="36" t="s">
        <v>7265</v>
      </c>
      <c r="B2395" s="36" t="s">
        <v>6929</v>
      </c>
      <c r="C2395" s="36" t="s">
        <v>7266</v>
      </c>
      <c r="D2395" s="36" t="s">
        <v>6934</v>
      </c>
      <c r="E2395">
        <v>98.551349999999999</v>
      </c>
      <c r="F2395">
        <v>9.9853166669999993</v>
      </c>
      <c r="G2395" t="s">
        <v>1464</v>
      </c>
    </row>
    <row r="2396" spans="1:7" ht="18.75" customHeight="1">
      <c r="A2396" s="36" t="s">
        <v>15658</v>
      </c>
      <c r="B2396" s="36" t="s">
        <v>10805</v>
      </c>
      <c r="C2396" s="36" t="s">
        <v>11288</v>
      </c>
      <c r="D2396" s="36" t="s">
        <v>15659</v>
      </c>
      <c r="E2396">
        <v>122.090886672859</v>
      </c>
      <c r="F2396">
        <v>13.3642350522714</v>
      </c>
      <c r="G2396" t="s">
        <v>1464</v>
      </c>
    </row>
    <row r="2397" spans="1:7" ht="18.75" customHeight="1">
      <c r="A2397" s="36" t="s">
        <v>11337</v>
      </c>
      <c r="B2397" s="36" t="s">
        <v>10805</v>
      </c>
      <c r="C2397" s="36" t="s">
        <v>11338</v>
      </c>
      <c r="D2397" s="36" t="s">
        <v>1464</v>
      </c>
      <c r="E2397">
        <v>0</v>
      </c>
      <c r="F2397">
        <v>0</v>
      </c>
      <c r="G2397" t="s">
        <v>1464</v>
      </c>
    </row>
    <row r="2398" spans="1:7" ht="18.75" customHeight="1">
      <c r="A2398" s="36" t="s">
        <v>12474</v>
      </c>
      <c r="B2398" s="36" t="s">
        <v>17253</v>
      </c>
      <c r="C2398" s="36" t="s">
        <v>12475</v>
      </c>
      <c r="D2398" s="36" t="s">
        <v>12445</v>
      </c>
      <c r="E2398">
        <v>0</v>
      </c>
      <c r="F2398">
        <v>0</v>
      </c>
      <c r="G2398" t="s">
        <v>1464</v>
      </c>
    </row>
    <row r="2399" spans="1:7" ht="18.75" customHeight="1">
      <c r="A2399" s="36" t="s">
        <v>12525</v>
      </c>
      <c r="B2399" s="36" t="s">
        <v>17253</v>
      </c>
      <c r="C2399" s="36" t="s">
        <v>12526</v>
      </c>
      <c r="D2399" s="36" t="s">
        <v>12404</v>
      </c>
      <c r="E2399">
        <v>79.866668700000005</v>
      </c>
      <c r="F2399">
        <v>9.73333358799999</v>
      </c>
      <c r="G2399" t="s">
        <v>1464</v>
      </c>
    </row>
    <row r="2400" spans="1:7" ht="18.75" customHeight="1">
      <c r="A2400" s="36" t="s">
        <v>12885</v>
      </c>
      <c r="B2400" s="36" t="s">
        <v>17253</v>
      </c>
      <c r="C2400" s="36" t="s">
        <v>12886</v>
      </c>
      <c r="D2400" s="36" t="s">
        <v>1464</v>
      </c>
      <c r="E2400">
        <v>0</v>
      </c>
      <c r="F2400">
        <v>0</v>
      </c>
      <c r="G2400" t="s">
        <v>1464</v>
      </c>
    </row>
    <row r="2401" spans="1:7" ht="18.75" customHeight="1">
      <c r="A2401" s="36" t="s">
        <v>12486</v>
      </c>
      <c r="B2401" s="36" t="s">
        <v>17253</v>
      </c>
      <c r="C2401" s="36" t="s">
        <v>12487</v>
      </c>
      <c r="D2401" s="36" t="s">
        <v>1464</v>
      </c>
      <c r="E2401">
        <v>79.926951000000003</v>
      </c>
      <c r="F2401">
        <v>9.6632320000000202</v>
      </c>
      <c r="G2401" t="s">
        <v>12786</v>
      </c>
    </row>
    <row r="2402" spans="1:7" ht="18.75" customHeight="1">
      <c r="A2402" s="36" t="s">
        <v>12531</v>
      </c>
      <c r="B2402" s="36" t="s">
        <v>17253</v>
      </c>
      <c r="C2402" s="36" t="s">
        <v>12532</v>
      </c>
      <c r="D2402" s="36" t="s">
        <v>12404</v>
      </c>
      <c r="E2402">
        <v>79.900000000000006</v>
      </c>
      <c r="F2402">
        <v>9.6333333330000102</v>
      </c>
      <c r="G2402" t="s">
        <v>1464</v>
      </c>
    </row>
    <row r="2403" spans="1:7" ht="18.75" customHeight="1">
      <c r="A2403" s="36" t="s">
        <v>3806</v>
      </c>
      <c r="B2403" s="36" t="s">
        <v>17247</v>
      </c>
      <c r="C2403" s="36" t="s">
        <v>3807</v>
      </c>
      <c r="D2403" t="s">
        <v>3805</v>
      </c>
      <c r="E2403">
        <v>0</v>
      </c>
      <c r="F2403">
        <v>0</v>
      </c>
      <c r="G2403" t="s">
        <v>1464</v>
      </c>
    </row>
    <row r="2404" spans="1:7" ht="18.75" customHeight="1">
      <c r="A2404" t="s">
        <v>2882</v>
      </c>
      <c r="B2404" t="s">
        <v>2833</v>
      </c>
      <c r="C2404" t="s">
        <v>2883</v>
      </c>
      <c r="D2404" t="s">
        <v>2838</v>
      </c>
      <c r="E2404">
        <v>22.733333590000001</v>
      </c>
      <c r="F2404">
        <v>90.516670230000003</v>
      </c>
      <c r="G2404" t="s">
        <v>17230</v>
      </c>
    </row>
    <row r="2405" spans="1:7" ht="18.75" customHeight="1">
      <c r="A2405" s="36" t="s">
        <v>7622</v>
      </c>
      <c r="B2405" s="36" t="s">
        <v>7429</v>
      </c>
      <c r="C2405" s="36" t="s">
        <v>7623</v>
      </c>
      <c r="D2405" s="36" t="s">
        <v>7560</v>
      </c>
      <c r="E2405">
        <v>0</v>
      </c>
      <c r="F2405">
        <v>0</v>
      </c>
      <c r="G2405" t="s">
        <v>1464</v>
      </c>
    </row>
    <row r="2406" spans="1:7" ht="18.75" customHeight="1">
      <c r="A2406" s="36" t="s">
        <v>12825</v>
      </c>
      <c r="B2406" s="36" t="s">
        <v>17253</v>
      </c>
      <c r="C2406" s="36" t="s">
        <v>12826</v>
      </c>
      <c r="D2406" t="s">
        <v>1464</v>
      </c>
      <c r="E2406">
        <v>80.669281999999995</v>
      </c>
      <c r="F2406">
        <v>8.6435399999999998</v>
      </c>
      <c r="G2406" t="s">
        <v>1464</v>
      </c>
    </row>
    <row r="2407" spans="1:7" ht="18.75" customHeight="1">
      <c r="A2407" s="36" t="s">
        <v>4931</v>
      </c>
      <c r="B2407" s="36" t="s">
        <v>4582</v>
      </c>
      <c r="C2407" s="36" t="s">
        <v>4932</v>
      </c>
      <c r="D2407" t="s">
        <v>4649</v>
      </c>
      <c r="E2407">
        <v>110.36666870000001</v>
      </c>
      <c r="F2407">
        <v>-7.783333302</v>
      </c>
      <c r="G2407" t="s">
        <v>1464</v>
      </c>
    </row>
    <row r="2408" spans="1:7" ht="18.75" customHeight="1">
      <c r="A2408" s="36" t="s">
        <v>4941</v>
      </c>
      <c r="B2408" s="36" t="s">
        <v>4582</v>
      </c>
      <c r="C2408" s="36" t="s">
        <v>4942</v>
      </c>
      <c r="D2408" t="s">
        <v>4710</v>
      </c>
      <c r="E2408">
        <v>106.797883258928</v>
      </c>
      <c r="F2408">
        <v>-6.6004532500707596</v>
      </c>
      <c r="G2408" t="s">
        <v>1464</v>
      </c>
    </row>
    <row r="2409" spans="1:7" ht="18.75" customHeight="1">
      <c r="A2409" s="36" t="s">
        <v>5192</v>
      </c>
      <c r="B2409" s="36" t="s">
        <v>4582</v>
      </c>
      <c r="C2409" s="36" t="s">
        <v>5193</v>
      </c>
      <c r="D2409" t="s">
        <v>4584</v>
      </c>
      <c r="E2409">
        <v>106.58333589999999</v>
      </c>
      <c r="F2409">
        <v>-6.0500001909999996</v>
      </c>
      <c r="G2409" t="s">
        <v>1464</v>
      </c>
    </row>
    <row r="2410" spans="1:7" ht="18.75" customHeight="1">
      <c r="A2410" s="36" t="s">
        <v>4625</v>
      </c>
      <c r="B2410" s="36" t="s">
        <v>4582</v>
      </c>
      <c r="C2410" s="36" t="s">
        <v>4626</v>
      </c>
      <c r="D2410" t="s">
        <v>4627</v>
      </c>
      <c r="E2410">
        <v>111.925</v>
      </c>
      <c r="F2410">
        <v>-7.6776</v>
      </c>
      <c r="G2410" t="s">
        <v>1464</v>
      </c>
    </row>
    <row r="2411" spans="1:7" ht="18.75" customHeight="1">
      <c r="A2411" t="s">
        <v>3496</v>
      </c>
      <c r="B2411" t="s">
        <v>2833</v>
      </c>
      <c r="C2411" t="s">
        <v>3497</v>
      </c>
      <c r="D2411" t="s">
        <v>2846</v>
      </c>
      <c r="E2411">
        <v>25.03</v>
      </c>
      <c r="F2411">
        <v>91.07</v>
      </c>
      <c r="G2411" t="s">
        <v>17242</v>
      </c>
    </row>
    <row r="2412" spans="1:7" ht="18.75" customHeight="1">
      <c r="A2412" s="36" t="s">
        <v>4762</v>
      </c>
      <c r="B2412" s="36" t="s">
        <v>4582</v>
      </c>
      <c r="C2412" s="36" t="s">
        <v>4763</v>
      </c>
      <c r="D2412" t="s">
        <v>4624</v>
      </c>
      <c r="E2412">
        <v>115.18333440000001</v>
      </c>
      <c r="F2412">
        <v>-8.7666664119999993</v>
      </c>
      <c r="G2412" t="s">
        <v>1464</v>
      </c>
    </row>
    <row r="2413" spans="1:7" ht="18.75" customHeight="1">
      <c r="A2413" s="36" t="s">
        <v>15458</v>
      </c>
      <c r="B2413" s="36" t="s">
        <v>4582</v>
      </c>
      <c r="C2413" s="36" t="s">
        <v>15459</v>
      </c>
      <c r="D2413" t="s">
        <v>1464</v>
      </c>
      <c r="E2413">
        <v>107.25749999999999</v>
      </c>
      <c r="F2413">
        <v>-6.2699999999999898</v>
      </c>
      <c r="G2413" t="s">
        <v>1464</v>
      </c>
    </row>
    <row r="2414" spans="1:7" ht="18.75" customHeight="1">
      <c r="A2414" s="36" t="s">
        <v>10462</v>
      </c>
      <c r="B2414" s="36" t="s">
        <v>9596</v>
      </c>
      <c r="C2414" s="36" t="s">
        <v>10463</v>
      </c>
      <c r="D2414" t="s">
        <v>9600</v>
      </c>
      <c r="E2414">
        <v>68.133331299999995</v>
      </c>
      <c r="F2414">
        <v>25.200000760000002</v>
      </c>
      <c r="G2414" t="s">
        <v>1464</v>
      </c>
    </row>
    <row r="2415" spans="1:7" ht="18.75" customHeight="1">
      <c r="A2415" s="36" t="s">
        <v>10304</v>
      </c>
      <c r="B2415" s="36" t="s">
        <v>9596</v>
      </c>
      <c r="C2415" s="36" t="s">
        <v>10305</v>
      </c>
      <c r="D2415" t="s">
        <v>9600</v>
      </c>
      <c r="E2415">
        <v>69</v>
      </c>
      <c r="F2415">
        <v>26</v>
      </c>
      <c r="G2415" t="s">
        <v>1464</v>
      </c>
    </row>
    <row r="2416" spans="1:7" ht="18.75" customHeight="1">
      <c r="A2416" s="36" t="s">
        <v>6072</v>
      </c>
      <c r="B2416" s="36" t="s">
        <v>5588</v>
      </c>
      <c r="C2416" s="36" t="s">
        <v>6073</v>
      </c>
      <c r="D2416" s="36" t="s">
        <v>5659</v>
      </c>
      <c r="E2416">
        <v>139.76666259999999</v>
      </c>
      <c r="F2416">
        <v>35.566665649999997</v>
      </c>
      <c r="G2416" t="s">
        <v>1464</v>
      </c>
    </row>
    <row r="2417" spans="1:7" ht="18.75" customHeight="1">
      <c r="A2417" s="36" t="s">
        <v>6162</v>
      </c>
      <c r="B2417" s="36" t="s">
        <v>5588</v>
      </c>
      <c r="C2417" s="36" t="s">
        <v>6163</v>
      </c>
      <c r="D2417" s="36" t="s">
        <v>5617</v>
      </c>
      <c r="E2417">
        <v>140.96134157698199</v>
      </c>
      <c r="F2417">
        <v>38.630792156170799</v>
      </c>
      <c r="G2417" t="s">
        <v>1464</v>
      </c>
    </row>
    <row r="2418" spans="1:7" ht="18.75" customHeight="1">
      <c r="A2418" s="36" t="s">
        <v>6547</v>
      </c>
      <c r="B2418" s="36" t="s">
        <v>6330</v>
      </c>
      <c r="C2418" t="s">
        <v>6548</v>
      </c>
      <c r="D2418" t="s">
        <v>6442</v>
      </c>
      <c r="E2418">
        <v>3.0833332539999998</v>
      </c>
      <c r="F2418">
        <v>101.5999985</v>
      </c>
    </row>
    <row r="2419" spans="1:7" ht="18.75" customHeight="1">
      <c r="A2419" s="36" t="s">
        <v>12598</v>
      </c>
      <c r="B2419" s="36" t="s">
        <v>17253</v>
      </c>
      <c r="C2419" s="36" t="s">
        <v>12599</v>
      </c>
      <c r="D2419" t="s">
        <v>12404</v>
      </c>
      <c r="E2419">
        <v>80</v>
      </c>
      <c r="F2419">
        <v>9.7333335880000007</v>
      </c>
      <c r="G2419" t="s">
        <v>1464</v>
      </c>
    </row>
    <row r="2420" spans="1:7" ht="18.75" customHeight="1">
      <c r="A2420" s="36" t="s">
        <v>6808</v>
      </c>
      <c r="B2420" s="36" t="s">
        <v>6330</v>
      </c>
      <c r="C2420" t="s">
        <v>6809</v>
      </c>
      <c r="D2420" t="s">
        <v>6353</v>
      </c>
      <c r="E2420">
        <v>5.1100000000000003</v>
      </c>
      <c r="F2420">
        <v>115.33</v>
      </c>
    </row>
    <row r="2421" spans="1:7" ht="18.75" customHeight="1">
      <c r="A2421" s="36" t="s">
        <v>1976</v>
      </c>
      <c r="B2421" s="36" t="s">
        <v>1884</v>
      </c>
      <c r="C2421" s="36" t="s">
        <v>1977</v>
      </c>
      <c r="D2421" t="s">
        <v>1921</v>
      </c>
      <c r="E2421">
        <v>135.51098681273899</v>
      </c>
      <c r="F2421">
        <v>-34.604294531897303</v>
      </c>
      <c r="G2421" t="s">
        <v>1464</v>
      </c>
    </row>
    <row r="2422" spans="1:7" ht="18.75" customHeight="1">
      <c r="A2422" s="36" t="s">
        <v>15583</v>
      </c>
      <c r="B2422" s="36" t="s">
        <v>17249</v>
      </c>
      <c r="C2422" s="36" t="s">
        <v>15584</v>
      </c>
      <c r="D2422" s="36" t="s">
        <v>7716</v>
      </c>
      <c r="E2422">
        <v>174.24</v>
      </c>
      <c r="F2422">
        <v>-36.369999999999997</v>
      </c>
      <c r="G2422" t="s">
        <v>8905</v>
      </c>
    </row>
    <row r="2423" spans="1:7" ht="18.75" customHeight="1">
      <c r="A2423" s="36" t="s">
        <v>2674</v>
      </c>
      <c r="B2423" s="36" t="s">
        <v>1884</v>
      </c>
      <c r="C2423" s="36" t="s">
        <v>2675</v>
      </c>
      <c r="D2423" s="36" t="s">
        <v>1464</v>
      </c>
      <c r="E2423">
        <v>146.77920127272699</v>
      </c>
      <c r="F2423">
        <v>-41.089639100640198</v>
      </c>
      <c r="G2423" t="s">
        <v>1464</v>
      </c>
    </row>
    <row r="2424" spans="1:7" ht="18.75" customHeight="1">
      <c r="A2424" s="36" t="s">
        <v>5425</v>
      </c>
      <c r="B2424" s="36" t="s">
        <v>4582</v>
      </c>
      <c r="C2424" s="36" t="s">
        <v>5426</v>
      </c>
      <c r="D2424" t="s">
        <v>5427</v>
      </c>
      <c r="E2424">
        <v>115.829913800502</v>
      </c>
      <c r="F2424">
        <v>-0.249341092865657</v>
      </c>
      <c r="G2424" t="s">
        <v>1464</v>
      </c>
    </row>
    <row r="2425" spans="1:7" ht="18.75" customHeight="1">
      <c r="A2425" s="36" t="s">
        <v>4657</v>
      </c>
      <c r="B2425" s="36" t="s">
        <v>4582</v>
      </c>
      <c r="C2425" s="36" t="s">
        <v>4658</v>
      </c>
      <c r="D2425" t="s">
        <v>4646</v>
      </c>
      <c r="E2425">
        <v>125.08333589999999</v>
      </c>
      <c r="F2425">
        <v>1.3666666750000001</v>
      </c>
      <c r="G2425" t="s">
        <v>1464</v>
      </c>
    </row>
    <row r="2426" spans="1:7" ht="18.75" customHeight="1">
      <c r="A2426" s="36" t="s">
        <v>6180</v>
      </c>
      <c r="B2426" s="36" t="s">
        <v>5588</v>
      </c>
      <c r="C2426" s="36" t="s">
        <v>6181</v>
      </c>
      <c r="D2426" s="36" t="s">
        <v>1464</v>
      </c>
      <c r="E2426">
        <v>140.04524993757201</v>
      </c>
      <c r="F2426">
        <v>35.6215113941917</v>
      </c>
      <c r="G2426" t="s">
        <v>1464</v>
      </c>
    </row>
    <row r="2427" spans="1:7" ht="18.75" customHeight="1">
      <c r="A2427" s="36" t="s">
        <v>5517</v>
      </c>
      <c r="B2427" s="36" t="s">
        <v>4582</v>
      </c>
      <c r="C2427" s="36" t="s">
        <v>5518</v>
      </c>
      <c r="D2427" t="s">
        <v>5056</v>
      </c>
      <c r="E2427">
        <v>122.5500031</v>
      </c>
      <c r="F2427">
        <v>-3.966666698</v>
      </c>
      <c r="G2427" t="s">
        <v>1464</v>
      </c>
    </row>
    <row r="2428" spans="1:7" ht="18.75" customHeight="1">
      <c r="A2428" s="36" t="s">
        <v>9205</v>
      </c>
      <c r="B2428" s="36" t="s">
        <v>17249</v>
      </c>
      <c r="C2428" s="36" t="s">
        <v>9206</v>
      </c>
      <c r="D2428" s="36" t="s">
        <v>7732</v>
      </c>
      <c r="E2428">
        <v>175.55</v>
      </c>
      <c r="F2428">
        <v>-36.700000000000003</v>
      </c>
      <c r="G2428" t="s">
        <v>9018</v>
      </c>
    </row>
    <row r="2429" spans="1:7" ht="18.75" customHeight="1">
      <c r="A2429" s="36" t="s">
        <v>1914</v>
      </c>
      <c r="B2429" s="36" t="s">
        <v>1884</v>
      </c>
      <c r="C2429" s="36" t="s">
        <v>1915</v>
      </c>
      <c r="D2429" s="36" t="s">
        <v>1464</v>
      </c>
      <c r="E2429">
        <v>117.074809201256</v>
      </c>
      <c r="F2429">
        <v>-35.003421850032801</v>
      </c>
      <c r="G2429" t="s">
        <v>1464</v>
      </c>
    </row>
    <row r="2430" spans="1:7" ht="18.75" customHeight="1">
      <c r="A2430" s="36" t="s">
        <v>6698</v>
      </c>
      <c r="B2430" s="36" t="s">
        <v>6330</v>
      </c>
      <c r="C2430" t="s">
        <v>6699</v>
      </c>
      <c r="D2430" t="s">
        <v>6347</v>
      </c>
      <c r="E2430">
        <v>5</v>
      </c>
      <c r="F2430">
        <v>102.66666410000001</v>
      </c>
    </row>
    <row r="2431" spans="1:7" ht="18.75" customHeight="1">
      <c r="A2431" s="36" t="s">
        <v>6672</v>
      </c>
      <c r="B2431" s="36" t="s">
        <v>6330</v>
      </c>
      <c r="C2431" t="s">
        <v>6673</v>
      </c>
      <c r="D2431" t="s">
        <v>6335</v>
      </c>
      <c r="E2431">
        <v>6.1666665079999996</v>
      </c>
      <c r="F2431">
        <v>100.33333589999999</v>
      </c>
    </row>
    <row r="2432" spans="1:7" ht="18.75" customHeight="1">
      <c r="A2432" s="36" t="s">
        <v>5001</v>
      </c>
      <c r="B2432" s="36" t="s">
        <v>4582</v>
      </c>
      <c r="C2432" s="36" t="s">
        <v>5002</v>
      </c>
      <c r="D2432" t="s">
        <v>4627</v>
      </c>
      <c r="E2432">
        <v>112.81639300000001</v>
      </c>
      <c r="F2432">
        <v>-7.2899099999999999</v>
      </c>
      <c r="G2432" t="s">
        <v>1464</v>
      </c>
    </row>
    <row r="2433" spans="1:7" ht="18.75" customHeight="1">
      <c r="A2433" s="36" t="s">
        <v>2474</v>
      </c>
      <c r="B2433" s="36" t="s">
        <v>1884</v>
      </c>
      <c r="C2433" s="36" t="s">
        <v>2475</v>
      </c>
      <c r="D2433" t="s">
        <v>1918</v>
      </c>
      <c r="E2433">
        <v>143.848926174068</v>
      </c>
      <c r="F2433">
        <v>-35.6668078770997</v>
      </c>
      <c r="G2433" t="s">
        <v>1464</v>
      </c>
    </row>
    <row r="2434" spans="1:7" ht="18.75" customHeight="1">
      <c r="A2434" s="36" t="s">
        <v>4999</v>
      </c>
      <c r="B2434" s="36" t="s">
        <v>4582</v>
      </c>
      <c r="C2434" s="36" t="s">
        <v>5000</v>
      </c>
      <c r="D2434" t="s">
        <v>4643</v>
      </c>
      <c r="E2434">
        <v>101.492778</v>
      </c>
      <c r="F2434">
        <v>-2.1486109999999998</v>
      </c>
      <c r="G2434" t="s">
        <v>1464</v>
      </c>
    </row>
    <row r="2435" spans="1:7" ht="18.75" customHeight="1">
      <c r="A2435" s="36" t="s">
        <v>6985</v>
      </c>
      <c r="B2435" s="36" t="s">
        <v>6929</v>
      </c>
      <c r="C2435" s="36" t="s">
        <v>6986</v>
      </c>
      <c r="D2435" s="36" t="s">
        <v>6982</v>
      </c>
      <c r="E2435">
        <v>94.833335880000007</v>
      </c>
      <c r="F2435">
        <v>21</v>
      </c>
      <c r="G2435" t="s">
        <v>1464</v>
      </c>
    </row>
    <row r="2436" spans="1:7" ht="18.75" customHeight="1">
      <c r="A2436" s="36" t="s">
        <v>9785</v>
      </c>
      <c r="B2436" s="36" t="s">
        <v>9596</v>
      </c>
      <c r="C2436" s="36" t="s">
        <v>9786</v>
      </c>
      <c r="D2436" t="s">
        <v>9600</v>
      </c>
      <c r="E2436">
        <v>67.633331299999995</v>
      </c>
      <c r="F2436">
        <v>24.416666029999998</v>
      </c>
      <c r="G2436" t="s">
        <v>9786</v>
      </c>
    </row>
    <row r="2437" spans="1:7" ht="18.75" customHeight="1">
      <c r="A2437" s="36" t="s">
        <v>6796</v>
      </c>
      <c r="B2437" s="36" t="s">
        <v>6330</v>
      </c>
      <c r="C2437" t="s">
        <v>6797</v>
      </c>
      <c r="D2437" t="s">
        <v>6356</v>
      </c>
      <c r="E2437">
        <v>4.5869749999999998</v>
      </c>
      <c r="F2437">
        <v>114.031403</v>
      </c>
    </row>
    <row r="2438" spans="1:7" ht="18.75" customHeight="1">
      <c r="A2438" s="36" t="s">
        <v>6798</v>
      </c>
      <c r="B2438" s="36" t="s">
        <v>6330</v>
      </c>
      <c r="C2438" t="s">
        <v>6799</v>
      </c>
      <c r="D2438" t="s">
        <v>6356</v>
      </c>
      <c r="E2438">
        <v>4.5870309999999996</v>
      </c>
      <c r="F2438">
        <v>113.990606</v>
      </c>
    </row>
    <row r="2439" spans="1:7" ht="18.75" customHeight="1">
      <c r="A2439" s="36" t="s">
        <v>6881</v>
      </c>
      <c r="B2439" s="36" t="s">
        <v>6330</v>
      </c>
      <c r="C2439" t="s">
        <v>6882</v>
      </c>
      <c r="D2439" t="s">
        <v>6353</v>
      </c>
      <c r="E2439">
        <v>0</v>
      </c>
      <c r="F2439">
        <v>0</v>
      </c>
    </row>
    <row r="2440" spans="1:7" ht="18.75" customHeight="1">
      <c r="A2440" s="36" t="s">
        <v>17003</v>
      </c>
      <c r="B2440" s="36" t="s">
        <v>6330</v>
      </c>
      <c r="C2440" t="s">
        <v>17062</v>
      </c>
      <c r="D2440" t="s">
        <v>6353</v>
      </c>
      <c r="E2440">
        <v>5.6922855135011803</v>
      </c>
      <c r="F2440">
        <v>115.990187399362</v>
      </c>
    </row>
    <row r="2441" spans="1:7" ht="18.75" customHeight="1">
      <c r="A2441" s="36" t="s">
        <v>16986</v>
      </c>
      <c r="B2441" s="36" t="s">
        <v>6330</v>
      </c>
      <c r="C2441" t="s">
        <v>17045</v>
      </c>
      <c r="D2441" t="s">
        <v>6340</v>
      </c>
      <c r="E2441">
        <v>5.5759142755277296</v>
      </c>
      <c r="F2441">
        <v>100.350001371709</v>
      </c>
    </row>
    <row r="2442" spans="1:7" ht="18.75" customHeight="1">
      <c r="A2442" s="36" t="s">
        <v>6893</v>
      </c>
      <c r="B2442" s="36" t="s">
        <v>6330</v>
      </c>
      <c r="C2442" t="s">
        <v>6894</v>
      </c>
      <c r="D2442" t="s">
        <v>6335</v>
      </c>
      <c r="E2442">
        <v>6.1166667940000004</v>
      </c>
      <c r="F2442">
        <v>100.2833328</v>
      </c>
    </row>
    <row r="2443" spans="1:7" ht="18.75" customHeight="1">
      <c r="A2443" s="36" t="s">
        <v>6359</v>
      </c>
      <c r="B2443" s="36" t="s">
        <v>6330</v>
      </c>
      <c r="C2443" t="s">
        <v>6360</v>
      </c>
      <c r="D2443" t="s">
        <v>6335</v>
      </c>
      <c r="E2443">
        <v>5.5999999049999998</v>
      </c>
      <c r="F2443">
        <v>100.3499985</v>
      </c>
    </row>
    <row r="2444" spans="1:7" ht="18.75" customHeight="1">
      <c r="A2444" s="36" t="s">
        <v>6883</v>
      </c>
      <c r="B2444" s="36" t="s">
        <v>6330</v>
      </c>
      <c r="C2444" t="s">
        <v>6884</v>
      </c>
      <c r="D2444" t="s">
        <v>6335</v>
      </c>
      <c r="E2444">
        <v>6.216666698</v>
      </c>
      <c r="F2444">
        <v>100.25</v>
      </c>
    </row>
    <row r="2445" spans="1:7" ht="18.75" customHeight="1">
      <c r="A2445" s="36" t="s">
        <v>6873</v>
      </c>
      <c r="B2445" s="36" t="s">
        <v>6330</v>
      </c>
      <c r="C2445" t="s">
        <v>6874</v>
      </c>
      <c r="D2445" t="s">
        <v>6335</v>
      </c>
      <c r="E2445">
        <v>6.1666665079999996</v>
      </c>
      <c r="F2445">
        <v>100.33333589999999</v>
      </c>
    </row>
    <row r="2446" spans="1:7" ht="18.75" customHeight="1">
      <c r="A2446" s="36" t="s">
        <v>6839</v>
      </c>
      <c r="B2446" s="36" t="s">
        <v>6330</v>
      </c>
      <c r="C2446" t="s">
        <v>6840</v>
      </c>
      <c r="D2446" t="s">
        <v>6335</v>
      </c>
      <c r="E2446">
        <v>5.5782212888805702</v>
      </c>
      <c r="F2446">
        <v>100.339969347711</v>
      </c>
    </row>
    <row r="2447" spans="1:7" ht="18.75" customHeight="1">
      <c r="A2447" s="36" t="s">
        <v>6343</v>
      </c>
      <c r="B2447" s="36" t="s">
        <v>6330</v>
      </c>
      <c r="C2447" t="s">
        <v>6344</v>
      </c>
      <c r="D2447" t="s">
        <v>6335</v>
      </c>
      <c r="E2447">
        <v>5.6166667940000004</v>
      </c>
      <c r="F2447">
        <v>100.3499985</v>
      </c>
    </row>
    <row r="2448" spans="1:7" ht="18.75" customHeight="1">
      <c r="A2448" s="36" t="s">
        <v>6734</v>
      </c>
      <c r="B2448" s="36" t="s">
        <v>6330</v>
      </c>
      <c r="C2448" t="s">
        <v>6735</v>
      </c>
      <c r="D2448" t="s">
        <v>6335</v>
      </c>
      <c r="E2448">
        <v>5.9833335879999998</v>
      </c>
      <c r="F2448">
        <v>100.3499985</v>
      </c>
    </row>
    <row r="2449" spans="1:7" ht="18.75" customHeight="1">
      <c r="A2449" s="36" t="s">
        <v>6528</v>
      </c>
      <c r="B2449" s="36" t="s">
        <v>6330</v>
      </c>
      <c r="C2449" t="s">
        <v>6529</v>
      </c>
      <c r="D2449" t="s">
        <v>6350</v>
      </c>
      <c r="E2449">
        <v>3.5</v>
      </c>
      <c r="F2449">
        <v>103.25</v>
      </c>
    </row>
    <row r="2450" spans="1:7" ht="18.75" customHeight="1">
      <c r="A2450" s="36" t="s">
        <v>10621</v>
      </c>
      <c r="B2450" s="36" t="s">
        <v>9596</v>
      </c>
      <c r="C2450" s="36" t="s">
        <v>10622</v>
      </c>
      <c r="D2450" t="s">
        <v>1464</v>
      </c>
      <c r="E2450">
        <v>0</v>
      </c>
      <c r="F2450">
        <v>0</v>
      </c>
      <c r="G2450" t="s">
        <v>1464</v>
      </c>
    </row>
    <row r="2451" spans="1:7" ht="18.75" customHeight="1">
      <c r="A2451" s="36" t="s">
        <v>10091</v>
      </c>
      <c r="B2451" s="36" t="s">
        <v>9596</v>
      </c>
      <c r="C2451" s="36" t="s">
        <v>10092</v>
      </c>
      <c r="D2451" t="s">
        <v>9600</v>
      </c>
      <c r="E2451">
        <v>67.699996949999999</v>
      </c>
      <c r="F2451">
        <v>24.416666029999998</v>
      </c>
      <c r="G2451" t="s">
        <v>1464</v>
      </c>
    </row>
    <row r="2452" spans="1:7" ht="18.75" customHeight="1">
      <c r="A2452" t="s">
        <v>3044</v>
      </c>
      <c r="B2452" t="s">
        <v>2833</v>
      </c>
      <c r="C2452" t="s">
        <v>3045</v>
      </c>
      <c r="D2452" t="s">
        <v>2846</v>
      </c>
      <c r="E2452">
        <v>25.11666679</v>
      </c>
      <c r="F2452">
        <v>91.116668700000005</v>
      </c>
      <c r="G2452" t="s">
        <v>17242</v>
      </c>
    </row>
    <row r="2453" spans="1:7" ht="18.75" customHeight="1">
      <c r="A2453" s="36" t="s">
        <v>10268</v>
      </c>
      <c r="B2453" s="36" t="s">
        <v>9596</v>
      </c>
      <c r="C2453" s="36" t="s">
        <v>10269</v>
      </c>
      <c r="D2453" t="s">
        <v>9600</v>
      </c>
      <c r="E2453">
        <v>68.566665650000004</v>
      </c>
      <c r="F2453">
        <v>26.333333970000002</v>
      </c>
      <c r="G2453" t="s">
        <v>1464</v>
      </c>
    </row>
    <row r="2454" spans="1:7" ht="18.75" customHeight="1">
      <c r="A2454" t="s">
        <v>3189</v>
      </c>
      <c r="B2454" t="s">
        <v>2833</v>
      </c>
      <c r="C2454" t="s">
        <v>3190</v>
      </c>
      <c r="D2454" t="s">
        <v>2846</v>
      </c>
      <c r="E2454">
        <v>25.066667559999999</v>
      </c>
      <c r="F2454">
        <v>91.099998470000003</v>
      </c>
      <c r="G2454" t="s">
        <v>17234</v>
      </c>
    </row>
    <row r="2455" spans="1:7" ht="18.75" customHeight="1">
      <c r="A2455" s="36" t="s">
        <v>10150</v>
      </c>
      <c r="B2455" s="36" t="s">
        <v>9596</v>
      </c>
      <c r="C2455" s="36" t="s">
        <v>10151</v>
      </c>
      <c r="D2455" t="s">
        <v>1350</v>
      </c>
      <c r="E2455">
        <v>71.099998470000003</v>
      </c>
      <c r="F2455">
        <v>29.850000380000001</v>
      </c>
      <c r="G2455" t="s">
        <v>1464</v>
      </c>
    </row>
    <row r="2456" spans="1:7" ht="18.75" customHeight="1">
      <c r="A2456" s="36" t="s">
        <v>10733</v>
      </c>
      <c r="B2456" s="36" t="s">
        <v>9596</v>
      </c>
      <c r="C2456" s="36" t="s">
        <v>10734</v>
      </c>
      <c r="D2456" t="s">
        <v>9600</v>
      </c>
      <c r="E2456">
        <v>0</v>
      </c>
      <c r="F2456">
        <v>0</v>
      </c>
      <c r="G2456" t="s">
        <v>1464</v>
      </c>
    </row>
    <row r="2457" spans="1:7" ht="18.75" customHeight="1">
      <c r="A2457" s="36" t="s">
        <v>9820</v>
      </c>
      <c r="B2457" s="36" t="s">
        <v>9596</v>
      </c>
      <c r="C2457" s="36" t="s">
        <v>9821</v>
      </c>
      <c r="D2457" t="s">
        <v>9600</v>
      </c>
      <c r="E2457">
        <v>69.066665650000004</v>
      </c>
      <c r="F2457">
        <v>24.716667180000002</v>
      </c>
      <c r="G2457" t="s">
        <v>1464</v>
      </c>
    </row>
    <row r="2458" spans="1:7" ht="18.75" customHeight="1">
      <c r="A2458" s="36" t="s">
        <v>10560</v>
      </c>
      <c r="B2458" s="36" t="s">
        <v>9596</v>
      </c>
      <c r="C2458" s="36" t="s">
        <v>10561</v>
      </c>
      <c r="D2458" s="36" t="s">
        <v>9793</v>
      </c>
      <c r="E2458">
        <v>67.366668700000005</v>
      </c>
      <c r="F2458">
        <v>30.583333970000002</v>
      </c>
      <c r="G2458" t="s">
        <v>1464</v>
      </c>
    </row>
    <row r="2459" spans="1:7" ht="18.75" customHeight="1">
      <c r="A2459" s="36" t="s">
        <v>10021</v>
      </c>
      <c r="B2459" s="36" t="s">
        <v>9596</v>
      </c>
      <c r="C2459" s="36" t="s">
        <v>10022</v>
      </c>
      <c r="D2459" t="s">
        <v>9740</v>
      </c>
      <c r="E2459">
        <v>72.933334349999996</v>
      </c>
      <c r="F2459">
        <v>33.799999239999998</v>
      </c>
      <c r="G2459" t="s">
        <v>1464</v>
      </c>
    </row>
    <row r="2460" spans="1:7" ht="18.75" customHeight="1">
      <c r="A2460" s="36" t="s">
        <v>10661</v>
      </c>
      <c r="B2460" s="36" t="s">
        <v>9596</v>
      </c>
      <c r="C2460" s="36" t="s">
        <v>10662</v>
      </c>
      <c r="D2460" t="s">
        <v>9600</v>
      </c>
      <c r="E2460">
        <v>0</v>
      </c>
      <c r="F2460">
        <v>0</v>
      </c>
      <c r="G2460" t="s">
        <v>1464</v>
      </c>
    </row>
    <row r="2461" spans="1:7" ht="18.75" customHeight="1">
      <c r="A2461" s="36" t="s">
        <v>13516</v>
      </c>
      <c r="B2461" s="36" t="s">
        <v>13155</v>
      </c>
      <c r="C2461" s="36" t="s">
        <v>13517</v>
      </c>
      <c r="D2461" s="36" t="s">
        <v>13260</v>
      </c>
      <c r="E2461">
        <v>0</v>
      </c>
      <c r="F2461">
        <v>0</v>
      </c>
      <c r="G2461" t="s">
        <v>1464</v>
      </c>
    </row>
    <row r="2462" spans="1:7" ht="18.75" customHeight="1">
      <c r="A2462" s="36" t="s">
        <v>13955</v>
      </c>
      <c r="B2462" s="36" t="s">
        <v>13155</v>
      </c>
      <c r="C2462" s="36" t="s">
        <v>13956</v>
      </c>
      <c r="D2462" t="s">
        <v>13260</v>
      </c>
      <c r="E2462">
        <v>101.05888143683801</v>
      </c>
      <c r="F2462">
        <v>13.213607498665301</v>
      </c>
      <c r="G2462" t="s">
        <v>1464</v>
      </c>
    </row>
    <row r="2463" spans="1:7" ht="18.75" customHeight="1">
      <c r="A2463" s="36" t="s">
        <v>13652</v>
      </c>
      <c r="B2463" s="36" t="s">
        <v>13155</v>
      </c>
      <c r="C2463" s="36" t="s">
        <v>13653</v>
      </c>
      <c r="D2463" s="36" t="s">
        <v>13323</v>
      </c>
      <c r="E2463">
        <v>0</v>
      </c>
      <c r="F2463">
        <v>0</v>
      </c>
      <c r="G2463" t="s">
        <v>1464</v>
      </c>
    </row>
    <row r="2464" spans="1:7" ht="18.75" customHeight="1">
      <c r="A2464" s="36" t="s">
        <v>13663</v>
      </c>
      <c r="B2464" s="36" t="s">
        <v>13155</v>
      </c>
      <c r="C2464" s="36" t="s">
        <v>13664</v>
      </c>
      <c r="D2464" s="36" t="s">
        <v>13230</v>
      </c>
      <c r="E2464">
        <v>0</v>
      </c>
      <c r="F2464">
        <v>0</v>
      </c>
      <c r="G2464" t="s">
        <v>1464</v>
      </c>
    </row>
    <row r="2465" spans="1:7" ht="18.75" customHeight="1">
      <c r="A2465" s="36" t="s">
        <v>15867</v>
      </c>
      <c r="B2465" s="36" t="s">
        <v>13155</v>
      </c>
      <c r="C2465" s="36" t="s">
        <v>14080</v>
      </c>
      <c r="D2465" s="36" t="s">
        <v>13529</v>
      </c>
      <c r="E2465">
        <v>103.093829454469</v>
      </c>
      <c r="F2465">
        <v>14.939151136081</v>
      </c>
      <c r="G2465" t="s">
        <v>1464</v>
      </c>
    </row>
    <row r="2466" spans="1:7" ht="18.75" customHeight="1">
      <c r="A2466" s="36" t="s">
        <v>13590</v>
      </c>
      <c r="B2466" s="36" t="s">
        <v>13155</v>
      </c>
      <c r="C2466" s="36" t="s">
        <v>13591</v>
      </c>
      <c r="D2466" s="36" t="s">
        <v>1464</v>
      </c>
      <c r="E2466">
        <v>0</v>
      </c>
      <c r="F2466">
        <v>0</v>
      </c>
      <c r="G2466" t="s">
        <v>1464</v>
      </c>
    </row>
    <row r="2467" spans="1:7" ht="18.75" customHeight="1">
      <c r="A2467" s="36" t="s">
        <v>13792</v>
      </c>
      <c r="B2467" s="36" t="s">
        <v>13155</v>
      </c>
      <c r="C2467" s="36" t="s">
        <v>13793</v>
      </c>
      <c r="D2467" s="36" t="s">
        <v>13326</v>
      </c>
      <c r="E2467">
        <v>0</v>
      </c>
      <c r="F2467">
        <v>0</v>
      </c>
      <c r="G2467" t="s">
        <v>1464</v>
      </c>
    </row>
    <row r="2468" spans="1:7" ht="18.75" customHeight="1">
      <c r="A2468" s="36" t="s">
        <v>13936</v>
      </c>
      <c r="B2468" s="36" t="s">
        <v>13155</v>
      </c>
      <c r="C2468" s="36" t="s">
        <v>13937</v>
      </c>
      <c r="D2468" s="36" t="s">
        <v>13211</v>
      </c>
      <c r="E2468">
        <v>104.837467005083</v>
      </c>
      <c r="F2468">
        <v>14.430428503080799</v>
      </c>
      <c r="G2468" t="s">
        <v>1464</v>
      </c>
    </row>
    <row r="2469" spans="1:7" ht="18.75" customHeight="1">
      <c r="A2469" s="36" t="s">
        <v>13367</v>
      </c>
      <c r="B2469" s="36" t="s">
        <v>13155</v>
      </c>
      <c r="C2469" s="36" t="s">
        <v>13368</v>
      </c>
      <c r="D2469" t="s">
        <v>13369</v>
      </c>
      <c r="E2469">
        <v>99.816665650000004</v>
      </c>
      <c r="F2469">
        <v>7.75</v>
      </c>
      <c r="G2469" t="s">
        <v>1464</v>
      </c>
    </row>
    <row r="2470" spans="1:7" ht="18.75" customHeight="1">
      <c r="A2470" s="36" t="s">
        <v>13868</v>
      </c>
      <c r="B2470" s="36" t="s">
        <v>13155</v>
      </c>
      <c r="C2470" s="36" t="s">
        <v>13869</v>
      </c>
      <c r="D2470" s="36" t="s">
        <v>13372</v>
      </c>
      <c r="E2470">
        <v>99.934117624827707</v>
      </c>
      <c r="F2470">
        <v>12.2154927569365</v>
      </c>
      <c r="G2470" t="s">
        <v>1464</v>
      </c>
    </row>
    <row r="2471" spans="1:7" ht="18.75" customHeight="1">
      <c r="A2471" s="36" t="s">
        <v>13362</v>
      </c>
      <c r="B2471" s="36" t="s">
        <v>13155</v>
      </c>
      <c r="C2471" s="36" t="s">
        <v>13363</v>
      </c>
      <c r="D2471" s="36" t="s">
        <v>13364</v>
      </c>
      <c r="E2471">
        <v>98.533332819999998</v>
      </c>
      <c r="F2471">
        <v>8.9333333970000002</v>
      </c>
      <c r="G2471" t="s">
        <v>1464</v>
      </c>
    </row>
    <row r="2472" spans="1:7" ht="18.75" customHeight="1">
      <c r="A2472" s="36" t="s">
        <v>14127</v>
      </c>
      <c r="B2472" s="36" t="s">
        <v>13155</v>
      </c>
      <c r="C2472" s="36" t="s">
        <v>14128</v>
      </c>
      <c r="D2472" s="36" t="s">
        <v>1464</v>
      </c>
      <c r="E2472">
        <v>0</v>
      </c>
      <c r="F2472">
        <v>0</v>
      </c>
      <c r="G2472" t="s">
        <v>1464</v>
      </c>
    </row>
    <row r="2473" spans="1:7" ht="18.75" customHeight="1">
      <c r="A2473" s="36" t="s">
        <v>13685</v>
      </c>
      <c r="B2473" s="36" t="s">
        <v>13155</v>
      </c>
      <c r="C2473" s="36" t="s">
        <v>13686</v>
      </c>
      <c r="D2473" s="36" t="s">
        <v>13320</v>
      </c>
      <c r="E2473">
        <v>101.360353972761</v>
      </c>
      <c r="F2473">
        <v>14.4554520322393</v>
      </c>
      <c r="G2473" t="s">
        <v>1464</v>
      </c>
    </row>
    <row r="2474" spans="1:7" ht="18.75" customHeight="1">
      <c r="A2474" s="36" t="s">
        <v>14147</v>
      </c>
      <c r="B2474" s="36" t="s">
        <v>13155</v>
      </c>
      <c r="C2474" s="36" t="s">
        <v>14148</v>
      </c>
      <c r="D2474" t="s">
        <v>1464</v>
      </c>
      <c r="E2474">
        <v>0</v>
      </c>
      <c r="F2474">
        <v>0</v>
      </c>
      <c r="G2474" t="s">
        <v>1464</v>
      </c>
    </row>
    <row r="2475" spans="1:7" ht="18.75" customHeight="1">
      <c r="A2475" s="36" t="s">
        <v>14099</v>
      </c>
      <c r="B2475" s="36" t="s">
        <v>13155</v>
      </c>
      <c r="C2475" s="36" t="s">
        <v>14100</v>
      </c>
      <c r="D2475" s="36" t="s">
        <v>1464</v>
      </c>
      <c r="E2475">
        <v>0</v>
      </c>
      <c r="F2475">
        <v>0</v>
      </c>
      <c r="G2475" t="s">
        <v>1464</v>
      </c>
    </row>
    <row r="2476" spans="1:7" ht="18.75" customHeight="1">
      <c r="A2476" s="36" t="s">
        <v>14143</v>
      </c>
      <c r="B2476" s="36" t="s">
        <v>13155</v>
      </c>
      <c r="C2476" s="36" t="s">
        <v>14144</v>
      </c>
      <c r="D2476" s="36" t="s">
        <v>1464</v>
      </c>
      <c r="E2476">
        <v>0</v>
      </c>
      <c r="F2476">
        <v>0</v>
      </c>
      <c r="G2476" t="s">
        <v>1464</v>
      </c>
    </row>
    <row r="2477" spans="1:7" ht="18.75" customHeight="1">
      <c r="A2477" s="36" t="s">
        <v>13648</v>
      </c>
      <c r="B2477" s="36" t="s">
        <v>13155</v>
      </c>
      <c r="C2477" s="36" t="s">
        <v>13649</v>
      </c>
      <c r="D2477" s="36" t="s">
        <v>13227</v>
      </c>
      <c r="E2477">
        <v>0</v>
      </c>
      <c r="F2477">
        <v>0</v>
      </c>
      <c r="G2477" t="s">
        <v>1464</v>
      </c>
    </row>
    <row r="2478" spans="1:7" ht="18.75" customHeight="1">
      <c r="A2478" s="36" t="s">
        <v>6918</v>
      </c>
      <c r="B2478" s="36" t="s">
        <v>6919</v>
      </c>
      <c r="C2478" s="36" t="s">
        <v>6920</v>
      </c>
      <c r="D2478" s="36" t="s">
        <v>6921</v>
      </c>
      <c r="E2478">
        <v>92.5</v>
      </c>
      <c r="F2478">
        <v>47</v>
      </c>
      <c r="G2478" t="s">
        <v>1464</v>
      </c>
    </row>
    <row r="2479" spans="1:7" ht="18.75" customHeight="1">
      <c r="A2479" s="36" t="s">
        <v>9595</v>
      </c>
      <c r="B2479" s="36" t="s">
        <v>9596</v>
      </c>
      <c r="C2479" s="36" t="s">
        <v>9597</v>
      </c>
      <c r="D2479" t="s">
        <v>1350</v>
      </c>
      <c r="E2479">
        <v>73.533332819999998</v>
      </c>
      <c r="F2479">
        <v>30.86666679</v>
      </c>
      <c r="G2479" t="s">
        <v>1464</v>
      </c>
    </row>
    <row r="2480" spans="1:7" ht="18.75" customHeight="1">
      <c r="A2480" s="36" t="s">
        <v>10544</v>
      </c>
      <c r="B2480" s="36" t="s">
        <v>9596</v>
      </c>
      <c r="C2480" s="36" t="s">
        <v>10545</v>
      </c>
      <c r="D2480" t="s">
        <v>1464</v>
      </c>
      <c r="E2480">
        <v>0</v>
      </c>
      <c r="F2480">
        <v>0</v>
      </c>
      <c r="G2480" t="s">
        <v>1464</v>
      </c>
    </row>
    <row r="2481" spans="1:7" ht="18.75" customHeight="1">
      <c r="A2481" s="36" t="s">
        <v>10248</v>
      </c>
      <c r="B2481" s="36" t="s">
        <v>9596</v>
      </c>
      <c r="C2481" s="36" t="s">
        <v>10249</v>
      </c>
      <c r="D2481" t="s">
        <v>9600</v>
      </c>
      <c r="E2481">
        <v>69.566665650000004</v>
      </c>
      <c r="F2481">
        <v>25.600000380000001</v>
      </c>
      <c r="G2481" t="s">
        <v>1464</v>
      </c>
    </row>
    <row r="2482" spans="1:7" ht="18.75" customHeight="1">
      <c r="A2482" t="s">
        <v>3020</v>
      </c>
      <c r="B2482" t="s">
        <v>2833</v>
      </c>
      <c r="C2482" t="s">
        <v>3021</v>
      </c>
      <c r="D2482" t="s">
        <v>2861</v>
      </c>
      <c r="E2482">
        <v>21.605914193336599</v>
      </c>
      <c r="F2482">
        <v>91.859022065937097</v>
      </c>
      <c r="G2482" t="s">
        <v>17231</v>
      </c>
    </row>
    <row r="2483" spans="1:7" ht="18.75" customHeight="1">
      <c r="A2483" s="36" t="s">
        <v>10178</v>
      </c>
      <c r="B2483" s="36" t="s">
        <v>9596</v>
      </c>
      <c r="C2483" s="36" t="s">
        <v>10179</v>
      </c>
      <c r="D2483" t="s">
        <v>9600</v>
      </c>
      <c r="E2483">
        <v>69.5</v>
      </c>
      <c r="F2483">
        <v>25.833333970000002</v>
      </c>
      <c r="G2483" t="s">
        <v>1464</v>
      </c>
    </row>
    <row r="2484" spans="1:7" ht="18.75" customHeight="1">
      <c r="A2484" s="36" t="s">
        <v>9927</v>
      </c>
      <c r="B2484" s="36" t="s">
        <v>9596</v>
      </c>
      <c r="C2484" s="36" t="s">
        <v>9928</v>
      </c>
      <c r="D2484" t="s">
        <v>9600</v>
      </c>
      <c r="E2484">
        <v>0</v>
      </c>
      <c r="F2484">
        <v>0</v>
      </c>
      <c r="G2484" t="s">
        <v>1464</v>
      </c>
    </row>
    <row r="2485" spans="1:7" ht="18.75" customHeight="1">
      <c r="A2485" s="36" t="s">
        <v>9755</v>
      </c>
      <c r="B2485" s="36" t="s">
        <v>9596</v>
      </c>
      <c r="C2485" s="36" t="s">
        <v>9756</v>
      </c>
      <c r="D2485" t="s">
        <v>9600</v>
      </c>
      <c r="E2485">
        <v>0</v>
      </c>
      <c r="F2485">
        <v>0</v>
      </c>
      <c r="G2485" t="s">
        <v>1464</v>
      </c>
    </row>
    <row r="2486" spans="1:7" ht="18.75" customHeight="1">
      <c r="A2486" s="36" t="s">
        <v>10444</v>
      </c>
      <c r="B2486" s="36" t="s">
        <v>9596</v>
      </c>
      <c r="C2486" s="36" t="s">
        <v>10445</v>
      </c>
      <c r="D2486" t="s">
        <v>9600</v>
      </c>
      <c r="E2486">
        <v>69.5</v>
      </c>
      <c r="F2486">
        <v>25.333333970000002</v>
      </c>
      <c r="G2486" t="s">
        <v>1464</v>
      </c>
    </row>
    <row r="2487" spans="1:7" ht="18.75" customHeight="1">
      <c r="A2487" s="36" t="s">
        <v>9718</v>
      </c>
      <c r="B2487" s="36" t="s">
        <v>9596</v>
      </c>
      <c r="C2487" s="36" t="s">
        <v>9719</v>
      </c>
      <c r="D2487" t="s">
        <v>9600</v>
      </c>
      <c r="E2487">
        <v>0</v>
      </c>
      <c r="F2487">
        <v>0</v>
      </c>
      <c r="G2487" t="s">
        <v>1464</v>
      </c>
    </row>
    <row r="2488" spans="1:7" ht="18.75" customHeight="1">
      <c r="A2488" s="36" t="s">
        <v>9794</v>
      </c>
      <c r="B2488" s="36" t="s">
        <v>9596</v>
      </c>
      <c r="C2488" s="36" t="s">
        <v>9795</v>
      </c>
      <c r="D2488" t="s">
        <v>9793</v>
      </c>
      <c r="E2488">
        <v>66</v>
      </c>
      <c r="F2488">
        <v>25</v>
      </c>
      <c r="G2488" t="s">
        <v>1464</v>
      </c>
    </row>
    <row r="2489" spans="1:7" ht="18.75" customHeight="1">
      <c r="A2489" s="36" t="s">
        <v>7533</v>
      </c>
      <c r="B2489" t="s">
        <v>7429</v>
      </c>
      <c r="C2489" t="s">
        <v>7534</v>
      </c>
      <c r="D2489" t="s">
        <v>7527</v>
      </c>
      <c r="E2489">
        <v>84.050173677052797</v>
      </c>
      <c r="F2489">
        <v>28.194409105713</v>
      </c>
      <c r="G2489" t="s">
        <v>1464</v>
      </c>
    </row>
    <row r="2490" spans="1:7" ht="18.75" customHeight="1">
      <c r="A2490" s="36" t="s">
        <v>7003</v>
      </c>
      <c r="B2490" s="36" t="s">
        <v>6929</v>
      </c>
      <c r="C2490" s="36" t="s">
        <v>7004</v>
      </c>
      <c r="D2490" t="s">
        <v>6982</v>
      </c>
      <c r="E2490">
        <v>95.783332819999998</v>
      </c>
      <c r="F2490">
        <v>21.36666679</v>
      </c>
      <c r="G2490" t="s">
        <v>1464</v>
      </c>
    </row>
    <row r="2491" spans="1:7" ht="18.75" customHeight="1">
      <c r="A2491" s="36" t="s">
        <v>7099</v>
      </c>
      <c r="B2491" s="36" t="s">
        <v>6929</v>
      </c>
      <c r="C2491" s="36" t="s">
        <v>7100</v>
      </c>
      <c r="D2491" s="36" t="s">
        <v>6955</v>
      </c>
      <c r="E2491">
        <v>94.916664119999993</v>
      </c>
      <c r="F2491">
        <v>24.86666679</v>
      </c>
      <c r="G2491" t="s">
        <v>1464</v>
      </c>
    </row>
    <row r="2492" spans="1:7" ht="18.75" customHeight="1">
      <c r="A2492" s="36" t="s">
        <v>10631</v>
      </c>
      <c r="B2492" s="36" t="s">
        <v>9596</v>
      </c>
      <c r="C2492" s="36" t="s">
        <v>10632</v>
      </c>
      <c r="D2492" t="s">
        <v>9600</v>
      </c>
      <c r="E2492">
        <v>0</v>
      </c>
      <c r="F2492">
        <v>0</v>
      </c>
      <c r="G2492" t="s">
        <v>1464</v>
      </c>
    </row>
    <row r="2493" spans="1:7" ht="18.75" customHeight="1">
      <c r="A2493" s="36" t="s">
        <v>10657</v>
      </c>
      <c r="B2493" s="36" t="s">
        <v>9596</v>
      </c>
      <c r="C2493" s="36" t="s">
        <v>10658</v>
      </c>
      <c r="D2493" s="36" t="s">
        <v>9600</v>
      </c>
      <c r="E2493">
        <v>0</v>
      </c>
      <c r="F2493">
        <v>0</v>
      </c>
      <c r="G2493" t="s">
        <v>1464</v>
      </c>
    </row>
    <row r="2494" spans="1:7" ht="18.75" customHeight="1">
      <c r="A2494" s="36" t="s">
        <v>12383</v>
      </c>
      <c r="B2494" s="36" t="s">
        <v>12347</v>
      </c>
      <c r="C2494" s="36" t="s">
        <v>12384</v>
      </c>
      <c r="D2494" s="36" t="s">
        <v>125</v>
      </c>
      <c r="E2494">
        <v>103.8499985</v>
      </c>
      <c r="F2494">
        <v>1.4500000479999999</v>
      </c>
      <c r="G2494" t="s">
        <v>1464</v>
      </c>
    </row>
    <row r="2495" spans="1:7" ht="18.75" customHeight="1">
      <c r="A2495" s="36" t="s">
        <v>7095</v>
      </c>
      <c r="B2495" s="36" t="s">
        <v>6929</v>
      </c>
      <c r="C2495" s="36" t="s">
        <v>7096</v>
      </c>
      <c r="D2495" s="36" t="s">
        <v>6955</v>
      </c>
      <c r="E2495">
        <v>94.900001529999997</v>
      </c>
      <c r="F2495">
        <v>24.86666679</v>
      </c>
      <c r="G2495" t="s">
        <v>1464</v>
      </c>
    </row>
    <row r="2496" spans="1:7" ht="18.75" customHeight="1">
      <c r="A2496" s="36" t="s">
        <v>10711</v>
      </c>
      <c r="B2496" s="36" t="s">
        <v>9596</v>
      </c>
      <c r="C2496" s="36" t="s">
        <v>10712</v>
      </c>
      <c r="D2496" t="s">
        <v>9600</v>
      </c>
      <c r="E2496">
        <v>0</v>
      </c>
      <c r="F2496">
        <v>0</v>
      </c>
      <c r="G2496" t="s">
        <v>1464</v>
      </c>
    </row>
    <row r="2497" spans="1:7" ht="18.75" customHeight="1">
      <c r="A2497" s="36" t="s">
        <v>9911</v>
      </c>
      <c r="B2497" s="36" t="s">
        <v>9596</v>
      </c>
      <c r="C2497" s="36" t="s">
        <v>9912</v>
      </c>
      <c r="D2497" t="s">
        <v>9600</v>
      </c>
      <c r="E2497">
        <v>0</v>
      </c>
      <c r="F2497">
        <v>0</v>
      </c>
      <c r="G2497" t="s">
        <v>1464</v>
      </c>
    </row>
    <row r="2498" spans="1:7" ht="18.75" customHeight="1">
      <c r="A2498" s="36" t="s">
        <v>14069</v>
      </c>
      <c r="B2498" s="36" t="s">
        <v>13155</v>
      </c>
      <c r="C2498" s="36" t="s">
        <v>14070</v>
      </c>
      <c r="D2498" s="36" t="s">
        <v>1464</v>
      </c>
      <c r="E2498">
        <v>0</v>
      </c>
      <c r="F2498">
        <v>0</v>
      </c>
      <c r="G2498" t="s">
        <v>1464</v>
      </c>
    </row>
    <row r="2499" spans="1:7" ht="18.75" customHeight="1">
      <c r="A2499" t="s">
        <v>2896</v>
      </c>
      <c r="B2499" t="s">
        <v>2833</v>
      </c>
      <c r="C2499" t="s">
        <v>2897</v>
      </c>
      <c r="D2499" t="s">
        <v>2838</v>
      </c>
      <c r="E2499">
        <v>22</v>
      </c>
      <c r="F2499">
        <v>90.316665650000004</v>
      </c>
      <c r="G2499" t="s">
        <v>17230</v>
      </c>
    </row>
    <row r="2500" spans="1:7" ht="18.75" customHeight="1">
      <c r="A2500" s="36" t="s">
        <v>9831</v>
      </c>
      <c r="B2500" s="36" t="s">
        <v>9596</v>
      </c>
      <c r="C2500" s="36" t="s">
        <v>9832</v>
      </c>
      <c r="D2500" t="s">
        <v>9600</v>
      </c>
      <c r="E2500">
        <v>67.832969000000006</v>
      </c>
      <c r="F2500">
        <v>26.593439</v>
      </c>
      <c r="G2500" t="s">
        <v>1464</v>
      </c>
    </row>
    <row r="2501" spans="1:7" ht="18.75" customHeight="1">
      <c r="A2501" s="36" t="s">
        <v>10012</v>
      </c>
      <c r="B2501" s="36" t="s">
        <v>9596</v>
      </c>
      <c r="C2501" s="36" t="s">
        <v>10013</v>
      </c>
      <c r="D2501" t="s">
        <v>9740</v>
      </c>
      <c r="E2501">
        <v>72.016670230000003</v>
      </c>
      <c r="F2501">
        <v>34.033332819999998</v>
      </c>
      <c r="G2501" t="s">
        <v>1464</v>
      </c>
    </row>
    <row r="2502" spans="1:7" ht="18.75" customHeight="1">
      <c r="A2502" s="36" t="s">
        <v>10280</v>
      </c>
      <c r="B2502" s="36" t="s">
        <v>9596</v>
      </c>
      <c r="C2502" s="36" t="s">
        <v>10281</v>
      </c>
      <c r="D2502" t="s">
        <v>9600</v>
      </c>
      <c r="E2502">
        <v>68.833335880000007</v>
      </c>
      <c r="F2502">
        <v>26.5</v>
      </c>
      <c r="G2502" t="s">
        <v>1464</v>
      </c>
    </row>
    <row r="2503" spans="1:7" ht="18.75" customHeight="1">
      <c r="A2503" s="36" t="s">
        <v>10326</v>
      </c>
      <c r="B2503" s="36" t="s">
        <v>9596</v>
      </c>
      <c r="C2503" s="36" t="s">
        <v>10327</v>
      </c>
      <c r="D2503" t="s">
        <v>9600</v>
      </c>
      <c r="E2503">
        <v>0</v>
      </c>
      <c r="F2503">
        <v>0</v>
      </c>
      <c r="G2503" t="s">
        <v>1464</v>
      </c>
    </row>
    <row r="2504" spans="1:7" ht="18.75" customHeight="1">
      <c r="A2504" s="36" t="s">
        <v>10218</v>
      </c>
      <c r="B2504" s="36" t="s">
        <v>9596</v>
      </c>
      <c r="C2504" s="36" t="s">
        <v>10219</v>
      </c>
      <c r="D2504" t="s">
        <v>9600</v>
      </c>
      <c r="E2504">
        <v>69.5</v>
      </c>
      <c r="F2504">
        <v>25.833333970000002</v>
      </c>
      <c r="G2504" t="s">
        <v>1464</v>
      </c>
    </row>
    <row r="2505" spans="1:7" ht="18.75" customHeight="1">
      <c r="A2505" s="36" t="s">
        <v>10224</v>
      </c>
      <c r="B2505" s="36" t="s">
        <v>9596</v>
      </c>
      <c r="C2505" s="36" t="s">
        <v>10225</v>
      </c>
      <c r="D2505" t="s">
        <v>9600</v>
      </c>
      <c r="E2505">
        <v>69.5</v>
      </c>
      <c r="F2505">
        <v>25.833333970000002</v>
      </c>
      <c r="G2505" t="s">
        <v>1464</v>
      </c>
    </row>
    <row r="2506" spans="1:7" ht="18.75" customHeight="1">
      <c r="A2506" s="36" t="s">
        <v>10244</v>
      </c>
      <c r="B2506" s="36" t="s">
        <v>9596</v>
      </c>
      <c r="C2506" s="36" t="s">
        <v>10245</v>
      </c>
      <c r="D2506" t="s">
        <v>9600</v>
      </c>
      <c r="E2506">
        <v>69.583335880000007</v>
      </c>
      <c r="F2506">
        <v>25.583333970000002</v>
      </c>
      <c r="G2506" t="s">
        <v>1464</v>
      </c>
    </row>
    <row r="2507" spans="1:7" ht="18.75" customHeight="1">
      <c r="A2507" s="36" t="s">
        <v>10182</v>
      </c>
      <c r="B2507" s="36" t="s">
        <v>9596</v>
      </c>
      <c r="C2507" s="36" t="s">
        <v>10183</v>
      </c>
      <c r="D2507" t="s">
        <v>9600</v>
      </c>
      <c r="E2507">
        <v>69.5</v>
      </c>
      <c r="F2507">
        <v>25.666666029999998</v>
      </c>
      <c r="G2507" t="s">
        <v>1464</v>
      </c>
    </row>
    <row r="2508" spans="1:7" ht="18.75" customHeight="1">
      <c r="A2508" s="36" t="s">
        <v>10214</v>
      </c>
      <c r="B2508" s="36" t="s">
        <v>9596</v>
      </c>
      <c r="C2508" s="36" t="s">
        <v>10215</v>
      </c>
      <c r="D2508" s="36" t="s">
        <v>9600</v>
      </c>
      <c r="E2508">
        <v>69.5</v>
      </c>
      <c r="F2508">
        <v>25.666666029999998</v>
      </c>
      <c r="G2508" t="s">
        <v>1464</v>
      </c>
    </row>
    <row r="2509" spans="1:7" ht="18.75" customHeight="1">
      <c r="A2509" s="36" t="s">
        <v>10190</v>
      </c>
      <c r="B2509" s="36" t="s">
        <v>9596</v>
      </c>
      <c r="C2509" s="36" t="s">
        <v>10191</v>
      </c>
      <c r="D2509" t="s">
        <v>9600</v>
      </c>
      <c r="E2509">
        <v>69.5</v>
      </c>
      <c r="F2509">
        <v>25.666666029999998</v>
      </c>
      <c r="G2509" t="s">
        <v>1464</v>
      </c>
    </row>
    <row r="2510" spans="1:7" ht="18.75" customHeight="1">
      <c r="A2510" s="36" t="s">
        <v>10188</v>
      </c>
      <c r="B2510" s="36" t="s">
        <v>9596</v>
      </c>
      <c r="C2510" s="36" t="s">
        <v>10189</v>
      </c>
      <c r="D2510" t="s">
        <v>9600</v>
      </c>
      <c r="E2510">
        <v>69.5</v>
      </c>
      <c r="F2510">
        <v>25.666666029999998</v>
      </c>
      <c r="G2510" t="s">
        <v>1464</v>
      </c>
    </row>
    <row r="2511" spans="1:7" ht="18.75" customHeight="1">
      <c r="A2511" s="36" t="s">
        <v>10212</v>
      </c>
      <c r="B2511" s="36" t="s">
        <v>9596</v>
      </c>
      <c r="C2511" s="36" t="s">
        <v>10213</v>
      </c>
      <c r="D2511" t="s">
        <v>9600</v>
      </c>
      <c r="E2511">
        <v>69.5</v>
      </c>
      <c r="F2511">
        <v>25.666666029999998</v>
      </c>
      <c r="G2511" t="s">
        <v>1464</v>
      </c>
    </row>
    <row r="2512" spans="1:7" ht="18.75" customHeight="1">
      <c r="A2512" s="36" t="s">
        <v>10246</v>
      </c>
      <c r="B2512" s="36" t="s">
        <v>9596</v>
      </c>
      <c r="C2512" s="36" t="s">
        <v>10247</v>
      </c>
      <c r="D2512" s="36" t="s">
        <v>9600</v>
      </c>
      <c r="E2512">
        <v>69.316665650000004</v>
      </c>
      <c r="F2512">
        <v>25.933332440000001</v>
      </c>
      <c r="G2512" t="s">
        <v>1464</v>
      </c>
    </row>
    <row r="2513" spans="1:7" ht="18.75" customHeight="1">
      <c r="A2513" s="36" t="s">
        <v>10202</v>
      </c>
      <c r="B2513" s="36" t="s">
        <v>9596</v>
      </c>
      <c r="C2513" s="36" t="s">
        <v>10203</v>
      </c>
      <c r="D2513" t="s">
        <v>9600</v>
      </c>
      <c r="E2513">
        <v>69.5</v>
      </c>
      <c r="F2513">
        <v>25.666666029999998</v>
      </c>
      <c r="G2513" t="s">
        <v>1464</v>
      </c>
    </row>
    <row r="2514" spans="1:7" ht="18.75" customHeight="1">
      <c r="A2514" s="36" t="s">
        <v>10184</v>
      </c>
      <c r="B2514" s="36" t="s">
        <v>9596</v>
      </c>
      <c r="C2514" s="36" t="s">
        <v>10185</v>
      </c>
      <c r="D2514" t="s">
        <v>9600</v>
      </c>
      <c r="E2514">
        <v>69.5</v>
      </c>
      <c r="F2514">
        <v>25.666666029999998</v>
      </c>
      <c r="G2514" t="s">
        <v>1464</v>
      </c>
    </row>
    <row r="2515" spans="1:7" ht="18.75" customHeight="1">
      <c r="A2515" s="36" t="s">
        <v>10232</v>
      </c>
      <c r="B2515" s="36" t="s">
        <v>9596</v>
      </c>
      <c r="C2515" s="36" t="s">
        <v>10233</v>
      </c>
      <c r="D2515" t="s">
        <v>9600</v>
      </c>
      <c r="E2515">
        <v>69.5</v>
      </c>
      <c r="F2515">
        <v>25.666666029999998</v>
      </c>
      <c r="G2515" t="s">
        <v>1464</v>
      </c>
    </row>
    <row r="2516" spans="1:7" ht="18.75" customHeight="1">
      <c r="A2516" s="36" t="s">
        <v>10208</v>
      </c>
      <c r="B2516" s="36" t="s">
        <v>9596</v>
      </c>
      <c r="C2516" s="36" t="s">
        <v>10209</v>
      </c>
      <c r="D2516" s="36" t="s">
        <v>9600</v>
      </c>
      <c r="E2516">
        <v>69.5</v>
      </c>
      <c r="F2516">
        <v>25.666666029999998</v>
      </c>
      <c r="G2516" t="s">
        <v>1464</v>
      </c>
    </row>
    <row r="2517" spans="1:7" ht="18.75" customHeight="1">
      <c r="A2517" s="36" t="s">
        <v>10172</v>
      </c>
      <c r="B2517" s="36" t="s">
        <v>9596</v>
      </c>
      <c r="C2517" s="36" t="s">
        <v>10173</v>
      </c>
      <c r="D2517" t="s">
        <v>9600</v>
      </c>
      <c r="E2517">
        <v>69.5</v>
      </c>
      <c r="F2517">
        <v>25.666666029999998</v>
      </c>
      <c r="G2517" t="s">
        <v>1464</v>
      </c>
    </row>
    <row r="2518" spans="1:7" ht="18.75" customHeight="1">
      <c r="A2518" s="36" t="s">
        <v>10180</v>
      </c>
      <c r="B2518" s="36" t="s">
        <v>9596</v>
      </c>
      <c r="C2518" s="36" t="s">
        <v>10181</v>
      </c>
      <c r="D2518" t="s">
        <v>9600</v>
      </c>
      <c r="E2518">
        <v>69.5</v>
      </c>
      <c r="F2518">
        <v>25.666666029999998</v>
      </c>
      <c r="G2518" t="s">
        <v>1464</v>
      </c>
    </row>
    <row r="2519" spans="1:7" ht="18.75" customHeight="1">
      <c r="A2519" s="36" t="s">
        <v>10242</v>
      </c>
      <c r="B2519" s="36" t="s">
        <v>9596</v>
      </c>
      <c r="C2519" s="36" t="s">
        <v>10243</v>
      </c>
      <c r="D2519" t="s">
        <v>9600</v>
      </c>
      <c r="E2519">
        <v>69.583335880000007</v>
      </c>
      <c r="F2519">
        <v>25.583333970000002</v>
      </c>
      <c r="G2519" t="s">
        <v>1464</v>
      </c>
    </row>
    <row r="2520" spans="1:7" ht="18.75" customHeight="1">
      <c r="A2520" s="36" t="s">
        <v>10210</v>
      </c>
      <c r="B2520" s="36" t="s">
        <v>9596</v>
      </c>
      <c r="C2520" s="36" t="s">
        <v>10211</v>
      </c>
      <c r="D2520" t="s">
        <v>9600</v>
      </c>
      <c r="E2520">
        <v>69.133331299999995</v>
      </c>
      <c r="F2520">
        <v>25.933332440000001</v>
      </c>
      <c r="G2520" t="s">
        <v>1464</v>
      </c>
    </row>
    <row r="2521" spans="1:7" ht="18.75" customHeight="1">
      <c r="A2521" s="36" t="s">
        <v>10428</v>
      </c>
      <c r="B2521" s="36" t="s">
        <v>9596</v>
      </c>
      <c r="C2521" s="36" t="s">
        <v>10429</v>
      </c>
      <c r="D2521" t="s">
        <v>9600</v>
      </c>
      <c r="E2521">
        <v>69.25</v>
      </c>
      <c r="F2521">
        <v>26.016666409999999</v>
      </c>
      <c r="G2521" t="s">
        <v>1464</v>
      </c>
    </row>
    <row r="2522" spans="1:7" ht="18.75" customHeight="1">
      <c r="A2522" s="36" t="s">
        <v>10228</v>
      </c>
      <c r="B2522" s="36" t="s">
        <v>9596</v>
      </c>
      <c r="C2522" s="36" t="s">
        <v>10229</v>
      </c>
      <c r="D2522" t="s">
        <v>9600</v>
      </c>
      <c r="E2522">
        <v>69.5</v>
      </c>
      <c r="F2522">
        <v>25.833333970000002</v>
      </c>
      <c r="G2522" t="s">
        <v>1464</v>
      </c>
    </row>
    <row r="2523" spans="1:7" ht="18.75" customHeight="1">
      <c r="A2523" s="36" t="s">
        <v>10216</v>
      </c>
      <c r="B2523" s="36" t="s">
        <v>9596</v>
      </c>
      <c r="C2523" s="36" t="s">
        <v>10217</v>
      </c>
      <c r="D2523" t="s">
        <v>9600</v>
      </c>
      <c r="E2523">
        <v>69.5</v>
      </c>
      <c r="F2523">
        <v>25.666666029999998</v>
      </c>
      <c r="G2523" t="s">
        <v>1464</v>
      </c>
    </row>
    <row r="2524" spans="1:7" ht="18.75" customHeight="1">
      <c r="A2524" s="36" t="s">
        <v>13721</v>
      </c>
      <c r="B2524" s="36" t="s">
        <v>13155</v>
      </c>
      <c r="C2524" s="36" t="s">
        <v>13722</v>
      </c>
      <c r="D2524" s="36" t="s">
        <v>13407</v>
      </c>
      <c r="E2524">
        <v>100.68359852718299</v>
      </c>
      <c r="F2524">
        <v>13.663599424044101</v>
      </c>
      <c r="G2524" t="s">
        <v>1464</v>
      </c>
    </row>
    <row r="2525" spans="1:7" ht="18.75" customHeight="1">
      <c r="A2525" s="36" t="s">
        <v>13608</v>
      </c>
      <c r="B2525" s="36" t="s">
        <v>13155</v>
      </c>
      <c r="C2525" s="36" t="s">
        <v>13609</v>
      </c>
      <c r="D2525" s="36" t="s">
        <v>13157</v>
      </c>
      <c r="E2525">
        <v>0</v>
      </c>
      <c r="F2525">
        <v>0</v>
      </c>
      <c r="G2525" t="s">
        <v>1464</v>
      </c>
    </row>
    <row r="2526" spans="1:7" ht="18.75" customHeight="1">
      <c r="A2526" s="36" t="s">
        <v>13503</v>
      </c>
      <c r="B2526" s="36" t="s">
        <v>13155</v>
      </c>
      <c r="C2526" s="36" t="s">
        <v>13504</v>
      </c>
      <c r="D2526" t="s">
        <v>13377</v>
      </c>
      <c r="E2526">
        <v>99.216667180000002</v>
      </c>
      <c r="F2526">
        <v>16.183332440000001</v>
      </c>
      <c r="G2526" t="s">
        <v>1464</v>
      </c>
    </row>
    <row r="2527" spans="1:7" ht="18.75" customHeight="1">
      <c r="A2527" s="36" t="s">
        <v>13222</v>
      </c>
      <c r="B2527" s="36" t="s">
        <v>13155</v>
      </c>
      <c r="C2527" s="36" t="s">
        <v>13223</v>
      </c>
      <c r="D2527" t="s">
        <v>13224</v>
      </c>
      <c r="E2527">
        <v>101.94724979999999</v>
      </c>
      <c r="F2527">
        <v>13.71478776</v>
      </c>
      <c r="G2527" t="s">
        <v>1464</v>
      </c>
    </row>
    <row r="2528" spans="1:7" ht="18.75" customHeight="1">
      <c r="A2528" s="36" t="s">
        <v>13850</v>
      </c>
      <c r="B2528" s="36" t="s">
        <v>13155</v>
      </c>
      <c r="C2528" s="36" t="s">
        <v>13851</v>
      </c>
      <c r="D2528" t="s">
        <v>13326</v>
      </c>
      <c r="E2528">
        <v>100.25</v>
      </c>
      <c r="F2528">
        <v>16.81666667</v>
      </c>
      <c r="G2528" t="s">
        <v>1464</v>
      </c>
    </row>
    <row r="2529" spans="1:7" ht="18.75" customHeight="1">
      <c r="A2529" s="36" t="s">
        <v>13307</v>
      </c>
      <c r="B2529" s="36" t="s">
        <v>13155</v>
      </c>
      <c r="C2529" s="36" t="s">
        <v>13308</v>
      </c>
      <c r="D2529" t="s">
        <v>13309</v>
      </c>
      <c r="E2529">
        <v>101.666667</v>
      </c>
      <c r="F2529">
        <v>13.416667</v>
      </c>
      <c r="G2529" t="s">
        <v>1464</v>
      </c>
    </row>
    <row r="2530" spans="1:7" ht="18.75" customHeight="1">
      <c r="A2530" s="36" t="s">
        <v>14149</v>
      </c>
      <c r="B2530" s="36" t="s">
        <v>13155</v>
      </c>
      <c r="C2530" s="36" t="s">
        <v>14150</v>
      </c>
      <c r="D2530" s="36" t="s">
        <v>14151</v>
      </c>
      <c r="E2530">
        <v>98.373218742508598</v>
      </c>
      <c r="F2530">
        <v>8.8226466374419807</v>
      </c>
      <c r="G2530" t="s">
        <v>1464</v>
      </c>
    </row>
    <row r="2531" spans="1:7" ht="18.75" customHeight="1">
      <c r="A2531" s="36" t="s">
        <v>13258</v>
      </c>
      <c r="B2531" s="36" t="s">
        <v>13155</v>
      </c>
      <c r="C2531" s="36" t="s">
        <v>13259</v>
      </c>
      <c r="D2531" s="36" t="s">
        <v>13260</v>
      </c>
      <c r="E2531">
        <v>100.980857049991</v>
      </c>
      <c r="F2531">
        <v>13.434621857805499</v>
      </c>
      <c r="G2531" t="s">
        <v>13707</v>
      </c>
    </row>
    <row r="2532" spans="1:7" ht="18.75" customHeight="1">
      <c r="A2532" s="36" t="s">
        <v>14139</v>
      </c>
      <c r="B2532" s="36" t="s">
        <v>13155</v>
      </c>
      <c r="C2532" s="36" t="s">
        <v>14140</v>
      </c>
      <c r="D2532" t="s">
        <v>1464</v>
      </c>
      <c r="E2532">
        <v>0</v>
      </c>
      <c r="F2532">
        <v>0</v>
      </c>
      <c r="G2532" t="s">
        <v>1464</v>
      </c>
    </row>
    <row r="2533" spans="1:7" ht="18.75" customHeight="1">
      <c r="A2533" s="36" t="s">
        <v>13316</v>
      </c>
      <c r="B2533" s="36" t="s">
        <v>13155</v>
      </c>
      <c r="C2533" s="36" t="s">
        <v>13317</v>
      </c>
      <c r="D2533" s="36" t="s">
        <v>13315</v>
      </c>
      <c r="E2533">
        <v>102.083333</v>
      </c>
      <c r="F2533">
        <v>16.45</v>
      </c>
      <c r="G2533" t="s">
        <v>1464</v>
      </c>
    </row>
    <row r="2534" spans="1:7" ht="18.75" customHeight="1">
      <c r="A2534" s="36" t="s">
        <v>13373</v>
      </c>
      <c r="B2534" s="36" t="s">
        <v>13155</v>
      </c>
      <c r="C2534" s="36" t="s">
        <v>13374</v>
      </c>
      <c r="D2534" s="36" t="s">
        <v>13315</v>
      </c>
      <c r="E2534">
        <v>102.83333589999999</v>
      </c>
      <c r="F2534">
        <v>16.450000760000002</v>
      </c>
      <c r="G2534" t="s">
        <v>1464</v>
      </c>
    </row>
    <row r="2535" spans="1:7" ht="18.75" customHeight="1">
      <c r="A2535" s="36" t="s">
        <v>13352</v>
      </c>
      <c r="B2535" s="36" t="s">
        <v>13155</v>
      </c>
      <c r="C2535" s="36" t="s">
        <v>13353</v>
      </c>
      <c r="D2535" t="s">
        <v>13354</v>
      </c>
      <c r="E2535">
        <v>105.50833299999999</v>
      </c>
      <c r="F2535">
        <v>15.983333</v>
      </c>
      <c r="G2535" t="s">
        <v>1464</v>
      </c>
    </row>
    <row r="2536" spans="1:7" ht="18.75" customHeight="1">
      <c r="A2536" s="36" t="s">
        <v>13310</v>
      </c>
      <c r="B2536" s="36" t="s">
        <v>13155</v>
      </c>
      <c r="C2536" s="36" t="s">
        <v>13311</v>
      </c>
      <c r="D2536" s="36" t="s">
        <v>13276</v>
      </c>
      <c r="E2536">
        <v>101.4</v>
      </c>
      <c r="F2536">
        <v>14.133333</v>
      </c>
      <c r="G2536" t="s">
        <v>1464</v>
      </c>
    </row>
    <row r="2537" spans="1:7" ht="18.75" customHeight="1">
      <c r="A2537" t="s">
        <v>3101</v>
      </c>
      <c r="B2537" t="s">
        <v>2833</v>
      </c>
      <c r="C2537" t="s">
        <v>3102</v>
      </c>
      <c r="D2537" t="s">
        <v>2838</v>
      </c>
      <c r="E2537">
        <v>22.588180000000001</v>
      </c>
      <c r="F2537">
        <v>90.404269999999997</v>
      </c>
      <c r="G2537" t="s">
        <v>17230</v>
      </c>
    </row>
    <row r="2538" spans="1:7" ht="18.75" customHeight="1">
      <c r="A2538" s="36" t="s">
        <v>10230</v>
      </c>
      <c r="B2538" s="36" t="s">
        <v>9596</v>
      </c>
      <c r="C2538" s="36" t="s">
        <v>10231</v>
      </c>
      <c r="D2538" t="s">
        <v>9600</v>
      </c>
      <c r="E2538">
        <v>69</v>
      </c>
      <c r="F2538">
        <v>25</v>
      </c>
      <c r="G2538" t="s">
        <v>1464</v>
      </c>
    </row>
    <row r="2539" spans="1:7" ht="18.75" customHeight="1">
      <c r="A2539" t="s">
        <v>3113</v>
      </c>
      <c r="B2539" t="s">
        <v>2833</v>
      </c>
      <c r="C2539" t="s">
        <v>3114</v>
      </c>
      <c r="D2539" t="s">
        <v>2838</v>
      </c>
      <c r="E2539">
        <v>0</v>
      </c>
      <c r="F2539">
        <v>0</v>
      </c>
      <c r="G2539" t="s">
        <v>17230</v>
      </c>
    </row>
    <row r="2540" spans="1:7" ht="18.75" customHeight="1">
      <c r="A2540" s="36" t="s">
        <v>3555</v>
      </c>
      <c r="B2540" s="36" t="s">
        <v>3535</v>
      </c>
      <c r="C2540" s="36" t="s">
        <v>3556</v>
      </c>
      <c r="D2540" t="s">
        <v>3557</v>
      </c>
      <c r="E2540">
        <v>89.833335880000007</v>
      </c>
      <c r="F2540">
        <v>27.450000760000002</v>
      </c>
      <c r="G2540" t="s">
        <v>1464</v>
      </c>
    </row>
    <row r="2541" spans="1:7" ht="18.75" customHeight="1">
      <c r="A2541" s="36" t="s">
        <v>9662</v>
      </c>
      <c r="B2541" s="36" t="s">
        <v>9596</v>
      </c>
      <c r="C2541" s="36" t="s">
        <v>9663</v>
      </c>
      <c r="D2541" t="s">
        <v>9600</v>
      </c>
      <c r="E2541">
        <v>69.766670230000003</v>
      </c>
      <c r="F2541">
        <v>28.5</v>
      </c>
      <c r="G2541" t="s">
        <v>1464</v>
      </c>
    </row>
    <row r="2542" spans="1:7" ht="18.75" customHeight="1">
      <c r="A2542" t="s">
        <v>17210</v>
      </c>
      <c r="B2542" t="s">
        <v>2833</v>
      </c>
      <c r="C2542" t="s">
        <v>17236</v>
      </c>
      <c r="D2542" t="s">
        <v>3030</v>
      </c>
      <c r="E2542">
        <v>21.984590324030599</v>
      </c>
      <c r="F2542">
        <v>90.683365571946993</v>
      </c>
      <c r="G2542" t="s">
        <v>17230</v>
      </c>
    </row>
    <row r="2543" spans="1:7" ht="18.75" customHeight="1">
      <c r="A2543" t="s">
        <v>3477</v>
      </c>
      <c r="B2543" t="s">
        <v>2833</v>
      </c>
      <c r="C2543" t="s">
        <v>3478</v>
      </c>
      <c r="D2543" t="s">
        <v>3058</v>
      </c>
      <c r="E2543">
        <v>22.4107216827536</v>
      </c>
      <c r="F2543">
        <v>89.642868913110703</v>
      </c>
      <c r="G2543" t="s">
        <v>2986</v>
      </c>
    </row>
    <row r="2544" spans="1:7" ht="18.75" customHeight="1">
      <c r="A2544" s="36" t="s">
        <v>9855</v>
      </c>
      <c r="B2544" s="36" t="s">
        <v>9596</v>
      </c>
      <c r="C2544" s="36" t="s">
        <v>9856</v>
      </c>
      <c r="D2544" t="s">
        <v>9600</v>
      </c>
      <c r="E2544">
        <v>0</v>
      </c>
      <c r="F2544">
        <v>0</v>
      </c>
      <c r="G2544" t="s">
        <v>1464</v>
      </c>
    </row>
    <row r="2545" spans="1:7" ht="18.75" customHeight="1">
      <c r="A2545" s="36" t="s">
        <v>13982</v>
      </c>
      <c r="B2545" s="36" t="s">
        <v>13155</v>
      </c>
      <c r="C2545" s="36" t="s">
        <v>13983</v>
      </c>
      <c r="D2545" s="36" t="s">
        <v>13284</v>
      </c>
      <c r="E2545">
        <v>98.966666669999995</v>
      </c>
      <c r="F2545">
        <v>18.666666670000001</v>
      </c>
      <c r="G2545" t="s">
        <v>1464</v>
      </c>
    </row>
    <row r="2546" spans="1:7" ht="18.75" customHeight="1">
      <c r="A2546" s="36" t="s">
        <v>13740</v>
      </c>
      <c r="B2546" s="36" t="s">
        <v>13155</v>
      </c>
      <c r="C2546" s="36" t="s">
        <v>13741</v>
      </c>
      <c r="D2546" s="36" t="s">
        <v>13583</v>
      </c>
      <c r="E2546">
        <v>0</v>
      </c>
      <c r="F2546">
        <v>0</v>
      </c>
      <c r="G2546" t="s">
        <v>1464</v>
      </c>
    </row>
    <row r="2547" spans="1:7" ht="18.75" customHeight="1">
      <c r="A2547" s="36" t="s">
        <v>10499</v>
      </c>
      <c r="B2547" s="36" t="s">
        <v>9596</v>
      </c>
      <c r="C2547" s="36" t="s">
        <v>10500</v>
      </c>
      <c r="D2547" t="s">
        <v>1464</v>
      </c>
      <c r="E2547">
        <v>0</v>
      </c>
      <c r="F2547">
        <v>0</v>
      </c>
      <c r="G2547" t="s">
        <v>1464</v>
      </c>
    </row>
    <row r="2548" spans="1:7" ht="18.75" customHeight="1">
      <c r="A2548" s="36" t="s">
        <v>9986</v>
      </c>
      <c r="B2548" s="36" t="s">
        <v>9596</v>
      </c>
      <c r="C2548" s="36" t="s">
        <v>9987</v>
      </c>
      <c r="D2548" t="s">
        <v>9600</v>
      </c>
      <c r="E2548">
        <v>0</v>
      </c>
      <c r="F2548">
        <v>0</v>
      </c>
      <c r="G2548" t="s">
        <v>1464</v>
      </c>
    </row>
    <row r="2549" spans="1:7" ht="18.75" customHeight="1">
      <c r="A2549" s="36" t="s">
        <v>9875</v>
      </c>
      <c r="B2549" s="36" t="s">
        <v>9596</v>
      </c>
      <c r="C2549" s="36" t="s">
        <v>9876</v>
      </c>
      <c r="D2549" s="36" t="s">
        <v>9600</v>
      </c>
      <c r="E2549">
        <v>0</v>
      </c>
      <c r="F2549">
        <v>0</v>
      </c>
      <c r="G2549" t="s">
        <v>1464</v>
      </c>
    </row>
    <row r="2550" spans="1:7" ht="18.75" customHeight="1">
      <c r="A2550" s="36" t="s">
        <v>13825</v>
      </c>
      <c r="B2550" s="36" t="s">
        <v>13155</v>
      </c>
      <c r="C2550" s="36" t="s">
        <v>13826</v>
      </c>
      <c r="D2550" s="36" t="s">
        <v>13442</v>
      </c>
      <c r="E2550">
        <v>99.5</v>
      </c>
      <c r="F2550">
        <v>13.96666622</v>
      </c>
      <c r="G2550" t="s">
        <v>1464</v>
      </c>
    </row>
    <row r="2551" spans="1:7" ht="18.75" customHeight="1">
      <c r="A2551" s="36" t="s">
        <v>13601</v>
      </c>
      <c r="B2551" s="36" t="s">
        <v>13155</v>
      </c>
      <c r="C2551" s="36" t="s">
        <v>13602</v>
      </c>
      <c r="D2551" s="36" t="s">
        <v>13329</v>
      </c>
      <c r="E2551">
        <v>99.883332999999993</v>
      </c>
      <c r="F2551">
        <v>19.166667</v>
      </c>
      <c r="G2551" t="s">
        <v>1464</v>
      </c>
    </row>
    <row r="2552" spans="1:7" ht="18.75" customHeight="1">
      <c r="A2552" s="36" t="s">
        <v>5017</v>
      </c>
      <c r="B2552" s="36" t="s">
        <v>4582</v>
      </c>
      <c r="C2552" s="36" t="s">
        <v>5018</v>
      </c>
      <c r="D2552" t="s">
        <v>4710</v>
      </c>
      <c r="E2552">
        <v>107.5999985</v>
      </c>
      <c r="F2552">
        <v>-6.9000000950000002</v>
      </c>
      <c r="G2552" t="s">
        <v>1464</v>
      </c>
    </row>
    <row r="2553" spans="1:7" ht="18.75" customHeight="1">
      <c r="A2553" s="36" t="s">
        <v>9207</v>
      </c>
      <c r="B2553" s="36" t="s">
        <v>17249</v>
      </c>
      <c r="C2553" s="36" t="s">
        <v>9208</v>
      </c>
      <c r="D2553" s="36" t="s">
        <v>7713</v>
      </c>
      <c r="E2553">
        <v>174.7</v>
      </c>
      <c r="F2553">
        <v>-37</v>
      </c>
      <c r="G2553" t="s">
        <v>8871</v>
      </c>
    </row>
    <row r="2554" spans="1:7" ht="18.75" customHeight="1">
      <c r="A2554" s="36" t="s">
        <v>14347</v>
      </c>
      <c r="B2554" s="36" t="s">
        <v>17249</v>
      </c>
      <c r="C2554" s="36" t="s">
        <v>9209</v>
      </c>
      <c r="D2554" s="36" t="s">
        <v>7713</v>
      </c>
      <c r="E2554">
        <v>174.82388889999999</v>
      </c>
      <c r="F2554">
        <v>-37.080277780000003</v>
      </c>
      <c r="G2554" t="s">
        <v>8871</v>
      </c>
    </row>
    <row r="2555" spans="1:7" ht="18.75" customHeight="1">
      <c r="A2555" s="36" t="s">
        <v>5670</v>
      </c>
      <c r="B2555" s="36" t="s">
        <v>5588</v>
      </c>
      <c r="C2555" s="36" t="s">
        <v>5671</v>
      </c>
      <c r="D2555" s="36" t="s">
        <v>5672</v>
      </c>
      <c r="E2555">
        <v>140.51339999999999</v>
      </c>
      <c r="F2555">
        <v>35.599400000000003</v>
      </c>
      <c r="G2555" t="s">
        <v>1464</v>
      </c>
    </row>
    <row r="2556" spans="1:7" ht="18.75" customHeight="1">
      <c r="A2556" s="36" t="s">
        <v>5673</v>
      </c>
      <c r="B2556" s="36" t="s">
        <v>5588</v>
      </c>
      <c r="C2556" s="36" t="s">
        <v>5674</v>
      </c>
      <c r="D2556" s="36" t="s">
        <v>5612</v>
      </c>
      <c r="E2556">
        <v>140.5</v>
      </c>
      <c r="F2556">
        <v>35.583332059999996</v>
      </c>
      <c r="G2556" t="s">
        <v>1464</v>
      </c>
    </row>
    <row r="2557" spans="1:7" ht="18.75" customHeight="1">
      <c r="A2557" s="36" t="s">
        <v>6224</v>
      </c>
      <c r="B2557" s="36" t="s">
        <v>5588</v>
      </c>
      <c r="C2557" s="36" t="s">
        <v>6225</v>
      </c>
      <c r="D2557" s="36" t="s">
        <v>5612</v>
      </c>
      <c r="E2557">
        <v>140.44807867365401</v>
      </c>
      <c r="F2557">
        <v>35.518066512799003</v>
      </c>
      <c r="G2557" t="s">
        <v>1464</v>
      </c>
    </row>
    <row r="2558" spans="1:7" ht="18.75" customHeight="1">
      <c r="A2558" s="36" t="s">
        <v>15460</v>
      </c>
      <c r="B2558" s="36" t="s">
        <v>4582</v>
      </c>
      <c r="C2558" s="36" t="s">
        <v>15461</v>
      </c>
      <c r="D2558" t="s">
        <v>1464</v>
      </c>
      <c r="E2558">
        <v>117.835833333333</v>
      </c>
      <c r="F2558">
        <v>-3.4790555555555698</v>
      </c>
      <c r="G2558" t="s">
        <v>1464</v>
      </c>
    </row>
    <row r="2559" spans="1:7" ht="18.75" customHeight="1">
      <c r="A2559" s="36" t="s">
        <v>12700</v>
      </c>
      <c r="B2559" s="36" t="s">
        <v>17253</v>
      </c>
      <c r="C2559" s="36" t="s">
        <v>12701</v>
      </c>
      <c r="D2559" t="s">
        <v>12404</v>
      </c>
      <c r="E2559">
        <v>80.400001529999997</v>
      </c>
      <c r="F2559">
        <v>9.3999996190000008</v>
      </c>
      <c r="G2559" t="s">
        <v>1464</v>
      </c>
    </row>
    <row r="2560" spans="1:7" ht="18.75" customHeight="1">
      <c r="A2560" s="36" t="s">
        <v>12426</v>
      </c>
      <c r="B2560" s="36" t="s">
        <v>17253</v>
      </c>
      <c r="C2560" s="36" t="s">
        <v>12427</v>
      </c>
      <c r="D2560" t="s">
        <v>12421</v>
      </c>
      <c r="E2560">
        <v>0</v>
      </c>
      <c r="F2560">
        <v>0</v>
      </c>
      <c r="G2560" t="s">
        <v>1464</v>
      </c>
    </row>
    <row r="2561" spans="1:7" ht="18.75" customHeight="1">
      <c r="A2561" s="36" t="s">
        <v>12620</v>
      </c>
      <c r="B2561" s="36" t="s">
        <v>17253</v>
      </c>
      <c r="C2561" s="36" t="s">
        <v>12621</v>
      </c>
      <c r="D2561" t="s">
        <v>12421</v>
      </c>
      <c r="E2561">
        <v>80.466667180000002</v>
      </c>
      <c r="F2561">
        <v>7.6333332059999996</v>
      </c>
      <c r="G2561" t="s">
        <v>1464</v>
      </c>
    </row>
    <row r="2562" spans="1:7" ht="18.75" customHeight="1">
      <c r="A2562" s="36" t="s">
        <v>7213</v>
      </c>
      <c r="B2562" s="36" t="s">
        <v>6929</v>
      </c>
      <c r="C2562" s="36" t="s">
        <v>7214</v>
      </c>
      <c r="D2562" s="36" t="s">
        <v>6977</v>
      </c>
      <c r="E2562">
        <v>96.300003050000001</v>
      </c>
      <c r="F2562">
        <v>21.149999619999999</v>
      </c>
      <c r="G2562" t="s">
        <v>1464</v>
      </c>
    </row>
    <row r="2563" spans="1:7" ht="18.75" customHeight="1">
      <c r="A2563" s="36" t="s">
        <v>7005</v>
      </c>
      <c r="B2563" s="36" t="s">
        <v>6929</v>
      </c>
      <c r="C2563" s="36" t="s">
        <v>7006</v>
      </c>
      <c r="D2563" s="36" t="s">
        <v>6982</v>
      </c>
      <c r="E2563">
        <v>96.300003050000001</v>
      </c>
      <c r="F2563">
        <v>21.149999619999999</v>
      </c>
      <c r="G2563" t="s">
        <v>1464</v>
      </c>
    </row>
    <row r="2564" spans="1:7" ht="18.75" customHeight="1">
      <c r="A2564" s="36" t="s">
        <v>9210</v>
      </c>
      <c r="B2564" s="36" t="s">
        <v>17249</v>
      </c>
      <c r="C2564" s="36" t="s">
        <v>9211</v>
      </c>
      <c r="D2564" s="36" t="s">
        <v>7710</v>
      </c>
      <c r="E2564">
        <v>173.1</v>
      </c>
      <c r="F2564">
        <v>-41.333333330000002</v>
      </c>
      <c r="G2564" t="s">
        <v>8466</v>
      </c>
    </row>
    <row r="2565" spans="1:7" ht="18.75" customHeight="1">
      <c r="A2565" s="36" t="s">
        <v>8892</v>
      </c>
      <c r="B2565" s="36" t="s">
        <v>17249</v>
      </c>
      <c r="C2565" s="36" t="s">
        <v>8893</v>
      </c>
      <c r="D2565" s="36" t="s">
        <v>7710</v>
      </c>
      <c r="E2565">
        <v>173.0500031</v>
      </c>
      <c r="F2565">
        <v>-41.183334350000003</v>
      </c>
      <c r="G2565" t="s">
        <v>1464</v>
      </c>
    </row>
    <row r="2566" spans="1:7" ht="18.75" customHeight="1">
      <c r="A2566" s="36" t="s">
        <v>9212</v>
      </c>
      <c r="B2566" s="36" t="s">
        <v>17249</v>
      </c>
      <c r="C2566" s="36" t="s">
        <v>9213</v>
      </c>
      <c r="D2566" s="36" t="s">
        <v>7710</v>
      </c>
      <c r="E2566">
        <v>173.1</v>
      </c>
      <c r="F2566">
        <v>-41.333333330000002</v>
      </c>
      <c r="G2566" t="s">
        <v>8466</v>
      </c>
    </row>
    <row r="2567" spans="1:7" ht="18.75" customHeight="1">
      <c r="A2567" s="36" t="s">
        <v>6351</v>
      </c>
      <c r="B2567" s="36" t="s">
        <v>6330</v>
      </c>
      <c r="C2567" t="s">
        <v>6352</v>
      </c>
      <c r="D2567" t="s">
        <v>6353</v>
      </c>
      <c r="E2567">
        <v>5.7666664120000002</v>
      </c>
      <c r="F2567">
        <v>118.33333589999999</v>
      </c>
    </row>
    <row r="2568" spans="1:7" ht="18.75" customHeight="1">
      <c r="A2568" s="36" t="s">
        <v>6458</v>
      </c>
      <c r="B2568" s="36" t="s">
        <v>6330</v>
      </c>
      <c r="C2568" t="s">
        <v>6459</v>
      </c>
      <c r="D2568" t="s">
        <v>6353</v>
      </c>
      <c r="E2568">
        <v>5.8000001909999996</v>
      </c>
      <c r="F2568">
        <v>118.3499985</v>
      </c>
    </row>
    <row r="2569" spans="1:7" ht="18.75" customHeight="1">
      <c r="A2569" s="36" t="s">
        <v>6382</v>
      </c>
      <c r="B2569" s="36" t="s">
        <v>6330</v>
      </c>
      <c r="C2569" t="s">
        <v>6383</v>
      </c>
      <c r="D2569" t="s">
        <v>6353</v>
      </c>
      <c r="E2569">
        <v>5.75</v>
      </c>
      <c r="F2569">
        <v>118.38333129999999</v>
      </c>
    </row>
    <row r="2570" spans="1:7" ht="18.75" customHeight="1">
      <c r="A2570" s="36" t="s">
        <v>12869</v>
      </c>
      <c r="B2570" s="36" t="s">
        <v>17253</v>
      </c>
      <c r="C2570" s="36" t="s">
        <v>12870</v>
      </c>
      <c r="D2570" t="s">
        <v>12411</v>
      </c>
      <c r="E2570">
        <v>79.966667180000002</v>
      </c>
      <c r="F2570">
        <v>6.75</v>
      </c>
      <c r="G2570" t="s">
        <v>1464</v>
      </c>
    </row>
    <row r="2571" spans="1:7" ht="18.75" customHeight="1">
      <c r="A2571" s="36" t="s">
        <v>2738</v>
      </c>
      <c r="B2571" s="36" t="s">
        <v>1884</v>
      </c>
      <c r="C2571" s="36" t="s">
        <v>2739</v>
      </c>
      <c r="D2571" s="36" t="s">
        <v>1464</v>
      </c>
      <c r="E2571">
        <v>143.925128566464</v>
      </c>
      <c r="F2571">
        <v>-39.824927665777402</v>
      </c>
      <c r="G2571" t="s">
        <v>1464</v>
      </c>
    </row>
    <row r="2572" spans="1:7" ht="18.75" customHeight="1">
      <c r="A2572" s="36" t="s">
        <v>14370</v>
      </c>
      <c r="B2572" s="36" t="s">
        <v>13155</v>
      </c>
      <c r="C2572" s="36" t="s">
        <v>13312</v>
      </c>
      <c r="D2572" s="36" t="s">
        <v>13276</v>
      </c>
      <c r="E2572">
        <v>101.333333</v>
      </c>
      <c r="F2572">
        <v>14.15</v>
      </c>
      <c r="G2572" t="s">
        <v>1464</v>
      </c>
    </row>
    <row r="2573" spans="1:7" ht="18.75" customHeight="1">
      <c r="A2573" s="36" t="s">
        <v>12578</v>
      </c>
      <c r="B2573" s="36" t="s">
        <v>17253</v>
      </c>
      <c r="C2573" s="36" t="s">
        <v>12579</v>
      </c>
      <c r="D2573" t="s">
        <v>12421</v>
      </c>
      <c r="E2573">
        <v>80</v>
      </c>
      <c r="F2573">
        <v>7.6666665079999996</v>
      </c>
      <c r="G2573" t="s">
        <v>1464</v>
      </c>
    </row>
    <row r="2574" spans="1:7" ht="18.75" customHeight="1">
      <c r="A2574" s="36" t="s">
        <v>2371</v>
      </c>
      <c r="B2574" s="36" t="s">
        <v>1884</v>
      </c>
      <c r="C2574" s="36" t="s">
        <v>2372</v>
      </c>
      <c r="D2574" s="36" t="s">
        <v>1464</v>
      </c>
      <c r="E2574">
        <v>150.78352641016099</v>
      </c>
      <c r="F2574">
        <v>-23.202996999922501</v>
      </c>
      <c r="G2574" t="s">
        <v>1464</v>
      </c>
    </row>
    <row r="2575" spans="1:7" ht="18.75" customHeight="1">
      <c r="A2575" s="36" t="s">
        <v>10659</v>
      </c>
      <c r="B2575" s="36" t="s">
        <v>9596</v>
      </c>
      <c r="C2575" s="36" t="s">
        <v>10660</v>
      </c>
      <c r="D2575" t="s">
        <v>9600</v>
      </c>
      <c r="E2575">
        <v>0</v>
      </c>
      <c r="F2575">
        <v>0</v>
      </c>
      <c r="G2575" t="s">
        <v>1464</v>
      </c>
    </row>
    <row r="2576" spans="1:7" ht="18.75" customHeight="1">
      <c r="A2576" s="36" t="s">
        <v>6885</v>
      </c>
      <c r="B2576" s="36" t="s">
        <v>6330</v>
      </c>
      <c r="C2576" t="s">
        <v>6886</v>
      </c>
      <c r="D2576" t="s">
        <v>6386</v>
      </c>
      <c r="E2576">
        <v>4.4166665079999996</v>
      </c>
      <c r="F2576">
        <v>101.0500031</v>
      </c>
    </row>
    <row r="2577" spans="1:7" ht="18.75" customHeight="1">
      <c r="A2577" s="36" t="s">
        <v>5990</v>
      </c>
      <c r="B2577" s="36" t="s">
        <v>5588</v>
      </c>
      <c r="C2577" s="36" t="s">
        <v>5991</v>
      </c>
      <c r="D2577" s="36" t="s">
        <v>5908</v>
      </c>
      <c r="E2577">
        <v>131.38094605257601</v>
      </c>
      <c r="F2577">
        <v>34.022995053113199</v>
      </c>
      <c r="G2577" t="s">
        <v>1464</v>
      </c>
    </row>
    <row r="2578" spans="1:7" ht="18.75" customHeight="1">
      <c r="A2578" s="36" t="s">
        <v>9702</v>
      </c>
      <c r="B2578" s="36" t="s">
        <v>9596</v>
      </c>
      <c r="C2578" s="36" t="s">
        <v>9703</v>
      </c>
      <c r="D2578" t="s">
        <v>9600</v>
      </c>
      <c r="E2578">
        <v>68.599998470000003</v>
      </c>
      <c r="F2578">
        <v>27.033332819999998</v>
      </c>
      <c r="G2578" t="s">
        <v>1464</v>
      </c>
    </row>
    <row r="2579" spans="1:7" ht="18.75" customHeight="1">
      <c r="A2579" s="36" t="s">
        <v>12648</v>
      </c>
      <c r="B2579" s="36" t="s">
        <v>17253</v>
      </c>
      <c r="C2579" s="36" t="s">
        <v>12649</v>
      </c>
      <c r="D2579" t="s">
        <v>12643</v>
      </c>
      <c r="E2579">
        <v>80.949996949999999</v>
      </c>
      <c r="F2579">
        <v>6.3499999049999998</v>
      </c>
      <c r="G2579" t="s">
        <v>1464</v>
      </c>
    </row>
    <row r="2580" spans="1:7" ht="18.75" customHeight="1">
      <c r="A2580" s="36" t="s">
        <v>12498</v>
      </c>
      <c r="B2580" s="36" t="s">
        <v>17253</v>
      </c>
      <c r="C2580" s="36" t="s">
        <v>12499</v>
      </c>
      <c r="D2580" t="s">
        <v>1464</v>
      </c>
      <c r="E2580">
        <v>81.294669999999996</v>
      </c>
      <c r="F2580">
        <v>6.19508999999998</v>
      </c>
      <c r="G2580" t="s">
        <v>1464</v>
      </c>
    </row>
    <row r="2581" spans="1:7" ht="18.75" customHeight="1">
      <c r="A2581" s="36" t="s">
        <v>12839</v>
      </c>
      <c r="B2581" s="36" t="s">
        <v>17253</v>
      </c>
      <c r="C2581" s="36" t="s">
        <v>12840</v>
      </c>
      <c r="D2581" t="s">
        <v>12399</v>
      </c>
      <c r="E2581">
        <v>0</v>
      </c>
      <c r="F2581">
        <v>0</v>
      </c>
      <c r="G2581" t="s">
        <v>1464</v>
      </c>
    </row>
    <row r="2582" spans="1:7" ht="18.75" customHeight="1">
      <c r="A2582" s="36" t="s">
        <v>5878</v>
      </c>
      <c r="B2582" s="36" t="s">
        <v>5588</v>
      </c>
      <c r="C2582" s="36" t="s">
        <v>5879</v>
      </c>
      <c r="D2582" s="36" t="s">
        <v>5590</v>
      </c>
      <c r="E2582">
        <v>145</v>
      </c>
      <c r="F2582">
        <v>43</v>
      </c>
      <c r="G2582" t="s">
        <v>1464</v>
      </c>
    </row>
    <row r="2583" spans="1:7" ht="18.75" customHeight="1">
      <c r="A2583" s="36" t="s">
        <v>9214</v>
      </c>
      <c r="B2583" s="36" t="s">
        <v>17249</v>
      </c>
      <c r="C2583" s="36" t="s">
        <v>9215</v>
      </c>
      <c r="D2583" t="s">
        <v>7713</v>
      </c>
      <c r="E2583">
        <v>174.7777778</v>
      </c>
      <c r="F2583">
        <v>-37.103611110000003</v>
      </c>
      <c r="G2583" t="s">
        <v>8871</v>
      </c>
    </row>
    <row r="2584" spans="1:7" ht="18.75" customHeight="1">
      <c r="A2584" s="36" t="s">
        <v>5848</v>
      </c>
      <c r="B2584" s="36" t="s">
        <v>5588</v>
      </c>
      <c r="C2584" s="36" t="s">
        <v>5849</v>
      </c>
      <c r="D2584" s="36" t="s">
        <v>5626</v>
      </c>
      <c r="E2584">
        <v>136.66667179999999</v>
      </c>
      <c r="F2584">
        <v>35.066665649999997</v>
      </c>
      <c r="G2584" t="s">
        <v>1464</v>
      </c>
    </row>
    <row r="2585" spans="1:7" ht="18.75" customHeight="1">
      <c r="A2585" s="36" t="s">
        <v>5874</v>
      </c>
      <c r="B2585" s="36" t="s">
        <v>5588</v>
      </c>
      <c r="C2585" s="36" t="s">
        <v>5875</v>
      </c>
      <c r="D2585" s="36" t="s">
        <v>5871</v>
      </c>
      <c r="E2585">
        <v>141.26666259999999</v>
      </c>
      <c r="F2585">
        <v>39.366664890000003</v>
      </c>
      <c r="G2585" t="s">
        <v>1464</v>
      </c>
    </row>
    <row r="2586" spans="1:7" ht="18.75" customHeight="1">
      <c r="A2586" s="36" t="s">
        <v>6150</v>
      </c>
      <c r="B2586" s="36" t="s">
        <v>5588</v>
      </c>
      <c r="C2586" s="36" t="s">
        <v>6151</v>
      </c>
      <c r="D2586" s="36" t="s">
        <v>5596</v>
      </c>
      <c r="E2586">
        <v>127.6627</v>
      </c>
      <c r="F2586">
        <v>26.112400000000001</v>
      </c>
      <c r="G2586" t="s">
        <v>1464</v>
      </c>
    </row>
    <row r="2587" spans="1:7" ht="18.75" customHeight="1">
      <c r="A2587" s="36" t="s">
        <v>6004</v>
      </c>
      <c r="B2587" s="36" t="s">
        <v>5588</v>
      </c>
      <c r="C2587" s="36" t="s">
        <v>6005</v>
      </c>
      <c r="D2587" s="36" t="s">
        <v>5686</v>
      </c>
      <c r="E2587">
        <v>140.592884581649</v>
      </c>
      <c r="F2587">
        <v>35.968667244440098</v>
      </c>
      <c r="G2587" t="s">
        <v>1464</v>
      </c>
    </row>
    <row r="2588" spans="1:7" ht="18.75" customHeight="1">
      <c r="A2588" s="36" t="s">
        <v>13163</v>
      </c>
      <c r="B2588" s="36" t="s">
        <v>13155</v>
      </c>
      <c r="C2588" s="36" t="s">
        <v>13164</v>
      </c>
      <c r="D2588" s="36" t="s">
        <v>13160</v>
      </c>
      <c r="E2588">
        <v>99.1</v>
      </c>
      <c r="F2588">
        <v>18.55</v>
      </c>
      <c r="G2588" t="s">
        <v>1464</v>
      </c>
    </row>
    <row r="2589" spans="1:7" ht="18.75" customHeight="1">
      <c r="A2589" s="36" t="s">
        <v>8890</v>
      </c>
      <c r="B2589" s="36" t="s">
        <v>17249</v>
      </c>
      <c r="C2589" s="36" t="s">
        <v>8891</v>
      </c>
      <c r="D2589" s="36" t="s">
        <v>7726</v>
      </c>
      <c r="E2589">
        <v>171.13749999999999</v>
      </c>
      <c r="F2589">
        <v>-44.712499999999999</v>
      </c>
      <c r="G2589" t="s">
        <v>1464</v>
      </c>
    </row>
    <row r="2590" spans="1:7" ht="18.75" customHeight="1">
      <c r="A2590" s="36" t="s">
        <v>15585</v>
      </c>
      <c r="B2590" s="36" t="s">
        <v>17249</v>
      </c>
      <c r="C2590" s="36" t="s">
        <v>15586</v>
      </c>
      <c r="D2590" s="36" t="s">
        <v>9382</v>
      </c>
      <c r="E2590">
        <v>174.82</v>
      </c>
      <c r="F2590">
        <v>-37.08</v>
      </c>
      <c r="G2590" t="s">
        <v>8871</v>
      </c>
    </row>
    <row r="2591" spans="1:7" ht="18.75" customHeight="1">
      <c r="A2591" s="36" t="s">
        <v>9216</v>
      </c>
      <c r="B2591" s="36" t="s">
        <v>17249</v>
      </c>
      <c r="C2591" s="36" t="s">
        <v>9217</v>
      </c>
      <c r="D2591" s="36" t="s">
        <v>7713</v>
      </c>
      <c r="E2591">
        <v>174.76388890000001</v>
      </c>
      <c r="F2591">
        <v>-36.942222219999998</v>
      </c>
      <c r="G2591" t="s">
        <v>8871</v>
      </c>
    </row>
    <row r="2592" spans="1:7" ht="18.75" customHeight="1">
      <c r="A2592" s="36" t="s">
        <v>13562</v>
      </c>
      <c r="B2592" s="36" t="s">
        <v>13155</v>
      </c>
      <c r="C2592" s="36" t="s">
        <v>13563</v>
      </c>
      <c r="D2592" s="36" t="s">
        <v>13157</v>
      </c>
      <c r="E2592">
        <v>0</v>
      </c>
      <c r="F2592">
        <v>0</v>
      </c>
      <c r="G2592" t="s">
        <v>1464</v>
      </c>
    </row>
    <row r="2593" spans="1:7" ht="18.75" customHeight="1">
      <c r="A2593" s="36" t="s">
        <v>14067</v>
      </c>
      <c r="B2593" s="36" t="s">
        <v>13155</v>
      </c>
      <c r="C2593" s="36" t="s">
        <v>14068</v>
      </c>
      <c r="D2593" s="36" t="s">
        <v>1464</v>
      </c>
      <c r="E2593">
        <v>0</v>
      </c>
      <c r="F2593">
        <v>0</v>
      </c>
      <c r="G2593" t="s">
        <v>1464</v>
      </c>
    </row>
    <row r="2594" spans="1:7" ht="18.75" customHeight="1">
      <c r="A2594" s="36" t="s">
        <v>13738</v>
      </c>
      <c r="B2594" s="36" t="s">
        <v>13155</v>
      </c>
      <c r="C2594" s="36" t="s">
        <v>13739</v>
      </c>
      <c r="D2594" t="s">
        <v>13583</v>
      </c>
      <c r="E2594">
        <v>0</v>
      </c>
      <c r="F2594">
        <v>0</v>
      </c>
      <c r="G2594" t="s">
        <v>1464</v>
      </c>
    </row>
    <row r="2595" spans="1:7" ht="18.75" customHeight="1">
      <c r="A2595" s="36" t="s">
        <v>13612</v>
      </c>
      <c r="B2595" s="36" t="s">
        <v>13155</v>
      </c>
      <c r="C2595" s="36" t="s">
        <v>13613</v>
      </c>
      <c r="D2595" s="36" t="s">
        <v>13309</v>
      </c>
      <c r="E2595">
        <v>0</v>
      </c>
      <c r="F2595">
        <v>0</v>
      </c>
      <c r="G2595" t="s">
        <v>1464</v>
      </c>
    </row>
    <row r="2596" spans="1:7" ht="18.75" customHeight="1">
      <c r="A2596" s="36" t="s">
        <v>13380</v>
      </c>
      <c r="B2596" s="36" t="s">
        <v>13155</v>
      </c>
      <c r="C2596" s="36" t="s">
        <v>13381</v>
      </c>
      <c r="D2596" s="36" t="s">
        <v>13260</v>
      </c>
      <c r="E2596">
        <v>100.98332980000001</v>
      </c>
      <c r="F2596">
        <v>13.4333334</v>
      </c>
      <c r="G2596" t="s">
        <v>13259</v>
      </c>
    </row>
    <row r="2597" spans="1:7" ht="18.75" customHeight="1">
      <c r="A2597" s="36" t="s">
        <v>14065</v>
      </c>
      <c r="B2597" s="36" t="s">
        <v>13155</v>
      </c>
      <c r="C2597" s="36" t="s">
        <v>14066</v>
      </c>
      <c r="D2597" t="s">
        <v>1464</v>
      </c>
      <c r="E2597">
        <v>0</v>
      </c>
      <c r="F2597">
        <v>0</v>
      </c>
      <c r="G2597" t="s">
        <v>1464</v>
      </c>
    </row>
    <row r="2598" spans="1:7" ht="18.75" customHeight="1">
      <c r="A2598" s="36" t="s">
        <v>14111</v>
      </c>
      <c r="B2598" s="36" t="s">
        <v>13155</v>
      </c>
      <c r="C2598" s="36" t="s">
        <v>14112</v>
      </c>
      <c r="D2598" s="36" t="s">
        <v>13372</v>
      </c>
      <c r="E2598">
        <v>99.784501635469397</v>
      </c>
      <c r="F2598">
        <v>11.759598692158299</v>
      </c>
      <c r="G2598" t="s">
        <v>1464</v>
      </c>
    </row>
    <row r="2599" spans="1:7" ht="18.75" customHeight="1">
      <c r="A2599" s="36" t="s">
        <v>14095</v>
      </c>
      <c r="B2599" s="36" t="s">
        <v>13155</v>
      </c>
      <c r="C2599" s="36" t="s">
        <v>14096</v>
      </c>
      <c r="D2599" s="36" t="s">
        <v>1464</v>
      </c>
      <c r="E2599">
        <v>0</v>
      </c>
      <c r="F2599">
        <v>0</v>
      </c>
      <c r="G2599" t="s">
        <v>1464</v>
      </c>
    </row>
    <row r="2600" spans="1:7" ht="18.75" customHeight="1">
      <c r="A2600" s="36" t="s">
        <v>16961</v>
      </c>
      <c r="B2600" s="36" t="s">
        <v>6330</v>
      </c>
      <c r="C2600" t="s">
        <v>6589</v>
      </c>
      <c r="D2600" t="s">
        <v>6442</v>
      </c>
      <c r="E2600">
        <v>2.7000000480000002</v>
      </c>
      <c r="F2600">
        <v>101.4666672</v>
      </c>
    </row>
    <row r="2601" spans="1:7" ht="18.75" customHeight="1">
      <c r="A2601" s="36" t="s">
        <v>13270</v>
      </c>
      <c r="B2601" s="36" t="s">
        <v>13155</v>
      </c>
      <c r="C2601" s="36" t="s">
        <v>13271</v>
      </c>
      <c r="D2601" s="36" t="s">
        <v>13254</v>
      </c>
      <c r="E2601">
        <v>0</v>
      </c>
      <c r="F2601">
        <v>0</v>
      </c>
      <c r="G2601" t="s">
        <v>1464</v>
      </c>
    </row>
    <row r="2602" spans="1:7" ht="18.75" customHeight="1">
      <c r="A2602" s="36" t="s">
        <v>13268</v>
      </c>
      <c r="B2602" s="36" t="s">
        <v>13155</v>
      </c>
      <c r="C2602" s="36" t="s">
        <v>13269</v>
      </c>
      <c r="D2602" s="36" t="s">
        <v>13254</v>
      </c>
      <c r="E2602">
        <v>0</v>
      </c>
      <c r="F2602">
        <v>0</v>
      </c>
      <c r="G2602" t="s">
        <v>1464</v>
      </c>
    </row>
    <row r="2603" spans="1:7" ht="18.75" customHeight="1">
      <c r="A2603" s="36" t="s">
        <v>6485</v>
      </c>
      <c r="B2603" s="36" t="s">
        <v>6330</v>
      </c>
      <c r="C2603" t="s">
        <v>6486</v>
      </c>
      <c r="D2603" t="s">
        <v>6447</v>
      </c>
      <c r="E2603">
        <v>6.4333333970000002</v>
      </c>
      <c r="F2603">
        <v>100.13333129999999</v>
      </c>
    </row>
    <row r="2604" spans="1:7" ht="18.75" customHeight="1">
      <c r="A2604" s="36" t="s">
        <v>13620</v>
      </c>
      <c r="B2604" s="36" t="s">
        <v>13155</v>
      </c>
      <c r="C2604" s="36" t="s">
        <v>13621</v>
      </c>
      <c r="D2604" s="36" t="s">
        <v>13196</v>
      </c>
      <c r="E2604">
        <v>98.388668252068697</v>
      </c>
      <c r="F2604">
        <v>7.9551057366222597</v>
      </c>
      <c r="G2604" t="s">
        <v>1464</v>
      </c>
    </row>
    <row r="2605" spans="1:7" ht="18.75" customHeight="1">
      <c r="A2605" s="36" t="s">
        <v>13711</v>
      </c>
      <c r="B2605" s="36" t="s">
        <v>13155</v>
      </c>
      <c r="C2605" s="36" t="s">
        <v>13712</v>
      </c>
      <c r="D2605" s="36" t="s">
        <v>13605</v>
      </c>
      <c r="E2605">
        <v>99.485097302626002</v>
      </c>
      <c r="F2605">
        <v>7.2539164625325503</v>
      </c>
      <c r="G2605" t="s">
        <v>1464</v>
      </c>
    </row>
    <row r="2606" spans="1:7" ht="18.75" customHeight="1">
      <c r="A2606" s="36" t="s">
        <v>13833</v>
      </c>
      <c r="B2606" s="36" t="s">
        <v>13155</v>
      </c>
      <c r="C2606" s="36" t="s">
        <v>13834</v>
      </c>
      <c r="D2606" s="36" t="s">
        <v>13835</v>
      </c>
      <c r="E2606">
        <v>98.283332819999998</v>
      </c>
      <c r="F2606">
        <v>9.1000003809999992</v>
      </c>
      <c r="G2606" t="s">
        <v>1464</v>
      </c>
    </row>
    <row r="2607" spans="1:7" ht="18.75" customHeight="1">
      <c r="A2607" s="36" t="s">
        <v>12680</v>
      </c>
      <c r="B2607" s="36" t="s">
        <v>17253</v>
      </c>
      <c r="C2607" s="36" t="s">
        <v>12681</v>
      </c>
      <c r="D2607" t="s">
        <v>12421</v>
      </c>
      <c r="E2607">
        <v>80.116668700000005</v>
      </c>
      <c r="F2607">
        <v>7.6500000950000002</v>
      </c>
      <c r="G2607" t="s">
        <v>1464</v>
      </c>
    </row>
    <row r="2608" spans="1:7" ht="18.75" customHeight="1">
      <c r="A2608" s="36" t="s">
        <v>10802</v>
      </c>
      <c r="B2608" s="36" t="s">
        <v>17250</v>
      </c>
      <c r="C2608" s="36" t="s">
        <v>10803</v>
      </c>
      <c r="D2608" t="s">
        <v>10781</v>
      </c>
      <c r="E2608">
        <v>147.4499969</v>
      </c>
      <c r="F2608">
        <v>-9.6833333970000002</v>
      </c>
      <c r="G2608" t="s">
        <v>1464</v>
      </c>
    </row>
    <row r="2609" spans="1:7" ht="18.75" customHeight="1">
      <c r="A2609" s="36" t="s">
        <v>5928</v>
      </c>
      <c r="B2609" s="36" t="s">
        <v>5588</v>
      </c>
      <c r="C2609" s="36" t="s">
        <v>5929</v>
      </c>
      <c r="D2609" s="36" t="s">
        <v>1464</v>
      </c>
      <c r="E2609">
        <v>133.653983464579</v>
      </c>
      <c r="F2609">
        <v>33.5401114441839</v>
      </c>
      <c r="G2609" t="s">
        <v>1464</v>
      </c>
    </row>
    <row r="2610" spans="1:7" ht="18.75" customHeight="1">
      <c r="A2610" t="s">
        <v>3402</v>
      </c>
      <c r="B2610" t="s">
        <v>2833</v>
      </c>
      <c r="C2610" t="s">
        <v>3403</v>
      </c>
      <c r="D2610" t="s">
        <v>2838</v>
      </c>
      <c r="E2610">
        <v>22.25</v>
      </c>
      <c r="F2610">
        <v>90.650001529999997</v>
      </c>
      <c r="G2610" t="s">
        <v>17230</v>
      </c>
    </row>
    <row r="2611" spans="1:7" ht="18.75" customHeight="1">
      <c r="A2611" s="36" t="s">
        <v>12630</v>
      </c>
      <c r="B2611" s="36" t="s">
        <v>17253</v>
      </c>
      <c r="C2611" s="36" t="s">
        <v>12631</v>
      </c>
      <c r="D2611" t="s">
        <v>12399</v>
      </c>
      <c r="E2611">
        <v>80.333335880000007</v>
      </c>
      <c r="F2611">
        <v>6</v>
      </c>
      <c r="G2611" t="s">
        <v>1464</v>
      </c>
    </row>
    <row r="2612" spans="1:7" ht="18.75" customHeight="1">
      <c r="A2612" s="36" t="s">
        <v>14058</v>
      </c>
      <c r="B2612" s="36" t="s">
        <v>13155</v>
      </c>
      <c r="C2612" s="36" t="s">
        <v>14059</v>
      </c>
      <c r="D2612" s="36" t="s">
        <v>13196</v>
      </c>
      <c r="E2612">
        <v>0</v>
      </c>
      <c r="F2612">
        <v>0</v>
      </c>
      <c r="G2612" t="s">
        <v>1464</v>
      </c>
    </row>
    <row r="2613" spans="1:7" ht="18.75" customHeight="1">
      <c r="A2613" s="36" t="s">
        <v>3667</v>
      </c>
      <c r="B2613" s="36" t="s">
        <v>3658</v>
      </c>
      <c r="C2613" s="36" t="s">
        <v>3668</v>
      </c>
      <c r="D2613" s="36" t="s">
        <v>3667</v>
      </c>
      <c r="E2613">
        <v>102.9666672</v>
      </c>
      <c r="F2613">
        <v>11.63333321</v>
      </c>
      <c r="G2613" t="s">
        <v>1464</v>
      </c>
    </row>
    <row r="2614" spans="1:7" ht="18.75" customHeight="1">
      <c r="A2614" s="36" t="s">
        <v>13846</v>
      </c>
      <c r="B2614" s="36" t="s">
        <v>13155</v>
      </c>
      <c r="C2614" s="36" t="s">
        <v>13847</v>
      </c>
      <c r="D2614" s="36" t="s">
        <v>13309</v>
      </c>
      <c r="E2614">
        <v>100.9691667</v>
      </c>
      <c r="F2614">
        <v>13.484999999999999</v>
      </c>
      <c r="G2614" t="s">
        <v>1464</v>
      </c>
    </row>
    <row r="2615" spans="1:7" ht="18.75" customHeight="1">
      <c r="A2615" s="36" t="s">
        <v>8586</v>
      </c>
      <c r="B2615" s="36" t="s">
        <v>17249</v>
      </c>
      <c r="C2615" s="36" t="s">
        <v>8587</v>
      </c>
      <c r="D2615" s="36" t="s">
        <v>7739</v>
      </c>
      <c r="E2615">
        <v>172.1000061</v>
      </c>
      <c r="F2615">
        <v>-41.116664890000003</v>
      </c>
      <c r="G2615" t="s">
        <v>1464</v>
      </c>
    </row>
    <row r="2616" spans="1:7" ht="18.75" customHeight="1">
      <c r="A2616" s="36" t="s">
        <v>5912</v>
      </c>
      <c r="B2616" s="36" t="s">
        <v>5588</v>
      </c>
      <c r="C2616" s="36" t="s">
        <v>5913</v>
      </c>
      <c r="D2616" s="36" t="s">
        <v>5911</v>
      </c>
      <c r="E2616">
        <v>136.18940000000001</v>
      </c>
      <c r="F2616">
        <v>35.448799999999999</v>
      </c>
      <c r="G2616" t="s">
        <v>6195</v>
      </c>
    </row>
    <row r="2617" spans="1:7" ht="18.75" customHeight="1">
      <c r="A2617" t="s">
        <v>3123</v>
      </c>
      <c r="B2617" t="s">
        <v>2833</v>
      </c>
      <c r="C2617" t="s">
        <v>3124</v>
      </c>
      <c r="D2617" t="s">
        <v>2846</v>
      </c>
      <c r="E2617">
        <v>0</v>
      </c>
      <c r="F2617">
        <v>0</v>
      </c>
      <c r="G2617" t="s">
        <v>17234</v>
      </c>
    </row>
    <row r="2618" spans="1:7" ht="18.75" customHeight="1">
      <c r="A2618" s="36" t="s">
        <v>5618</v>
      </c>
      <c r="B2618" s="36" t="s">
        <v>5588</v>
      </c>
      <c r="C2618" s="36" t="s">
        <v>5619</v>
      </c>
      <c r="D2618" t="s">
        <v>5620</v>
      </c>
      <c r="E2618">
        <v>134.08332820000001</v>
      </c>
      <c r="F2618">
        <v>34.683334350000003</v>
      </c>
      <c r="G2618" t="s">
        <v>1464</v>
      </c>
    </row>
    <row r="2619" spans="1:7" ht="18.75" customHeight="1">
      <c r="A2619" s="36" t="s">
        <v>12893</v>
      </c>
      <c r="B2619" s="36" t="s">
        <v>17253</v>
      </c>
      <c r="C2619" s="36" t="s">
        <v>12894</v>
      </c>
      <c r="D2619" t="s">
        <v>1464</v>
      </c>
      <c r="E2619">
        <v>80.935010000000005</v>
      </c>
      <c r="F2619">
        <v>8.9814700000000105</v>
      </c>
      <c r="G2619" t="s">
        <v>1464</v>
      </c>
    </row>
    <row r="2620" spans="1:7" ht="18.75" customHeight="1">
      <c r="A2620" s="36" t="s">
        <v>6445</v>
      </c>
      <c r="B2620" s="36" t="s">
        <v>6330</v>
      </c>
      <c r="C2620" t="s">
        <v>6446</v>
      </c>
      <c r="D2620" t="s">
        <v>6447</v>
      </c>
      <c r="E2620">
        <v>6.5166664120000002</v>
      </c>
      <c r="F2620">
        <v>100.16666410000001</v>
      </c>
    </row>
    <row r="2621" spans="1:7" ht="18.75" customHeight="1">
      <c r="A2621" s="36" t="s">
        <v>9218</v>
      </c>
      <c r="B2621" s="36" t="s">
        <v>17249</v>
      </c>
      <c r="C2621" s="36" t="s">
        <v>9219</v>
      </c>
      <c r="D2621" s="36" t="s">
        <v>7804</v>
      </c>
      <c r="E2621">
        <v>171.95</v>
      </c>
      <c r="F2621">
        <v>-34.566666669999996</v>
      </c>
      <c r="G2621" t="s">
        <v>8646</v>
      </c>
    </row>
    <row r="2622" spans="1:7" ht="18.75" customHeight="1">
      <c r="A2622" s="36" t="s">
        <v>9220</v>
      </c>
      <c r="B2622" s="36" t="s">
        <v>17249</v>
      </c>
      <c r="C2622" s="36" t="s">
        <v>9221</v>
      </c>
      <c r="D2622" s="36" t="s">
        <v>7804</v>
      </c>
      <c r="E2622">
        <v>171.95</v>
      </c>
      <c r="F2622">
        <v>-34.566666669999996</v>
      </c>
      <c r="G2622" t="s">
        <v>8646</v>
      </c>
    </row>
    <row r="2623" spans="1:7" ht="18.75" customHeight="1">
      <c r="A2623" s="36" t="s">
        <v>9222</v>
      </c>
      <c r="B2623" s="36" t="s">
        <v>17249</v>
      </c>
      <c r="C2623" s="36" t="s">
        <v>9223</v>
      </c>
      <c r="D2623" s="36" t="s">
        <v>7804</v>
      </c>
      <c r="E2623">
        <v>171.95</v>
      </c>
      <c r="F2623">
        <v>-34.566666669999996</v>
      </c>
      <c r="G2623" t="s">
        <v>8646</v>
      </c>
    </row>
    <row r="2624" spans="1:7" ht="18.75" customHeight="1">
      <c r="A2624" s="36" t="s">
        <v>9224</v>
      </c>
      <c r="B2624" s="36" t="s">
        <v>17249</v>
      </c>
      <c r="C2624" s="36" t="s">
        <v>9225</v>
      </c>
      <c r="D2624" s="36" t="s">
        <v>7804</v>
      </c>
      <c r="E2624">
        <v>171.95</v>
      </c>
      <c r="F2624">
        <v>-34.566666669999996</v>
      </c>
      <c r="G2624" t="s">
        <v>8646</v>
      </c>
    </row>
    <row r="2625" spans="1:7" ht="18.75" customHeight="1">
      <c r="A2625" s="36" t="s">
        <v>9226</v>
      </c>
      <c r="B2625" s="36" t="s">
        <v>17249</v>
      </c>
      <c r="C2625" s="36" t="s">
        <v>9227</v>
      </c>
      <c r="D2625" s="36" t="s">
        <v>7804</v>
      </c>
      <c r="E2625">
        <v>171.95</v>
      </c>
      <c r="F2625">
        <v>-34.566666669999996</v>
      </c>
      <c r="G2625" t="s">
        <v>8646</v>
      </c>
    </row>
    <row r="2626" spans="1:7" ht="18.75" customHeight="1">
      <c r="A2626" s="36" t="s">
        <v>9228</v>
      </c>
      <c r="B2626" s="36" t="s">
        <v>17249</v>
      </c>
      <c r="C2626" s="36" t="s">
        <v>9229</v>
      </c>
      <c r="D2626" s="36" t="s">
        <v>7804</v>
      </c>
      <c r="E2626">
        <v>171.95</v>
      </c>
      <c r="F2626">
        <v>-34.566666669999996</v>
      </c>
      <c r="G2626" t="s">
        <v>8646</v>
      </c>
    </row>
    <row r="2627" spans="1:7" ht="18.75" customHeight="1">
      <c r="A2627" t="s">
        <v>3457</v>
      </c>
      <c r="B2627" t="s">
        <v>2833</v>
      </c>
      <c r="C2627" t="s">
        <v>3458</v>
      </c>
      <c r="D2627" t="s">
        <v>2838</v>
      </c>
      <c r="E2627">
        <v>21.844888784621599</v>
      </c>
      <c r="F2627">
        <v>90.4474532384573</v>
      </c>
      <c r="G2627" t="s">
        <v>17230</v>
      </c>
    </row>
    <row r="2628" spans="1:7" ht="18.75" customHeight="1">
      <c r="A2628" s="36" t="s">
        <v>5399</v>
      </c>
      <c r="B2628" s="36" t="s">
        <v>4582</v>
      </c>
      <c r="C2628" s="36" t="s">
        <v>5400</v>
      </c>
      <c r="D2628" s="36" t="s">
        <v>4661</v>
      </c>
      <c r="E2628">
        <v>104.794092297307</v>
      </c>
      <c r="F2628">
        <v>-2.9804535038273698</v>
      </c>
      <c r="G2628" t="s">
        <v>1464</v>
      </c>
    </row>
    <row r="2629" spans="1:7" ht="18.75" customHeight="1">
      <c r="A2629" s="36" t="s">
        <v>2383</v>
      </c>
      <c r="B2629" s="36" t="s">
        <v>1884</v>
      </c>
      <c r="C2629" s="36" t="s">
        <v>2384</v>
      </c>
      <c r="D2629" s="36" t="s">
        <v>1464</v>
      </c>
      <c r="E2629">
        <v>152.19562169008799</v>
      </c>
      <c r="F2629">
        <v>-24.668952895734201</v>
      </c>
      <c r="G2629" t="s">
        <v>1464</v>
      </c>
    </row>
    <row r="2630" spans="1:7" ht="18.75" customHeight="1">
      <c r="A2630" t="s">
        <v>3185</v>
      </c>
      <c r="B2630" t="s">
        <v>2833</v>
      </c>
      <c r="C2630" t="s">
        <v>3186</v>
      </c>
      <c r="D2630" t="s">
        <v>2838</v>
      </c>
      <c r="E2630">
        <v>0</v>
      </c>
      <c r="F2630">
        <v>0</v>
      </c>
      <c r="G2630" t="s">
        <v>17230</v>
      </c>
    </row>
    <row r="2631" spans="1:7" ht="18.75" customHeight="1">
      <c r="A2631" s="36" t="s">
        <v>7535</v>
      </c>
      <c r="B2631" s="36" t="s">
        <v>7429</v>
      </c>
      <c r="C2631" s="36" t="s">
        <v>7536</v>
      </c>
      <c r="D2631" s="36" t="s">
        <v>1464</v>
      </c>
      <c r="E2631">
        <v>0</v>
      </c>
      <c r="F2631">
        <v>0</v>
      </c>
      <c r="G2631" t="s">
        <v>1464</v>
      </c>
    </row>
    <row r="2632" spans="1:7" ht="18.75" customHeight="1">
      <c r="A2632" s="36" t="s">
        <v>5500</v>
      </c>
      <c r="B2632" s="36" t="s">
        <v>4582</v>
      </c>
      <c r="C2632" s="36" t="s">
        <v>5501</v>
      </c>
      <c r="D2632" s="36" t="s">
        <v>4679</v>
      </c>
      <c r="E2632">
        <v>103.41666410000001</v>
      </c>
      <c r="F2632">
        <v>0.98333334900000002</v>
      </c>
      <c r="G2632" t="s">
        <v>1464</v>
      </c>
    </row>
    <row r="2633" spans="1:7" ht="18.75" customHeight="1">
      <c r="A2633" s="36" t="s">
        <v>6012</v>
      </c>
      <c r="B2633" s="36" t="s">
        <v>5588</v>
      </c>
      <c r="C2633" s="36" t="s">
        <v>6013</v>
      </c>
      <c r="D2633" t="s">
        <v>5801</v>
      </c>
      <c r="E2633">
        <v>136.47237715404799</v>
      </c>
      <c r="F2633">
        <v>36.480323070898002</v>
      </c>
      <c r="G2633" t="s">
        <v>1464</v>
      </c>
    </row>
    <row r="2634" spans="1:7" ht="18.75" customHeight="1">
      <c r="A2634" s="36" t="s">
        <v>6112</v>
      </c>
      <c r="B2634" s="36" t="s">
        <v>5588</v>
      </c>
      <c r="C2634" s="36" t="s">
        <v>6113</v>
      </c>
      <c r="D2634" t="s">
        <v>5596</v>
      </c>
      <c r="E2634">
        <v>127.696867955363</v>
      </c>
      <c r="F2634">
        <v>26.084605097403099</v>
      </c>
      <c r="G2634" t="s">
        <v>1464</v>
      </c>
    </row>
    <row r="2635" spans="1:7" ht="18.75" customHeight="1">
      <c r="A2635" s="36" t="s">
        <v>7067</v>
      </c>
      <c r="B2635" s="36" t="s">
        <v>6929</v>
      </c>
      <c r="C2635" s="36" t="s">
        <v>7068</v>
      </c>
      <c r="D2635" s="36" t="s">
        <v>6955</v>
      </c>
      <c r="E2635">
        <v>94.916664119999993</v>
      </c>
      <c r="F2635">
        <v>22.11666679</v>
      </c>
      <c r="G2635" t="s">
        <v>1464</v>
      </c>
    </row>
    <row r="2636" spans="1:7" ht="18.75" customHeight="1">
      <c r="A2636" s="36" t="s">
        <v>4874</v>
      </c>
      <c r="B2636" s="36" t="s">
        <v>4582</v>
      </c>
      <c r="C2636" s="36" t="s">
        <v>4875</v>
      </c>
      <c r="D2636" s="36" t="s">
        <v>4664</v>
      </c>
      <c r="E2636">
        <v>110.41666410000001</v>
      </c>
      <c r="F2636">
        <v>-6.966666698</v>
      </c>
      <c r="G2636" t="s">
        <v>1464</v>
      </c>
    </row>
    <row r="2637" spans="1:7" ht="18.75" customHeight="1">
      <c r="A2637" s="36" t="s">
        <v>5587</v>
      </c>
      <c r="B2637" s="36" t="s">
        <v>5588</v>
      </c>
      <c r="C2637" s="36" t="s">
        <v>5589</v>
      </c>
      <c r="D2637" s="36" t="s">
        <v>5590</v>
      </c>
      <c r="E2637">
        <v>143.5061111</v>
      </c>
      <c r="F2637">
        <v>44.258888890000001</v>
      </c>
      <c r="G2637" t="s">
        <v>1464</v>
      </c>
    </row>
    <row r="2638" spans="1:7" ht="18.75" customHeight="1">
      <c r="A2638" s="36" t="s">
        <v>4326</v>
      </c>
      <c r="B2638" s="36" t="s">
        <v>17247</v>
      </c>
      <c r="C2638" s="36" t="s">
        <v>4327</v>
      </c>
      <c r="D2638" t="s">
        <v>3765</v>
      </c>
      <c r="E2638">
        <v>103.83333589999999</v>
      </c>
      <c r="F2638">
        <v>26.36666679</v>
      </c>
      <c r="G2638" t="s">
        <v>1464</v>
      </c>
    </row>
    <row r="2639" spans="1:7" ht="18.75" customHeight="1">
      <c r="A2639" s="36" t="s">
        <v>8588</v>
      </c>
      <c r="B2639" s="36" t="s">
        <v>17249</v>
      </c>
      <c r="C2639" s="36" t="s">
        <v>8589</v>
      </c>
      <c r="D2639" s="36" t="s">
        <v>7739</v>
      </c>
      <c r="E2639">
        <v>171.98333740000001</v>
      </c>
      <c r="F2639">
        <v>-41.450000760000002</v>
      </c>
      <c r="G2639" t="s">
        <v>1464</v>
      </c>
    </row>
    <row r="2640" spans="1:7" ht="18.75" customHeight="1">
      <c r="A2640" s="36" t="s">
        <v>4463</v>
      </c>
      <c r="B2640" s="36" t="s">
        <v>17247</v>
      </c>
      <c r="C2640" s="36" t="s">
        <v>4464</v>
      </c>
      <c r="D2640" s="36" t="s">
        <v>3918</v>
      </c>
      <c r="E2640">
        <v>112.2166672</v>
      </c>
      <c r="F2640">
        <v>28.850000380000001</v>
      </c>
      <c r="G2640" t="s">
        <v>1464</v>
      </c>
    </row>
    <row r="2641" spans="1:7" ht="18.75" customHeight="1">
      <c r="A2641" s="36" t="s">
        <v>5829</v>
      </c>
      <c r="B2641" s="36" t="s">
        <v>5588</v>
      </c>
      <c r="C2641" s="36" t="s">
        <v>5830</v>
      </c>
      <c r="D2641" t="s">
        <v>5737</v>
      </c>
      <c r="E2641">
        <v>135.53334050000001</v>
      </c>
      <c r="F2641">
        <v>34.883335109999997</v>
      </c>
      <c r="G2641" t="s">
        <v>1464</v>
      </c>
    </row>
    <row r="2642" spans="1:7" ht="18.75" customHeight="1">
      <c r="A2642" s="36" t="s">
        <v>12636</v>
      </c>
      <c r="B2642" s="36" t="s">
        <v>17253</v>
      </c>
      <c r="C2642" s="36" t="s">
        <v>12637</v>
      </c>
      <c r="D2642" t="s">
        <v>12404</v>
      </c>
      <c r="E2642">
        <v>79.883331299999995</v>
      </c>
      <c r="F2642">
        <v>8.9833335880000007</v>
      </c>
      <c r="G2642" t="s">
        <v>1464</v>
      </c>
    </row>
    <row r="2643" spans="1:7" ht="18.75" customHeight="1">
      <c r="A2643" s="36" t="s">
        <v>10464</v>
      </c>
      <c r="B2643" s="36" t="s">
        <v>9596</v>
      </c>
      <c r="C2643" s="36" t="s">
        <v>10465</v>
      </c>
      <c r="D2643" t="s">
        <v>9600</v>
      </c>
      <c r="E2643">
        <v>67.166664119999993</v>
      </c>
      <c r="F2643">
        <v>24.766666409999999</v>
      </c>
      <c r="G2643" t="s">
        <v>1464</v>
      </c>
    </row>
    <row r="2644" spans="1:7" ht="18.75" customHeight="1">
      <c r="A2644" s="36" t="s">
        <v>2373</v>
      </c>
      <c r="B2644" s="36" t="s">
        <v>1884</v>
      </c>
      <c r="C2644" s="36" t="s">
        <v>2374</v>
      </c>
      <c r="D2644" s="36" t="s">
        <v>1464</v>
      </c>
      <c r="E2644">
        <v>117.151350432801</v>
      </c>
      <c r="F2644">
        <v>-35.012789755875197</v>
      </c>
      <c r="G2644" t="s">
        <v>1464</v>
      </c>
    </row>
    <row r="2645" spans="1:7" ht="18.75" customHeight="1">
      <c r="A2645" s="36" t="s">
        <v>9883</v>
      </c>
      <c r="B2645" s="36" t="s">
        <v>9596</v>
      </c>
      <c r="C2645" s="36" t="s">
        <v>9884</v>
      </c>
      <c r="D2645" s="36" t="s">
        <v>9600</v>
      </c>
      <c r="E2645">
        <v>0</v>
      </c>
      <c r="F2645">
        <v>0</v>
      </c>
      <c r="G2645" t="s">
        <v>1464</v>
      </c>
    </row>
    <row r="2646" spans="1:7" ht="18.75" customHeight="1">
      <c r="A2646" s="36" t="s">
        <v>8590</v>
      </c>
      <c r="B2646" s="36" t="s">
        <v>17249</v>
      </c>
      <c r="C2646" s="36" t="s">
        <v>8591</v>
      </c>
      <c r="D2646" s="36" t="s">
        <v>8592</v>
      </c>
      <c r="E2646">
        <v>177.5166667</v>
      </c>
      <c r="F2646">
        <v>-39.066666669999996</v>
      </c>
      <c r="G2646" t="s">
        <v>1464</v>
      </c>
    </row>
    <row r="2647" spans="1:7" ht="18.75" customHeight="1">
      <c r="A2647" s="36" t="s">
        <v>4067</v>
      </c>
      <c r="B2647" s="36" t="s">
        <v>17247</v>
      </c>
      <c r="C2647" s="36" t="s">
        <v>4068</v>
      </c>
      <c r="D2647" t="s">
        <v>4069</v>
      </c>
      <c r="E2647">
        <v>0</v>
      </c>
      <c r="F2647">
        <v>0</v>
      </c>
      <c r="G2647" t="s">
        <v>1464</v>
      </c>
    </row>
    <row r="2648" spans="1:7" ht="18.75" customHeight="1">
      <c r="A2648" s="36" t="s">
        <v>7655</v>
      </c>
      <c r="B2648" s="36" t="s">
        <v>7429</v>
      </c>
      <c r="C2648" s="36" t="s">
        <v>7656</v>
      </c>
      <c r="D2648" s="36" t="s">
        <v>7532</v>
      </c>
      <c r="E2648">
        <v>86.949996949999999</v>
      </c>
      <c r="F2648">
        <v>26.683332440000001</v>
      </c>
      <c r="G2648" t="s">
        <v>1464</v>
      </c>
    </row>
    <row r="2649" spans="1:7" ht="18.75" customHeight="1">
      <c r="A2649" s="36" t="s">
        <v>7537</v>
      </c>
      <c r="B2649" s="36" t="s">
        <v>7429</v>
      </c>
      <c r="C2649" s="36" t="s">
        <v>7538</v>
      </c>
      <c r="D2649" s="36" t="s">
        <v>7532</v>
      </c>
      <c r="E2649">
        <v>86.916664119999993</v>
      </c>
      <c r="F2649">
        <v>26.583333970000002</v>
      </c>
      <c r="G2649" t="s">
        <v>1464</v>
      </c>
    </row>
    <row r="2650" spans="1:7" ht="18.75" customHeight="1">
      <c r="A2650" s="36" t="s">
        <v>5942</v>
      </c>
      <c r="B2650" s="36" t="s">
        <v>5588</v>
      </c>
      <c r="C2650" s="36" t="s">
        <v>5943</v>
      </c>
      <c r="D2650" t="s">
        <v>1464</v>
      </c>
      <c r="E2650">
        <v>139.819344</v>
      </c>
      <c r="F2650">
        <v>35.877958</v>
      </c>
      <c r="G2650" t="s">
        <v>1464</v>
      </c>
    </row>
    <row r="2651" spans="1:7" ht="18.75" customHeight="1">
      <c r="A2651" s="36" t="s">
        <v>10725</v>
      </c>
      <c r="B2651" s="36" t="s">
        <v>9596</v>
      </c>
      <c r="C2651" s="36" t="s">
        <v>10726</v>
      </c>
      <c r="D2651" t="s">
        <v>9600</v>
      </c>
      <c r="E2651">
        <v>0</v>
      </c>
      <c r="F2651">
        <v>0</v>
      </c>
      <c r="G2651" t="s">
        <v>1464</v>
      </c>
    </row>
    <row r="2652" spans="1:7" ht="18.75" customHeight="1">
      <c r="A2652" s="36" t="s">
        <v>6493</v>
      </c>
      <c r="B2652" s="36" t="s">
        <v>6330</v>
      </c>
      <c r="C2652" t="s">
        <v>6494</v>
      </c>
      <c r="D2652" t="s">
        <v>6386</v>
      </c>
      <c r="E2652">
        <v>4.4000000950000002</v>
      </c>
      <c r="F2652">
        <v>101.08333589999999</v>
      </c>
    </row>
    <row r="2653" spans="1:7" ht="18.75" customHeight="1">
      <c r="A2653" s="36" t="s">
        <v>6585</v>
      </c>
      <c r="B2653" s="36" t="s">
        <v>6330</v>
      </c>
      <c r="C2653" t="s">
        <v>6586</v>
      </c>
      <c r="D2653" t="s">
        <v>6353</v>
      </c>
      <c r="E2653">
        <v>6.466666698</v>
      </c>
      <c r="F2653">
        <v>116.41666410000001</v>
      </c>
    </row>
    <row r="2654" spans="1:7" ht="18.75" customHeight="1">
      <c r="A2654" s="36" t="s">
        <v>16959</v>
      </c>
      <c r="B2654" s="36" t="s">
        <v>6330</v>
      </c>
      <c r="C2654" t="s">
        <v>6369</v>
      </c>
      <c r="D2654" t="s">
        <v>6353</v>
      </c>
      <c r="E2654">
        <v>5.98333358799999</v>
      </c>
      <c r="F2654">
        <v>116.08333589999999</v>
      </c>
    </row>
    <row r="2655" spans="1:7" ht="18.75" customHeight="1">
      <c r="A2655" s="36" t="s">
        <v>10051</v>
      </c>
      <c r="B2655" s="36" t="s">
        <v>9596</v>
      </c>
      <c r="C2655" s="36" t="s">
        <v>10052</v>
      </c>
      <c r="D2655" s="36" t="s">
        <v>9600</v>
      </c>
      <c r="E2655">
        <v>0</v>
      </c>
      <c r="F2655">
        <v>0</v>
      </c>
      <c r="G2655" t="s">
        <v>1464</v>
      </c>
    </row>
    <row r="2656" spans="1:7" ht="18.75" customHeight="1">
      <c r="A2656" t="s">
        <v>3471</v>
      </c>
      <c r="B2656" t="s">
        <v>2833</v>
      </c>
      <c r="C2656" t="s">
        <v>3472</v>
      </c>
      <c r="D2656" t="s">
        <v>3058</v>
      </c>
      <c r="E2656">
        <v>21.851817</v>
      </c>
      <c r="F2656">
        <v>89.770238000000006</v>
      </c>
      <c r="G2656" t="s">
        <v>2986</v>
      </c>
    </row>
    <row r="2657" spans="1:7" ht="18.75" customHeight="1">
      <c r="A2657" t="s">
        <v>3059</v>
      </c>
      <c r="B2657" t="s">
        <v>2833</v>
      </c>
      <c r="C2657" t="s">
        <v>3060</v>
      </c>
      <c r="D2657" t="s">
        <v>3058</v>
      </c>
      <c r="E2657">
        <v>21.855089</v>
      </c>
      <c r="F2657">
        <v>89.781833000000006</v>
      </c>
      <c r="G2657" t="s">
        <v>2986</v>
      </c>
    </row>
    <row r="2658" spans="1:7" ht="18.75" customHeight="1">
      <c r="A2658" s="36" t="s">
        <v>12660</v>
      </c>
      <c r="B2658" s="36" t="s">
        <v>17253</v>
      </c>
      <c r="C2658" s="36" t="s">
        <v>12661</v>
      </c>
      <c r="D2658" s="36" t="s">
        <v>12445</v>
      </c>
      <c r="E2658">
        <v>80.616668700000005</v>
      </c>
      <c r="F2658">
        <v>7.0500001909999996</v>
      </c>
      <c r="G2658" t="s">
        <v>1464</v>
      </c>
    </row>
    <row r="2659" spans="1:7" ht="18.75" customHeight="1">
      <c r="A2659" s="36" t="s">
        <v>5021</v>
      </c>
      <c r="B2659" s="36" t="s">
        <v>4582</v>
      </c>
      <c r="C2659" s="36" t="s">
        <v>5022</v>
      </c>
      <c r="D2659" s="36" t="s">
        <v>4636</v>
      </c>
      <c r="E2659">
        <v>0</v>
      </c>
      <c r="F2659">
        <v>0</v>
      </c>
      <c r="G2659" t="s">
        <v>1464</v>
      </c>
    </row>
    <row r="2660" spans="1:7" ht="18.75" customHeight="1">
      <c r="A2660" s="36" t="s">
        <v>10010</v>
      </c>
      <c r="B2660" s="36" t="s">
        <v>9596</v>
      </c>
      <c r="C2660" s="36" t="s">
        <v>10011</v>
      </c>
      <c r="D2660" s="36" t="s">
        <v>9600</v>
      </c>
      <c r="E2660">
        <v>0</v>
      </c>
      <c r="F2660">
        <v>0</v>
      </c>
      <c r="G2660" t="s">
        <v>1464</v>
      </c>
    </row>
    <row r="2661" spans="1:7" ht="18.75" customHeight="1">
      <c r="A2661" s="36" t="s">
        <v>12572</v>
      </c>
      <c r="B2661" s="36" t="s">
        <v>17253</v>
      </c>
      <c r="C2661" s="36" t="s">
        <v>12573</v>
      </c>
      <c r="D2661" t="s">
        <v>12411</v>
      </c>
      <c r="E2661">
        <v>79.900001529999997</v>
      </c>
      <c r="F2661">
        <v>6.8833332059999996</v>
      </c>
      <c r="G2661" t="s">
        <v>1464</v>
      </c>
    </row>
    <row r="2662" spans="1:7" ht="18.75" customHeight="1">
      <c r="A2662" s="36" t="s">
        <v>12740</v>
      </c>
      <c r="B2662" s="36" t="s">
        <v>17253</v>
      </c>
      <c r="C2662" s="36" t="s">
        <v>12741</v>
      </c>
      <c r="D2662" t="s">
        <v>12399</v>
      </c>
      <c r="E2662">
        <v>80.583335880000007</v>
      </c>
      <c r="F2662">
        <v>5.9499998090000004</v>
      </c>
      <c r="G2662" t="s">
        <v>1464</v>
      </c>
    </row>
    <row r="2663" spans="1:7" ht="18.75" customHeight="1">
      <c r="A2663" s="36" t="s">
        <v>12728</v>
      </c>
      <c r="B2663" s="36" t="s">
        <v>17253</v>
      </c>
      <c r="C2663" s="36" t="s">
        <v>12729</v>
      </c>
      <c r="D2663" t="s">
        <v>12421</v>
      </c>
      <c r="E2663">
        <v>79.949996949999999</v>
      </c>
      <c r="F2663">
        <v>7.9333333970000002</v>
      </c>
      <c r="G2663" t="s">
        <v>1464</v>
      </c>
    </row>
    <row r="2664" spans="1:7" ht="18.75" customHeight="1">
      <c r="A2664" s="36" t="s">
        <v>8593</v>
      </c>
      <c r="B2664" s="36" t="s">
        <v>17249</v>
      </c>
      <c r="C2664" s="36" t="s">
        <v>8594</v>
      </c>
      <c r="D2664" s="36" t="s">
        <v>7726</v>
      </c>
      <c r="E2664">
        <v>172.76666259999999</v>
      </c>
      <c r="F2664">
        <v>-43.216667180000002</v>
      </c>
      <c r="G2664" t="s">
        <v>1464</v>
      </c>
    </row>
    <row r="2665" spans="1:7" ht="18.75" customHeight="1">
      <c r="A2665" s="36" t="s">
        <v>8595</v>
      </c>
      <c r="B2665" s="36" t="s">
        <v>17249</v>
      </c>
      <c r="C2665" s="36" t="s">
        <v>8596</v>
      </c>
      <c r="D2665" s="36" t="s">
        <v>7716</v>
      </c>
      <c r="E2665">
        <v>173.1427778</v>
      </c>
      <c r="F2665">
        <v>-34.781944439999997</v>
      </c>
      <c r="G2665" t="s">
        <v>1464</v>
      </c>
    </row>
    <row r="2666" spans="1:7" ht="18.75" customHeight="1">
      <c r="A2666" t="s">
        <v>3103</v>
      </c>
      <c r="B2666" t="s">
        <v>2833</v>
      </c>
      <c r="C2666" t="s">
        <v>3104</v>
      </c>
      <c r="D2666" t="s">
        <v>2861</v>
      </c>
      <c r="E2666">
        <v>22.151700000000002</v>
      </c>
      <c r="F2666">
        <v>91.517700000000005</v>
      </c>
      <c r="G2666" t="s">
        <v>17239</v>
      </c>
    </row>
    <row r="2667" spans="1:7" ht="18.75" customHeight="1">
      <c r="A2667" s="36" t="s">
        <v>13564</v>
      </c>
      <c r="B2667" s="36" t="s">
        <v>13155</v>
      </c>
      <c r="C2667" s="36" t="s">
        <v>13565</v>
      </c>
      <c r="D2667" s="36" t="s">
        <v>13566</v>
      </c>
      <c r="E2667">
        <v>98.916710501839901</v>
      </c>
      <c r="F2667">
        <v>8.0331256516900496</v>
      </c>
      <c r="G2667" t="s">
        <v>1464</v>
      </c>
    </row>
    <row r="2668" spans="1:7" ht="18.75" customHeight="1">
      <c r="A2668" s="36" t="s">
        <v>5035</v>
      </c>
      <c r="B2668" s="36" t="s">
        <v>4582</v>
      </c>
      <c r="C2668" s="36" t="s">
        <v>5036</v>
      </c>
      <c r="D2668" s="36" t="s">
        <v>4615</v>
      </c>
      <c r="E2668">
        <v>0</v>
      </c>
      <c r="F2668">
        <v>0</v>
      </c>
      <c r="G2668" t="s">
        <v>1464</v>
      </c>
    </row>
    <row r="2669" spans="1:7" ht="18.75" customHeight="1">
      <c r="A2669" s="36" t="s">
        <v>5452</v>
      </c>
      <c r="B2669" s="36" t="s">
        <v>4582</v>
      </c>
      <c r="C2669" s="36" t="s">
        <v>5453</v>
      </c>
      <c r="D2669" s="36" t="s">
        <v>4584</v>
      </c>
      <c r="E2669">
        <v>106.11666870000001</v>
      </c>
      <c r="F2669">
        <v>-6.0666666029999998</v>
      </c>
      <c r="G2669" t="s">
        <v>1464</v>
      </c>
    </row>
    <row r="2670" spans="1:7" ht="18.75" customHeight="1">
      <c r="A2670" s="36" t="s">
        <v>12381</v>
      </c>
      <c r="B2670" s="36" t="s">
        <v>12347</v>
      </c>
      <c r="C2670" s="36" t="s">
        <v>12382</v>
      </c>
      <c r="D2670" s="36" t="s">
        <v>125</v>
      </c>
      <c r="E2670">
        <v>103.73332980000001</v>
      </c>
      <c r="F2670">
        <v>1.433333397</v>
      </c>
      <c r="G2670" t="s">
        <v>1464</v>
      </c>
    </row>
    <row r="2671" spans="1:7" ht="18.75" customHeight="1">
      <c r="A2671" s="36" t="s">
        <v>12373</v>
      </c>
      <c r="B2671" s="36" t="s">
        <v>12347</v>
      </c>
      <c r="C2671" s="36" t="s">
        <v>12374</v>
      </c>
      <c r="D2671" s="36" t="s">
        <v>125</v>
      </c>
      <c r="E2671">
        <v>103.75</v>
      </c>
      <c r="F2671">
        <v>1.433333397</v>
      </c>
      <c r="G2671" t="s">
        <v>1464</v>
      </c>
    </row>
    <row r="2672" spans="1:7" ht="18.75" customHeight="1">
      <c r="A2672" s="36" t="s">
        <v>12377</v>
      </c>
      <c r="B2672" s="36" t="s">
        <v>12347</v>
      </c>
      <c r="C2672" s="36" t="s">
        <v>12378</v>
      </c>
      <c r="D2672" t="s">
        <v>125</v>
      </c>
      <c r="E2672">
        <v>103.73332980000001</v>
      </c>
      <c r="F2672">
        <v>1.433333397</v>
      </c>
      <c r="G2672" t="s">
        <v>1464</v>
      </c>
    </row>
    <row r="2673" spans="1:7" ht="18.75" customHeight="1">
      <c r="A2673" s="36" t="s">
        <v>15462</v>
      </c>
      <c r="B2673" s="36" t="s">
        <v>4582</v>
      </c>
      <c r="C2673" s="36" t="s">
        <v>15463</v>
      </c>
      <c r="D2673" s="36" t="s">
        <v>1464</v>
      </c>
      <c r="E2673">
        <v>110.319916666667</v>
      </c>
      <c r="F2673">
        <v>-7.8768750000000001</v>
      </c>
      <c r="G2673" t="s">
        <v>1464</v>
      </c>
    </row>
    <row r="2674" spans="1:7" ht="18.75" customHeight="1">
      <c r="A2674" s="36" t="s">
        <v>6560</v>
      </c>
      <c r="B2674" s="36" t="s">
        <v>6330</v>
      </c>
      <c r="C2674" t="s">
        <v>6561</v>
      </c>
      <c r="D2674" t="s">
        <v>6386</v>
      </c>
      <c r="E2674">
        <v>5.0666666029999998</v>
      </c>
      <c r="F2674">
        <v>100.51667019999999</v>
      </c>
    </row>
    <row r="2675" spans="1:7" ht="18.75" customHeight="1">
      <c r="A2675" s="36" t="s">
        <v>5436</v>
      </c>
      <c r="B2675" s="36" t="s">
        <v>4582</v>
      </c>
      <c r="C2675" s="36" t="s">
        <v>5437</v>
      </c>
      <c r="D2675" s="36" t="s">
        <v>4584</v>
      </c>
      <c r="E2675">
        <v>106.26667019999999</v>
      </c>
      <c r="F2675">
        <v>-6.0500001909999996</v>
      </c>
      <c r="G2675" t="s">
        <v>1464</v>
      </c>
    </row>
    <row r="2676" spans="1:7" ht="18.75" customHeight="1">
      <c r="A2676" s="36" t="s">
        <v>3732</v>
      </c>
      <c r="B2676" s="36" t="s">
        <v>3658</v>
      </c>
      <c r="C2676" s="36" t="s">
        <v>3733</v>
      </c>
      <c r="D2676" s="36" t="s">
        <v>3709</v>
      </c>
      <c r="E2676">
        <v>104.81666559999999</v>
      </c>
      <c r="F2676">
        <v>12.61666679</v>
      </c>
      <c r="G2676" t="s">
        <v>1464</v>
      </c>
    </row>
    <row r="2677" spans="1:7" ht="18.75" customHeight="1">
      <c r="A2677" s="36" t="s">
        <v>4732</v>
      </c>
      <c r="B2677" s="36" t="s">
        <v>4582</v>
      </c>
      <c r="C2677" s="36" t="s">
        <v>4733</v>
      </c>
      <c r="D2677" s="36" t="s">
        <v>4734</v>
      </c>
      <c r="E2677">
        <v>95.349998470000003</v>
      </c>
      <c r="F2677">
        <v>5.5833334920000004</v>
      </c>
      <c r="G2677" t="s">
        <v>1464</v>
      </c>
    </row>
    <row r="2678" spans="1:7" ht="18.75" customHeight="1">
      <c r="A2678" s="36" t="s">
        <v>7195</v>
      </c>
      <c r="B2678" s="36" t="s">
        <v>6929</v>
      </c>
      <c r="C2678" s="36" t="s">
        <v>7196</v>
      </c>
      <c r="D2678" s="36" t="s">
        <v>7017</v>
      </c>
      <c r="E2678">
        <v>95.966667180000002</v>
      </c>
      <c r="F2678">
        <v>22.583333970000002</v>
      </c>
      <c r="G2678" t="s">
        <v>1464</v>
      </c>
    </row>
    <row r="2679" spans="1:7" ht="18.75" customHeight="1">
      <c r="A2679" t="s">
        <v>2898</v>
      </c>
      <c r="B2679" t="s">
        <v>2833</v>
      </c>
      <c r="C2679" t="s">
        <v>2899</v>
      </c>
      <c r="D2679" t="s">
        <v>2838</v>
      </c>
      <c r="E2679">
        <v>21.816667559999999</v>
      </c>
      <c r="F2679">
        <v>90.133331299999995</v>
      </c>
      <c r="G2679" t="s">
        <v>17230</v>
      </c>
    </row>
    <row r="2680" spans="1:7" ht="18.75" customHeight="1">
      <c r="A2680" s="36" t="s">
        <v>17004</v>
      </c>
      <c r="B2680" s="36" t="s">
        <v>6330</v>
      </c>
      <c r="C2680" t="s">
        <v>17063</v>
      </c>
      <c r="D2680" t="s">
        <v>6356</v>
      </c>
      <c r="E2680">
        <v>4.58646710371639</v>
      </c>
      <c r="F2680">
        <v>113.97479704641999</v>
      </c>
    </row>
    <row r="2681" spans="1:7" ht="18.75" customHeight="1">
      <c r="A2681" s="36" t="s">
        <v>6416</v>
      </c>
      <c r="B2681" s="36" t="s">
        <v>6330</v>
      </c>
      <c r="C2681" t="s">
        <v>6417</v>
      </c>
      <c r="D2681" t="s">
        <v>6356</v>
      </c>
      <c r="E2681">
        <v>4.5833334920000004</v>
      </c>
      <c r="F2681">
        <v>113.9666672</v>
      </c>
    </row>
    <row r="2682" spans="1:7" ht="18.75" customHeight="1">
      <c r="A2682" s="36" t="s">
        <v>17023</v>
      </c>
      <c r="B2682" s="36" t="s">
        <v>6330</v>
      </c>
      <c r="C2682" t="s">
        <v>17082</v>
      </c>
      <c r="D2682" t="s">
        <v>6356</v>
      </c>
      <c r="E2682">
        <v>4.5866504906268402</v>
      </c>
      <c r="F2682">
        <v>114.033988122604</v>
      </c>
    </row>
    <row r="2683" spans="1:7" ht="18.75" customHeight="1">
      <c r="A2683" s="36" t="s">
        <v>6649</v>
      </c>
      <c r="B2683" s="36" t="s">
        <v>6330</v>
      </c>
      <c r="C2683" t="s">
        <v>6650</v>
      </c>
      <c r="D2683" t="s">
        <v>6356</v>
      </c>
      <c r="E2683">
        <v>4.5908410000000002</v>
      </c>
      <c r="F2683">
        <v>113.98311099999999</v>
      </c>
    </row>
    <row r="2684" spans="1:7" ht="18.75" customHeight="1">
      <c r="A2684" s="36" t="s">
        <v>6651</v>
      </c>
      <c r="B2684" s="36" t="s">
        <v>6330</v>
      </c>
      <c r="C2684" t="s">
        <v>6652</v>
      </c>
      <c r="D2684" t="s">
        <v>6356</v>
      </c>
      <c r="E2684">
        <v>4.5859639999999997</v>
      </c>
      <c r="F2684">
        <v>113.98117999999999</v>
      </c>
    </row>
    <row r="2685" spans="1:7" ht="18.75" customHeight="1">
      <c r="A2685" s="36" t="s">
        <v>6802</v>
      </c>
      <c r="B2685" s="36" t="s">
        <v>6330</v>
      </c>
      <c r="C2685" t="s">
        <v>6803</v>
      </c>
      <c r="D2685" t="s">
        <v>6356</v>
      </c>
      <c r="E2685">
        <v>4.5459779999999999</v>
      </c>
      <c r="F2685">
        <v>113.982</v>
      </c>
    </row>
    <row r="2686" spans="1:7" ht="18.75" customHeight="1">
      <c r="A2686" s="36" t="s">
        <v>6338</v>
      </c>
      <c r="B2686" s="36" t="s">
        <v>6330</v>
      </c>
      <c r="C2686" t="s">
        <v>6339</v>
      </c>
      <c r="D2686" t="s">
        <v>6340</v>
      </c>
      <c r="E2686">
        <v>5.5166664120000002</v>
      </c>
      <c r="F2686">
        <v>100.38333129999999</v>
      </c>
    </row>
    <row r="2687" spans="1:7" ht="18.75" customHeight="1">
      <c r="A2687" s="36" t="s">
        <v>6769</v>
      </c>
      <c r="B2687" s="36" t="s">
        <v>6330</v>
      </c>
      <c r="C2687" t="s">
        <v>6770</v>
      </c>
      <c r="D2687" t="s">
        <v>6356</v>
      </c>
      <c r="E2687">
        <v>2.3666667939999999</v>
      </c>
      <c r="F2687">
        <v>111.18333440000001</v>
      </c>
    </row>
    <row r="2688" spans="1:7" ht="18.75" customHeight="1">
      <c r="A2688" s="36" t="s">
        <v>6736</v>
      </c>
      <c r="B2688" s="36" t="s">
        <v>6330</v>
      </c>
      <c r="C2688" t="s">
        <v>6737</v>
      </c>
      <c r="D2688" t="s">
        <v>6335</v>
      </c>
      <c r="E2688">
        <v>5.9108990589768302</v>
      </c>
      <c r="F2688">
        <v>100.357295048624</v>
      </c>
    </row>
    <row r="2689" spans="1:7" ht="18.75" customHeight="1">
      <c r="A2689" s="36" t="s">
        <v>16995</v>
      </c>
      <c r="B2689" s="36" t="s">
        <v>6330</v>
      </c>
      <c r="C2689" t="s">
        <v>17054</v>
      </c>
      <c r="D2689" t="s">
        <v>6386</v>
      </c>
      <c r="E2689">
        <v>4.9288827459979601</v>
      </c>
      <c r="F2689">
        <v>100.467530811708</v>
      </c>
    </row>
    <row r="2690" spans="1:7" ht="18.75" customHeight="1">
      <c r="A2690" s="36" t="s">
        <v>6759</v>
      </c>
      <c r="B2690" s="36" t="s">
        <v>6330</v>
      </c>
      <c r="C2690" t="s">
        <v>6760</v>
      </c>
      <c r="D2690" t="s">
        <v>6347</v>
      </c>
      <c r="E2690">
        <v>5.3000001909999996</v>
      </c>
      <c r="F2690">
        <v>103.16666410000001</v>
      </c>
    </row>
    <row r="2691" spans="1:7" ht="18.75" customHeight="1">
      <c r="A2691" s="36" t="s">
        <v>5210</v>
      </c>
      <c r="B2691" s="36" t="s">
        <v>4582</v>
      </c>
      <c r="C2691" s="36" t="s">
        <v>5211</v>
      </c>
      <c r="D2691" t="s">
        <v>4646</v>
      </c>
      <c r="E2691">
        <v>0</v>
      </c>
      <c r="F2691">
        <v>0</v>
      </c>
      <c r="G2691" t="s">
        <v>1464</v>
      </c>
    </row>
    <row r="2692" spans="1:7" ht="18.75" customHeight="1">
      <c r="A2692" s="36" t="s">
        <v>6748</v>
      </c>
      <c r="B2692" s="36" t="s">
        <v>6330</v>
      </c>
      <c r="C2692" t="s">
        <v>6749</v>
      </c>
      <c r="D2692" t="s">
        <v>6340</v>
      </c>
      <c r="E2692">
        <v>5.3499999049999998</v>
      </c>
      <c r="F2692">
        <v>100.4000015</v>
      </c>
    </row>
    <row r="2693" spans="1:7" ht="18.75" customHeight="1">
      <c r="A2693" s="36" t="s">
        <v>6755</v>
      </c>
      <c r="B2693" s="36" t="s">
        <v>6330</v>
      </c>
      <c r="C2693" t="s">
        <v>6756</v>
      </c>
      <c r="D2693" t="s">
        <v>6356</v>
      </c>
      <c r="E2693">
        <v>1.9500000479999999</v>
      </c>
      <c r="F2693">
        <v>111.16666410000001</v>
      </c>
    </row>
    <row r="2694" spans="1:7" ht="18.75" customHeight="1">
      <c r="A2694" s="36" t="s">
        <v>6847</v>
      </c>
      <c r="B2694" s="36" t="s">
        <v>6330</v>
      </c>
      <c r="C2694" t="s">
        <v>6848</v>
      </c>
      <c r="D2694" t="s">
        <v>6335</v>
      </c>
      <c r="E2694">
        <v>5.9833335879999998</v>
      </c>
      <c r="F2694">
        <v>100.2833328</v>
      </c>
    </row>
    <row r="2695" spans="1:7" ht="18.75" customHeight="1">
      <c r="A2695" s="36" t="s">
        <v>6600</v>
      </c>
      <c r="B2695" s="36" t="s">
        <v>6330</v>
      </c>
      <c r="C2695" t="s">
        <v>6601</v>
      </c>
      <c r="D2695" t="s">
        <v>6335</v>
      </c>
      <c r="E2695">
        <v>6</v>
      </c>
      <c r="F2695">
        <v>100.16666410000001</v>
      </c>
    </row>
    <row r="2696" spans="1:7" ht="18.75" customHeight="1">
      <c r="A2696" s="36" t="s">
        <v>6612</v>
      </c>
      <c r="B2696" s="36" t="s">
        <v>6330</v>
      </c>
      <c r="C2696" t="s">
        <v>6613</v>
      </c>
      <c r="D2696" t="s">
        <v>6335</v>
      </c>
      <c r="E2696">
        <v>6.0500001909999996</v>
      </c>
      <c r="F2696">
        <v>100.31666559999999</v>
      </c>
    </row>
    <row r="2697" spans="1:7" ht="18.75" customHeight="1">
      <c r="A2697" s="36" t="s">
        <v>6395</v>
      </c>
      <c r="B2697" s="36" t="s">
        <v>6330</v>
      </c>
      <c r="C2697" t="s">
        <v>6396</v>
      </c>
      <c r="D2697" t="s">
        <v>6335</v>
      </c>
      <c r="E2697">
        <v>0</v>
      </c>
      <c r="F2697">
        <v>0</v>
      </c>
    </row>
    <row r="2698" spans="1:7" ht="18.75" customHeight="1">
      <c r="A2698" s="36" t="s">
        <v>6740</v>
      </c>
      <c r="B2698" s="36" t="s">
        <v>6330</v>
      </c>
      <c r="C2698" t="s">
        <v>6741</v>
      </c>
      <c r="D2698" t="s">
        <v>6356</v>
      </c>
      <c r="E2698">
        <v>1.666666746</v>
      </c>
      <c r="F2698">
        <v>111.01667019999999</v>
      </c>
    </row>
    <row r="2699" spans="1:7" ht="18.75" customHeight="1">
      <c r="A2699" s="36" t="s">
        <v>17024</v>
      </c>
      <c r="B2699" s="36" t="s">
        <v>6330</v>
      </c>
      <c r="C2699" t="s">
        <v>17083</v>
      </c>
      <c r="D2699" t="s">
        <v>6356</v>
      </c>
      <c r="E2699">
        <v>4.8501004159076402</v>
      </c>
      <c r="F2699">
        <v>115.023587703125</v>
      </c>
    </row>
    <row r="2700" spans="1:7" ht="18.75" customHeight="1">
      <c r="A2700" s="36" t="s">
        <v>17025</v>
      </c>
      <c r="B2700" s="36" t="s">
        <v>6330</v>
      </c>
      <c r="C2700" t="s">
        <v>17084</v>
      </c>
      <c r="D2700" t="s">
        <v>17104</v>
      </c>
      <c r="E2700">
        <v>2.5777579640846899</v>
      </c>
      <c r="F2700">
        <v>101.79254769050399</v>
      </c>
    </row>
    <row r="2701" spans="1:7" ht="18.75" customHeight="1">
      <c r="A2701" s="36" t="s">
        <v>6470</v>
      </c>
      <c r="B2701" s="36" t="s">
        <v>6330</v>
      </c>
      <c r="C2701" t="s">
        <v>6471</v>
      </c>
      <c r="D2701" t="s">
        <v>6332</v>
      </c>
      <c r="E2701">
        <v>2.4166667460000002</v>
      </c>
      <c r="F2701">
        <v>103.88333129999999</v>
      </c>
    </row>
    <row r="2702" spans="1:7" ht="18.75" customHeight="1">
      <c r="A2702" s="36" t="s">
        <v>6732</v>
      </c>
      <c r="B2702" s="36" t="s">
        <v>6330</v>
      </c>
      <c r="C2702" t="s">
        <v>6733</v>
      </c>
      <c r="D2702" t="s">
        <v>6335</v>
      </c>
      <c r="E2702">
        <v>5.5833334920000004</v>
      </c>
      <c r="F2702">
        <v>100.33333589999999</v>
      </c>
    </row>
    <row r="2703" spans="1:7" ht="18.75" customHeight="1">
      <c r="A2703" s="36" t="s">
        <v>17005</v>
      </c>
      <c r="B2703" s="36" t="s">
        <v>6330</v>
      </c>
      <c r="C2703" t="s">
        <v>17064</v>
      </c>
      <c r="D2703" t="s">
        <v>6356</v>
      </c>
      <c r="E2703">
        <v>3.9685521882690602</v>
      </c>
      <c r="F2703">
        <v>113.70712282123399</v>
      </c>
    </row>
    <row r="2704" spans="1:7" ht="18.75" customHeight="1">
      <c r="A2704" s="36" t="s">
        <v>17006</v>
      </c>
      <c r="B2704" s="36" t="s">
        <v>6330</v>
      </c>
      <c r="C2704" t="s">
        <v>17065</v>
      </c>
      <c r="D2704" t="s">
        <v>6356</v>
      </c>
      <c r="E2704">
        <v>3.64157208951789</v>
      </c>
      <c r="F2704">
        <v>113.384782125797</v>
      </c>
    </row>
    <row r="2705" spans="1:6" ht="18.75" customHeight="1">
      <c r="A2705" s="36" t="s">
        <v>6704</v>
      </c>
      <c r="B2705" s="36" t="s">
        <v>6330</v>
      </c>
      <c r="C2705" t="s">
        <v>6705</v>
      </c>
      <c r="D2705" t="s">
        <v>6332</v>
      </c>
      <c r="E2705">
        <v>0</v>
      </c>
      <c r="F2705">
        <v>0</v>
      </c>
    </row>
    <row r="2706" spans="1:6" ht="18.75" customHeight="1">
      <c r="A2706" s="36" t="s">
        <v>6907</v>
      </c>
      <c r="B2706" s="36" t="s">
        <v>6330</v>
      </c>
      <c r="C2706" t="s">
        <v>6908</v>
      </c>
      <c r="D2706" t="s">
        <v>6332</v>
      </c>
      <c r="E2706">
        <v>1.433333397</v>
      </c>
      <c r="F2706">
        <v>103.41666410000001</v>
      </c>
    </row>
    <row r="2707" spans="1:6" ht="18.75" customHeight="1">
      <c r="A2707" s="36" t="s">
        <v>6708</v>
      </c>
      <c r="B2707" s="36" t="s">
        <v>6330</v>
      </c>
      <c r="C2707" t="s">
        <v>6709</v>
      </c>
      <c r="D2707" t="s">
        <v>6335</v>
      </c>
      <c r="E2707">
        <v>5.966666698</v>
      </c>
      <c r="F2707">
        <v>100.4666672</v>
      </c>
    </row>
    <row r="2708" spans="1:6" ht="18.75" customHeight="1">
      <c r="A2708" s="36" t="s">
        <v>17026</v>
      </c>
      <c r="B2708" s="36" t="s">
        <v>6330</v>
      </c>
      <c r="C2708" t="s">
        <v>17085</v>
      </c>
      <c r="D2708" t="s">
        <v>6447</v>
      </c>
      <c r="E2708">
        <v>6.3906516872007302</v>
      </c>
      <c r="F2708">
        <v>100.13280037026</v>
      </c>
    </row>
    <row r="2709" spans="1:6" ht="18.75" customHeight="1">
      <c r="A2709" s="36" t="s">
        <v>6550</v>
      </c>
      <c r="B2709" s="36" t="s">
        <v>6330</v>
      </c>
      <c r="C2709" t="s">
        <v>6551</v>
      </c>
      <c r="D2709" t="s">
        <v>6447</v>
      </c>
      <c r="E2709">
        <v>6.3333334920000004</v>
      </c>
      <c r="F2709">
        <v>100.16666410000001</v>
      </c>
    </row>
    <row r="2710" spans="1:6" ht="18.75" customHeight="1">
      <c r="A2710" s="36" t="s">
        <v>6765</v>
      </c>
      <c r="B2710" s="36" t="s">
        <v>6330</v>
      </c>
      <c r="C2710" t="s">
        <v>6766</v>
      </c>
      <c r="D2710" t="s">
        <v>6356</v>
      </c>
      <c r="E2710">
        <v>2.1666667460000002</v>
      </c>
      <c r="F2710">
        <v>111.16666410000001</v>
      </c>
    </row>
    <row r="2711" spans="1:6" ht="18.75" customHeight="1">
      <c r="A2711" s="36" t="s">
        <v>6348</v>
      </c>
      <c r="B2711" s="36" t="s">
        <v>6330</v>
      </c>
      <c r="C2711" t="s">
        <v>6349</v>
      </c>
      <c r="D2711" t="s">
        <v>6350</v>
      </c>
      <c r="E2711">
        <v>2.82160084386223</v>
      </c>
      <c r="F2711">
        <v>103.48233176527999</v>
      </c>
    </row>
    <row r="2712" spans="1:6" ht="18.75" customHeight="1">
      <c r="A2712" s="36" t="s">
        <v>6761</v>
      </c>
      <c r="B2712" s="36" t="s">
        <v>6330</v>
      </c>
      <c r="C2712" t="s">
        <v>6762</v>
      </c>
      <c r="D2712" t="s">
        <v>6356</v>
      </c>
      <c r="E2712">
        <v>1.5499999520000001</v>
      </c>
      <c r="F2712">
        <v>110.83333589999999</v>
      </c>
    </row>
    <row r="2713" spans="1:6" ht="18.75" customHeight="1">
      <c r="A2713" s="36" t="s">
        <v>6706</v>
      </c>
      <c r="B2713" s="36" t="s">
        <v>6330</v>
      </c>
      <c r="C2713" t="s">
        <v>6707</v>
      </c>
      <c r="D2713" t="s">
        <v>6335</v>
      </c>
      <c r="E2713">
        <v>5.8333334920000004</v>
      </c>
      <c r="F2713">
        <v>100.33333589999999</v>
      </c>
    </row>
    <row r="2714" spans="1:6" ht="18.75" customHeight="1">
      <c r="A2714" s="36" t="s">
        <v>6629</v>
      </c>
      <c r="B2714" s="36" t="s">
        <v>6330</v>
      </c>
      <c r="C2714" t="s">
        <v>6630</v>
      </c>
      <c r="D2714" t="s">
        <v>6356</v>
      </c>
      <c r="E2714">
        <v>1.583333254</v>
      </c>
      <c r="F2714">
        <v>110.58333589999999</v>
      </c>
    </row>
    <row r="2715" spans="1:6" ht="18.75" customHeight="1">
      <c r="A2715" s="36" t="s">
        <v>6674</v>
      </c>
      <c r="B2715" s="36" t="s">
        <v>6330</v>
      </c>
      <c r="C2715" t="s">
        <v>6675</v>
      </c>
      <c r="D2715" t="s">
        <v>6335</v>
      </c>
      <c r="E2715">
        <v>6.25</v>
      </c>
      <c r="F2715">
        <v>100.1999969</v>
      </c>
    </row>
    <row r="2716" spans="1:6" ht="18.75" customHeight="1">
      <c r="A2716" s="36" t="s">
        <v>6742</v>
      </c>
      <c r="B2716" s="36" t="s">
        <v>6330</v>
      </c>
      <c r="C2716" t="s">
        <v>6743</v>
      </c>
      <c r="D2716" t="s">
        <v>6356</v>
      </c>
      <c r="E2716">
        <v>1.766666651</v>
      </c>
      <c r="F2716">
        <v>111.08333589999999</v>
      </c>
    </row>
    <row r="2717" spans="1:6" ht="18.75" customHeight="1">
      <c r="A2717" s="36" t="s">
        <v>6677</v>
      </c>
      <c r="B2717" s="36" t="s">
        <v>6330</v>
      </c>
      <c r="C2717" t="s">
        <v>6678</v>
      </c>
      <c r="D2717" t="s">
        <v>6335</v>
      </c>
      <c r="E2717">
        <v>5.8679599986565796</v>
      </c>
      <c r="F2717">
        <v>100.36082642294301</v>
      </c>
    </row>
    <row r="2718" spans="1:6" ht="18.75" customHeight="1">
      <c r="A2718" s="36" t="s">
        <v>17007</v>
      </c>
      <c r="B2718" s="36" t="s">
        <v>6330</v>
      </c>
      <c r="C2718" t="s">
        <v>17066</v>
      </c>
      <c r="D2718" t="s">
        <v>6356</v>
      </c>
      <c r="E2718">
        <v>3.79524886516085</v>
      </c>
      <c r="F2718">
        <v>113.49194714042901</v>
      </c>
    </row>
    <row r="2719" spans="1:6" ht="18.75" customHeight="1">
      <c r="A2719" s="36" t="s">
        <v>6472</v>
      </c>
      <c r="B2719" s="36" t="s">
        <v>6330</v>
      </c>
      <c r="C2719" t="s">
        <v>6473</v>
      </c>
      <c r="D2719" t="s">
        <v>6413</v>
      </c>
      <c r="E2719">
        <v>2.3499999049999998</v>
      </c>
      <c r="F2719">
        <v>102.0333328</v>
      </c>
    </row>
    <row r="2720" spans="1:6" ht="18.75" customHeight="1">
      <c r="A2720" s="36" t="s">
        <v>6411</v>
      </c>
      <c r="B2720" s="36" t="s">
        <v>6330</v>
      </c>
      <c r="C2720" t="s">
        <v>6412</v>
      </c>
      <c r="D2720" t="s">
        <v>6413</v>
      </c>
      <c r="E2720">
        <v>2.1333334449999999</v>
      </c>
      <c r="F2720">
        <v>102.4000015</v>
      </c>
    </row>
    <row r="2721" spans="1:7" ht="18.75" customHeight="1">
      <c r="A2721" s="36" t="s">
        <v>17027</v>
      </c>
      <c r="B2721" s="36" t="s">
        <v>6330</v>
      </c>
      <c r="C2721" t="s">
        <v>17086</v>
      </c>
      <c r="D2721" t="s">
        <v>6356</v>
      </c>
      <c r="E2721">
        <v>4.9785080303319198</v>
      </c>
      <c r="F2721">
        <v>115.19261600578299</v>
      </c>
    </row>
    <row r="2722" spans="1:7" ht="18.75" customHeight="1">
      <c r="A2722" s="36" t="s">
        <v>17028</v>
      </c>
      <c r="B2722" s="36" t="s">
        <v>6330</v>
      </c>
      <c r="C2722" t="s">
        <v>17087</v>
      </c>
      <c r="D2722" t="s">
        <v>6335</v>
      </c>
      <c r="E2722">
        <v>6.2200302860622196</v>
      </c>
      <c r="F2722">
        <v>100.234763379789</v>
      </c>
    </row>
    <row r="2723" spans="1:7" ht="18.75" customHeight="1">
      <c r="A2723" s="36" t="s">
        <v>6849</v>
      </c>
      <c r="B2723" s="36" t="s">
        <v>6330</v>
      </c>
      <c r="C2723" t="s">
        <v>6850</v>
      </c>
      <c r="D2723" t="s">
        <v>6335</v>
      </c>
      <c r="E2723">
        <v>5.8666667940000004</v>
      </c>
      <c r="F2723">
        <v>100.2833328</v>
      </c>
    </row>
    <row r="2724" spans="1:7" ht="18.75" customHeight="1">
      <c r="A2724" s="36" t="s">
        <v>15561</v>
      </c>
      <c r="B2724" s="36" t="s">
        <v>7429</v>
      </c>
      <c r="C2724" s="36" t="s">
        <v>15562</v>
      </c>
      <c r="D2724" s="36" t="s">
        <v>1464</v>
      </c>
      <c r="E2724">
        <v>0</v>
      </c>
      <c r="F2724">
        <v>0</v>
      </c>
      <c r="G2724" t="s">
        <v>1464</v>
      </c>
    </row>
    <row r="2725" spans="1:7" ht="18.75" customHeight="1">
      <c r="A2725" s="36" t="s">
        <v>6018</v>
      </c>
      <c r="B2725" s="36" t="s">
        <v>5588</v>
      </c>
      <c r="C2725" s="36" t="s">
        <v>6019</v>
      </c>
      <c r="D2725" t="s">
        <v>5590</v>
      </c>
      <c r="E2725">
        <v>142.3283333</v>
      </c>
      <c r="F2725">
        <v>45.133888890000001</v>
      </c>
      <c r="G2725" t="s">
        <v>1464</v>
      </c>
    </row>
    <row r="2726" spans="1:7" ht="18.75" customHeight="1">
      <c r="A2726" s="36" t="s">
        <v>6625</v>
      </c>
      <c r="B2726" s="36" t="s">
        <v>6330</v>
      </c>
      <c r="C2726" t="s">
        <v>6626</v>
      </c>
      <c r="D2726" t="s">
        <v>6356</v>
      </c>
      <c r="E2726">
        <v>1.466666698</v>
      </c>
      <c r="F2726">
        <v>110.33333589999999</v>
      </c>
    </row>
    <row r="2727" spans="1:7" ht="18.75" customHeight="1">
      <c r="A2727" s="36" t="s">
        <v>6794</v>
      </c>
      <c r="B2727" s="36" t="s">
        <v>6330</v>
      </c>
      <c r="C2727" t="s">
        <v>6795</v>
      </c>
      <c r="D2727" t="s">
        <v>6356</v>
      </c>
      <c r="E2727">
        <v>1.7070909999999999</v>
      </c>
      <c r="F2727">
        <v>110.317497</v>
      </c>
    </row>
    <row r="2728" spans="1:7" ht="18.75" customHeight="1">
      <c r="A2728" s="36" t="s">
        <v>13856</v>
      </c>
      <c r="B2728" s="36" t="s">
        <v>13155</v>
      </c>
      <c r="C2728" s="36" t="s">
        <v>13857</v>
      </c>
      <c r="D2728" s="36" t="s">
        <v>13359</v>
      </c>
      <c r="E2728">
        <v>103.69473374547501</v>
      </c>
      <c r="F2728">
        <v>18.3109188129981</v>
      </c>
      <c r="G2728" t="s">
        <v>1464</v>
      </c>
    </row>
    <row r="2729" spans="1:7" ht="18.75" customHeight="1">
      <c r="A2729" s="36" t="s">
        <v>9230</v>
      </c>
      <c r="B2729" s="36" t="s">
        <v>17249</v>
      </c>
      <c r="C2729" s="36" t="s">
        <v>9231</v>
      </c>
      <c r="D2729" s="36" t="s">
        <v>7703</v>
      </c>
      <c r="E2729">
        <v>176</v>
      </c>
      <c r="F2729">
        <v>-37.716666670000002</v>
      </c>
      <c r="G2729" t="s">
        <v>8460</v>
      </c>
    </row>
    <row r="2730" spans="1:7" ht="18.75" customHeight="1">
      <c r="A2730" t="s">
        <v>3455</v>
      </c>
      <c r="B2730" t="s">
        <v>2833</v>
      </c>
      <c r="C2730" t="s">
        <v>3456</v>
      </c>
      <c r="D2730" t="s">
        <v>2838</v>
      </c>
      <c r="E2730">
        <v>21.944093284256599</v>
      </c>
      <c r="F2730">
        <v>90.646138390966101</v>
      </c>
      <c r="G2730" t="s">
        <v>17230</v>
      </c>
    </row>
    <row r="2731" spans="1:7" ht="18.75" customHeight="1">
      <c r="A2731" t="s">
        <v>3125</v>
      </c>
      <c r="B2731" t="s">
        <v>2833</v>
      </c>
      <c r="C2731" t="s">
        <v>3126</v>
      </c>
      <c r="D2731" t="s">
        <v>2846</v>
      </c>
      <c r="E2731">
        <v>0</v>
      </c>
      <c r="F2731">
        <v>0</v>
      </c>
      <c r="G2731" t="s">
        <v>17234</v>
      </c>
    </row>
    <row r="2732" spans="1:7" ht="18.75" customHeight="1">
      <c r="A2732" s="36" t="s">
        <v>3756</v>
      </c>
      <c r="B2732" s="36" t="s">
        <v>3658</v>
      </c>
      <c r="C2732" s="36" t="s">
        <v>3757</v>
      </c>
      <c r="D2732" t="s">
        <v>3723</v>
      </c>
      <c r="E2732">
        <v>104.2833328</v>
      </c>
      <c r="F2732">
        <v>10.483333590000001</v>
      </c>
      <c r="G2732" t="s">
        <v>1464</v>
      </c>
    </row>
    <row r="2733" spans="1:7" ht="18.75" customHeight="1">
      <c r="A2733" s="36" t="s">
        <v>5310</v>
      </c>
      <c r="B2733" s="36" t="s">
        <v>4582</v>
      </c>
      <c r="C2733" s="36" t="s">
        <v>5311</v>
      </c>
      <c r="D2733" s="36" t="s">
        <v>4603</v>
      </c>
      <c r="E2733">
        <v>140.575033892644</v>
      </c>
      <c r="F2733">
        <v>-8.7430518928865499</v>
      </c>
      <c r="G2733" t="s">
        <v>1464</v>
      </c>
    </row>
    <row r="2734" spans="1:7" ht="18.75" customHeight="1">
      <c r="A2734" s="36" t="s">
        <v>10647</v>
      </c>
      <c r="B2734" s="36" t="s">
        <v>9596</v>
      </c>
      <c r="C2734" s="36" t="s">
        <v>10648</v>
      </c>
      <c r="D2734" t="s">
        <v>9600</v>
      </c>
      <c r="E2734">
        <v>0</v>
      </c>
      <c r="F2734">
        <v>0</v>
      </c>
      <c r="G2734" t="s">
        <v>1464</v>
      </c>
    </row>
    <row r="2735" spans="1:7" ht="18.75" customHeight="1">
      <c r="A2735" s="36" t="s">
        <v>5986</v>
      </c>
      <c r="B2735" s="36" t="s">
        <v>5588</v>
      </c>
      <c r="C2735" s="36" t="s">
        <v>5987</v>
      </c>
      <c r="D2735" s="36" t="s">
        <v>5712</v>
      </c>
      <c r="E2735">
        <v>130.56213902236499</v>
      </c>
      <c r="F2735">
        <v>32.473135177058303</v>
      </c>
      <c r="G2735" t="s">
        <v>1464</v>
      </c>
    </row>
    <row r="2736" spans="1:7" ht="18.75" customHeight="1">
      <c r="A2736" s="36" t="s">
        <v>11665</v>
      </c>
      <c r="B2736" s="36" t="s">
        <v>10805</v>
      </c>
      <c r="C2736" s="36" t="s">
        <v>11666</v>
      </c>
      <c r="D2736" s="36" t="s">
        <v>10874</v>
      </c>
      <c r="E2736">
        <v>123.13333129999999</v>
      </c>
      <c r="F2736">
        <v>7.6999998090000004</v>
      </c>
      <c r="G2736" t="s">
        <v>1464</v>
      </c>
    </row>
    <row r="2737" spans="1:7" ht="18.75" customHeight="1">
      <c r="A2737" s="36" t="s">
        <v>11607</v>
      </c>
      <c r="B2737" s="36" t="s">
        <v>10805</v>
      </c>
      <c r="C2737" s="36" t="s">
        <v>11608</v>
      </c>
      <c r="D2737" t="s">
        <v>10841</v>
      </c>
      <c r="E2737">
        <v>123.83333589999999</v>
      </c>
      <c r="F2737">
        <v>6.6666665079999996</v>
      </c>
      <c r="G2737" t="s">
        <v>1464</v>
      </c>
    </row>
    <row r="2738" spans="1:7" ht="18.75" customHeight="1">
      <c r="A2738" s="36" t="s">
        <v>12865</v>
      </c>
      <c r="B2738" s="36" t="s">
        <v>17253</v>
      </c>
      <c r="C2738" s="36" t="s">
        <v>12866</v>
      </c>
      <c r="D2738" t="s">
        <v>12537</v>
      </c>
      <c r="E2738">
        <v>81.75</v>
      </c>
      <c r="F2738">
        <v>6.5833334920000004</v>
      </c>
      <c r="G2738" t="s">
        <v>1464</v>
      </c>
    </row>
    <row r="2739" spans="1:7" ht="18.75" customHeight="1">
      <c r="A2739" s="36" t="s">
        <v>5940</v>
      </c>
      <c r="B2739" s="36" t="s">
        <v>5588</v>
      </c>
      <c r="C2739" s="36" t="s">
        <v>5941</v>
      </c>
      <c r="D2739" s="36" t="s">
        <v>1464</v>
      </c>
      <c r="E2739">
        <v>135.4161</v>
      </c>
      <c r="F2739">
        <v>34.450378000000001</v>
      </c>
      <c r="G2739" t="s">
        <v>1464</v>
      </c>
    </row>
    <row r="2740" spans="1:7" ht="18.75" customHeight="1">
      <c r="A2740" t="s">
        <v>3241</v>
      </c>
      <c r="B2740" t="s">
        <v>2833</v>
      </c>
      <c r="C2740" t="s">
        <v>3242</v>
      </c>
      <c r="D2740" t="s">
        <v>2955</v>
      </c>
      <c r="E2740">
        <v>24.700000760000002</v>
      </c>
      <c r="F2740">
        <v>88.116668700000005</v>
      </c>
      <c r="G2740" t="s">
        <v>17244</v>
      </c>
    </row>
    <row r="2741" spans="1:7" ht="18.75" customHeight="1">
      <c r="A2741" s="36" t="s">
        <v>6238</v>
      </c>
      <c r="B2741" s="36" t="s">
        <v>5588</v>
      </c>
      <c r="C2741" s="36" t="s">
        <v>6239</v>
      </c>
      <c r="D2741" s="36" t="s">
        <v>5709</v>
      </c>
      <c r="E2741">
        <v>136.540173426064</v>
      </c>
      <c r="F2741">
        <v>34.624870494458001</v>
      </c>
      <c r="G2741" t="s">
        <v>1464</v>
      </c>
    </row>
    <row r="2742" spans="1:7" ht="18.75" customHeight="1">
      <c r="A2742" t="s">
        <v>17119</v>
      </c>
      <c r="B2742" s="36" t="s">
        <v>17246</v>
      </c>
      <c r="C2742" t="s">
        <v>17153</v>
      </c>
      <c r="D2742" t="s">
        <v>17184</v>
      </c>
      <c r="E2742">
        <v>38.607777779999999</v>
      </c>
      <c r="F2742">
        <v>125.08805556</v>
      </c>
    </row>
    <row r="2743" spans="1:7" ht="18.75" customHeight="1">
      <c r="A2743" t="s">
        <v>17121</v>
      </c>
      <c r="B2743" s="36" t="s">
        <v>17246</v>
      </c>
      <c r="C2743" t="s">
        <v>17155</v>
      </c>
      <c r="D2743" t="s">
        <v>17177</v>
      </c>
      <c r="E2743">
        <v>39.45333333</v>
      </c>
      <c r="F2743">
        <v>127.39166667000001</v>
      </c>
    </row>
    <row r="2744" spans="1:7" ht="18.75" customHeight="1">
      <c r="A2744" t="s">
        <v>17120</v>
      </c>
      <c r="B2744" s="36" t="s">
        <v>17246</v>
      </c>
      <c r="C2744" t="s">
        <v>17154</v>
      </c>
      <c r="D2744" t="s">
        <v>17177</v>
      </c>
      <c r="E2744">
        <v>39.392499999999998</v>
      </c>
      <c r="F2744">
        <v>127.47055555999999</v>
      </c>
    </row>
    <row r="2745" spans="1:7" ht="18.75" customHeight="1">
      <c r="A2745" s="36" t="s">
        <v>10350</v>
      </c>
      <c r="B2745" s="36" t="s">
        <v>9596</v>
      </c>
      <c r="C2745" s="36" t="s">
        <v>10351</v>
      </c>
      <c r="D2745" t="s">
        <v>9793</v>
      </c>
      <c r="E2745">
        <v>66.816665650000004</v>
      </c>
      <c r="F2745">
        <v>25.033332819999998</v>
      </c>
      <c r="G2745" t="s">
        <v>1464</v>
      </c>
    </row>
    <row r="2746" spans="1:7" ht="18.75" customHeight="1">
      <c r="A2746" s="36" t="s">
        <v>13702</v>
      </c>
      <c r="B2746" s="36" t="s">
        <v>13155</v>
      </c>
      <c r="C2746" s="36" t="s">
        <v>13703</v>
      </c>
      <c r="D2746" t="s">
        <v>1464</v>
      </c>
      <c r="E2746">
        <v>101.9</v>
      </c>
      <c r="F2746">
        <v>12.56666667</v>
      </c>
      <c r="G2746" t="s">
        <v>1464</v>
      </c>
    </row>
    <row r="2747" spans="1:7" ht="18.75" customHeight="1">
      <c r="A2747" s="36" t="s">
        <v>5926</v>
      </c>
      <c r="B2747" s="36" t="s">
        <v>5588</v>
      </c>
      <c r="C2747" s="36" t="s">
        <v>5927</v>
      </c>
      <c r="D2747" t="s">
        <v>1464</v>
      </c>
      <c r="E2747">
        <v>135.50563615322699</v>
      </c>
      <c r="F2747">
        <v>34.721573978509802</v>
      </c>
      <c r="G2747" t="s">
        <v>1464</v>
      </c>
    </row>
    <row r="2748" spans="1:7" ht="18.75" customHeight="1">
      <c r="A2748" s="36" t="s">
        <v>2367</v>
      </c>
      <c r="B2748" s="36" t="s">
        <v>1884</v>
      </c>
      <c r="C2748" s="36" t="s">
        <v>2368</v>
      </c>
      <c r="D2748" s="36" t="s">
        <v>1464</v>
      </c>
      <c r="E2748">
        <v>128.74278264653199</v>
      </c>
      <c r="F2748">
        <v>-15.6666602556953</v>
      </c>
      <c r="G2748" t="s">
        <v>1464</v>
      </c>
    </row>
    <row r="2749" spans="1:7" ht="18.75" customHeight="1">
      <c r="A2749" s="36" t="s">
        <v>9749</v>
      </c>
      <c r="B2749" s="36" t="s">
        <v>9596</v>
      </c>
      <c r="C2749" s="36" t="s">
        <v>9750</v>
      </c>
      <c r="D2749" t="s">
        <v>9600</v>
      </c>
      <c r="E2749">
        <v>68.383331299999995</v>
      </c>
      <c r="F2749">
        <v>24.166666029999998</v>
      </c>
      <c r="G2749" t="s">
        <v>1464</v>
      </c>
    </row>
    <row r="2750" spans="1:7" ht="18.75" customHeight="1">
      <c r="A2750" t="s">
        <v>2926</v>
      </c>
      <c r="B2750" t="s">
        <v>2833</v>
      </c>
      <c r="C2750" t="s">
        <v>2927</v>
      </c>
      <c r="D2750" t="s">
        <v>2838</v>
      </c>
      <c r="E2750">
        <v>21.983333590000001</v>
      </c>
      <c r="F2750">
        <v>90.616668700000005</v>
      </c>
      <c r="G2750" t="s">
        <v>17230</v>
      </c>
    </row>
    <row r="2751" spans="1:7" ht="18.75" customHeight="1">
      <c r="A2751" t="s">
        <v>17211</v>
      </c>
      <c r="B2751" t="s">
        <v>2833</v>
      </c>
      <c r="C2751" t="s">
        <v>3049</v>
      </c>
      <c r="D2751" t="s">
        <v>2846</v>
      </c>
      <c r="E2751">
        <v>24.933332440000001</v>
      </c>
      <c r="F2751">
        <v>91.516670230000003</v>
      </c>
      <c r="G2751" t="s">
        <v>17234</v>
      </c>
    </row>
    <row r="2752" spans="1:7" ht="18.75" customHeight="1">
      <c r="A2752" s="36" t="s">
        <v>3544</v>
      </c>
      <c r="B2752" s="36" t="s">
        <v>3535</v>
      </c>
      <c r="C2752" s="36" t="s">
        <v>3545</v>
      </c>
      <c r="D2752" s="36" t="s">
        <v>3546</v>
      </c>
      <c r="E2752">
        <v>91.194797014530806</v>
      </c>
      <c r="F2752">
        <v>27.233509896840999</v>
      </c>
      <c r="G2752" t="s">
        <v>1464</v>
      </c>
    </row>
    <row r="2753" spans="1:7" ht="18.75" customHeight="1">
      <c r="A2753" s="36" t="s">
        <v>10128</v>
      </c>
      <c r="B2753" s="36" t="s">
        <v>9596</v>
      </c>
      <c r="C2753" s="36" t="s">
        <v>10129</v>
      </c>
      <c r="D2753" t="s">
        <v>1350</v>
      </c>
      <c r="E2753">
        <v>71.283332819999998</v>
      </c>
      <c r="F2753">
        <v>32.75</v>
      </c>
      <c r="G2753" t="s">
        <v>1464</v>
      </c>
    </row>
    <row r="2754" spans="1:7" ht="18.75" customHeight="1">
      <c r="A2754" s="36" t="s">
        <v>5668</v>
      </c>
      <c r="B2754" s="36" t="s">
        <v>5588</v>
      </c>
      <c r="C2754" s="36" t="s">
        <v>5669</v>
      </c>
      <c r="D2754" t="s">
        <v>5612</v>
      </c>
      <c r="E2754">
        <v>140.6000061</v>
      </c>
      <c r="F2754">
        <v>35.650001529999997</v>
      </c>
      <c r="G2754" t="s">
        <v>1464</v>
      </c>
    </row>
    <row r="2755" spans="1:7" ht="18.75" customHeight="1">
      <c r="A2755" s="36" t="s">
        <v>6094</v>
      </c>
      <c r="B2755" s="36" t="s">
        <v>5588</v>
      </c>
      <c r="C2755" s="36" t="s">
        <v>6095</v>
      </c>
      <c r="D2755" t="s">
        <v>5696</v>
      </c>
      <c r="E2755">
        <v>133.28334050000001</v>
      </c>
      <c r="F2755">
        <v>33.950000760000002</v>
      </c>
      <c r="G2755" t="s">
        <v>1464</v>
      </c>
    </row>
    <row r="2756" spans="1:7" ht="18.75" customHeight="1">
      <c r="A2756" s="36" t="s">
        <v>12622</v>
      </c>
      <c r="B2756" s="36" t="s">
        <v>17253</v>
      </c>
      <c r="C2756" s="36" t="s">
        <v>12623</v>
      </c>
      <c r="D2756" t="s">
        <v>12421</v>
      </c>
      <c r="E2756">
        <v>80.366668700000005</v>
      </c>
      <c r="F2756">
        <v>7.4833331110000003</v>
      </c>
      <c r="G2756" t="s">
        <v>1464</v>
      </c>
    </row>
    <row r="2757" spans="1:7" ht="18.75" customHeight="1">
      <c r="A2757" s="36" t="s">
        <v>12422</v>
      </c>
      <c r="B2757" s="36" t="s">
        <v>17253</v>
      </c>
      <c r="C2757" s="36" t="s">
        <v>12423</v>
      </c>
      <c r="D2757" s="36" t="s">
        <v>12421</v>
      </c>
      <c r="E2757">
        <v>0</v>
      </c>
      <c r="F2757">
        <v>0</v>
      </c>
      <c r="G2757" t="s">
        <v>1464</v>
      </c>
    </row>
    <row r="2758" spans="1:7" ht="18.75" customHeight="1">
      <c r="A2758" s="36" t="s">
        <v>5880</v>
      </c>
      <c r="B2758" s="36" t="s">
        <v>5588</v>
      </c>
      <c r="C2758" s="36" t="s">
        <v>5881</v>
      </c>
      <c r="D2758" s="36" t="s">
        <v>5590</v>
      </c>
      <c r="E2758">
        <v>144.41667179999999</v>
      </c>
      <c r="F2758">
        <v>43.166667940000004</v>
      </c>
      <c r="G2758" t="s">
        <v>1464</v>
      </c>
    </row>
    <row r="2759" spans="1:7" ht="18.75" customHeight="1">
      <c r="A2759" s="36" t="s">
        <v>5865</v>
      </c>
      <c r="B2759" s="36" t="s">
        <v>5588</v>
      </c>
      <c r="C2759" s="36" t="s">
        <v>5866</v>
      </c>
      <c r="D2759" s="36" t="s">
        <v>5590</v>
      </c>
      <c r="E2759">
        <v>144.41667179999999</v>
      </c>
      <c r="F2759">
        <v>42.966667180000002</v>
      </c>
      <c r="G2759" t="s">
        <v>1464</v>
      </c>
    </row>
    <row r="2760" spans="1:7" ht="18.75" customHeight="1">
      <c r="A2760" s="36" t="s">
        <v>5882</v>
      </c>
      <c r="B2760" s="36" t="s">
        <v>5588</v>
      </c>
      <c r="C2760" s="36" t="s">
        <v>5883</v>
      </c>
      <c r="D2760" s="36" t="s">
        <v>5590</v>
      </c>
      <c r="E2760">
        <v>144.3500061</v>
      </c>
      <c r="F2760">
        <v>43.616664890000003</v>
      </c>
      <c r="G2760" t="s">
        <v>1464</v>
      </c>
    </row>
    <row r="2761" spans="1:7" ht="18.75" customHeight="1">
      <c r="A2761" s="36" t="s">
        <v>6641</v>
      </c>
      <c r="B2761" s="36" t="s">
        <v>6330</v>
      </c>
      <c r="C2761" t="s">
        <v>6642</v>
      </c>
      <c r="D2761" t="s">
        <v>6347</v>
      </c>
      <c r="E2761">
        <v>5.4000000950000002</v>
      </c>
      <c r="F2761">
        <v>103.08333589999999</v>
      </c>
    </row>
    <row r="2762" spans="1:7" ht="18.75" customHeight="1">
      <c r="A2762" s="36" t="s">
        <v>4961</v>
      </c>
      <c r="B2762" s="36" t="s">
        <v>4582</v>
      </c>
      <c r="C2762" s="36" t="s">
        <v>4962</v>
      </c>
      <c r="D2762" s="36" t="s">
        <v>4624</v>
      </c>
      <c r="E2762">
        <v>115.1500015</v>
      </c>
      <c r="F2762">
        <v>-8.7166662220000006</v>
      </c>
      <c r="G2762" t="s">
        <v>1464</v>
      </c>
    </row>
    <row r="2763" spans="1:7" ht="18.75" customHeight="1">
      <c r="A2763" s="36" t="s">
        <v>9232</v>
      </c>
      <c r="B2763" s="36" t="s">
        <v>17249</v>
      </c>
      <c r="C2763" s="36" t="s">
        <v>9233</v>
      </c>
      <c r="D2763" s="36" t="s">
        <v>7703</v>
      </c>
      <c r="E2763">
        <v>177.13499999999999</v>
      </c>
      <c r="F2763">
        <v>-38.035277780000001</v>
      </c>
      <c r="G2763" t="s">
        <v>8787</v>
      </c>
    </row>
    <row r="2764" spans="1:7" ht="18.75" customHeight="1">
      <c r="A2764" t="s">
        <v>3400</v>
      </c>
      <c r="B2764" t="s">
        <v>2833</v>
      </c>
      <c r="C2764" t="s">
        <v>3401</v>
      </c>
      <c r="D2764" t="s">
        <v>2861</v>
      </c>
      <c r="E2764">
        <v>21.816667559999999</v>
      </c>
      <c r="F2764">
        <v>91.866668700000005</v>
      </c>
      <c r="G2764" t="s">
        <v>17231</v>
      </c>
    </row>
    <row r="2765" spans="1:7" ht="18.75" customHeight="1">
      <c r="A2765" s="36" t="s">
        <v>6156</v>
      </c>
      <c r="B2765" s="36" t="s">
        <v>5588</v>
      </c>
      <c r="C2765" s="36" t="s">
        <v>6157</v>
      </c>
      <c r="D2765" s="36" t="s">
        <v>5656</v>
      </c>
      <c r="E2765">
        <v>136.15241714990901</v>
      </c>
      <c r="F2765">
        <v>36.183217753162602</v>
      </c>
      <c r="G2765" t="s">
        <v>1464</v>
      </c>
    </row>
    <row r="2766" spans="1:7" ht="18.75" customHeight="1">
      <c r="A2766" s="36" t="s">
        <v>3719</v>
      </c>
      <c r="B2766" s="36" t="s">
        <v>3658</v>
      </c>
      <c r="C2766" s="36" t="s">
        <v>3720</v>
      </c>
      <c r="D2766" s="36" t="s">
        <v>3663</v>
      </c>
      <c r="E2766">
        <v>104.48332980000001</v>
      </c>
      <c r="F2766">
        <v>13.41666698</v>
      </c>
      <c r="G2766" t="s">
        <v>1464</v>
      </c>
    </row>
    <row r="2767" spans="1:7" ht="18.75" customHeight="1">
      <c r="A2767" t="s">
        <v>17122</v>
      </c>
      <c r="B2767" s="36" t="s">
        <v>17246</v>
      </c>
      <c r="C2767" t="s">
        <v>17156</v>
      </c>
      <c r="D2767" t="s">
        <v>17177</v>
      </c>
      <c r="E2767">
        <v>39.415555560000001</v>
      </c>
      <c r="F2767">
        <v>127.48138889000001</v>
      </c>
    </row>
    <row r="2768" spans="1:7" ht="18.75" customHeight="1">
      <c r="A2768" s="36" t="s">
        <v>7381</v>
      </c>
      <c r="B2768" s="36" t="s">
        <v>6929</v>
      </c>
      <c r="C2768" s="36" t="s">
        <v>7382</v>
      </c>
      <c r="D2768" s="36" t="s">
        <v>6982</v>
      </c>
      <c r="E2768">
        <v>97.866668700000005</v>
      </c>
      <c r="F2768">
        <v>16.216667180000002</v>
      </c>
      <c r="G2768" t="s">
        <v>1464</v>
      </c>
    </row>
    <row r="2769" spans="1:7" ht="18.75" customHeight="1">
      <c r="A2769" s="36" t="s">
        <v>7037</v>
      </c>
      <c r="B2769" s="36" t="s">
        <v>6929</v>
      </c>
      <c r="C2769" s="36" t="s">
        <v>7038</v>
      </c>
      <c r="D2769" s="36" t="s">
        <v>6982</v>
      </c>
      <c r="E2769">
        <v>95.983329769999997</v>
      </c>
      <c r="F2769">
        <v>21.416666029999998</v>
      </c>
      <c r="G2769" t="s">
        <v>1464</v>
      </c>
    </row>
    <row r="2770" spans="1:7" ht="18.75" customHeight="1">
      <c r="A2770" s="36" t="s">
        <v>7406</v>
      </c>
      <c r="B2770" s="36" t="s">
        <v>6929</v>
      </c>
      <c r="C2770" s="36" t="s">
        <v>7407</v>
      </c>
      <c r="D2770" s="36" t="s">
        <v>1464</v>
      </c>
      <c r="E2770">
        <v>0</v>
      </c>
      <c r="F2770">
        <v>0</v>
      </c>
      <c r="G2770" t="s">
        <v>1464</v>
      </c>
    </row>
    <row r="2771" spans="1:7" ht="18.75" customHeight="1">
      <c r="A2771" s="36" t="s">
        <v>7319</v>
      </c>
      <c r="B2771" s="36" t="s">
        <v>6929</v>
      </c>
      <c r="C2771" s="36" t="s">
        <v>7320</v>
      </c>
      <c r="D2771" s="36" t="s">
        <v>6955</v>
      </c>
      <c r="E2771">
        <v>95.955983329999995</v>
      </c>
      <c r="F2771">
        <v>22.195883330000001</v>
      </c>
      <c r="G2771" t="s">
        <v>1464</v>
      </c>
    </row>
    <row r="2772" spans="1:7" ht="18.75" customHeight="1">
      <c r="A2772" s="36" t="s">
        <v>7117</v>
      </c>
      <c r="B2772" s="36" t="s">
        <v>6929</v>
      </c>
      <c r="C2772" s="36" t="s">
        <v>7118</v>
      </c>
      <c r="D2772" s="36" t="s">
        <v>7058</v>
      </c>
      <c r="E2772">
        <v>97.633331299999995</v>
      </c>
      <c r="F2772">
        <v>16.799999239999998</v>
      </c>
      <c r="G2772" t="s">
        <v>1464</v>
      </c>
    </row>
    <row r="2773" spans="1:7" ht="18.75" customHeight="1">
      <c r="A2773" s="36" t="s">
        <v>7193</v>
      </c>
      <c r="B2773" s="36" t="s">
        <v>6929</v>
      </c>
      <c r="C2773" s="36" t="s">
        <v>7194</v>
      </c>
      <c r="D2773" s="36" t="s">
        <v>6955</v>
      </c>
      <c r="E2773">
        <v>95.516670230000003</v>
      </c>
      <c r="F2773">
        <v>23.61666679</v>
      </c>
      <c r="G2773" t="s">
        <v>1464</v>
      </c>
    </row>
    <row r="2774" spans="1:7" ht="18.75" customHeight="1">
      <c r="A2774" s="36" t="s">
        <v>7009</v>
      </c>
      <c r="B2774" s="36" t="s">
        <v>6929</v>
      </c>
      <c r="C2774" s="36" t="s">
        <v>7010</v>
      </c>
      <c r="D2774" s="36" t="s">
        <v>6982</v>
      </c>
      <c r="E2774">
        <v>96.150001529999997</v>
      </c>
      <c r="F2774">
        <v>20.416666029999998</v>
      </c>
      <c r="G2774" t="s">
        <v>1464</v>
      </c>
    </row>
    <row r="2775" spans="1:7" ht="18.75" customHeight="1">
      <c r="A2775" s="36" t="s">
        <v>7259</v>
      </c>
      <c r="B2775" s="36" t="s">
        <v>6929</v>
      </c>
      <c r="C2775" s="36" t="s">
        <v>7260</v>
      </c>
      <c r="D2775" s="36" t="s">
        <v>6955</v>
      </c>
      <c r="E2775">
        <v>95.683334349999996</v>
      </c>
      <c r="F2775">
        <v>23.766666409999999</v>
      </c>
      <c r="G2775" t="s">
        <v>1464</v>
      </c>
    </row>
    <row r="2776" spans="1:7" ht="18.75" customHeight="1">
      <c r="A2776" s="36" t="s">
        <v>7359</v>
      </c>
      <c r="B2776" s="36" t="s">
        <v>6929</v>
      </c>
      <c r="C2776" s="36" t="s">
        <v>7360</v>
      </c>
      <c r="D2776" s="36" t="s">
        <v>6964</v>
      </c>
      <c r="E2776">
        <v>94.583335880000007</v>
      </c>
      <c r="F2776">
        <v>17.916666029999998</v>
      </c>
      <c r="G2776" t="s">
        <v>1464</v>
      </c>
    </row>
    <row r="2777" spans="1:7" ht="18.75" customHeight="1">
      <c r="A2777" s="36" t="s">
        <v>7079</v>
      </c>
      <c r="B2777" s="36" t="s">
        <v>6929</v>
      </c>
      <c r="C2777" s="36" t="s">
        <v>7080</v>
      </c>
      <c r="D2777" s="36" t="s">
        <v>7017</v>
      </c>
      <c r="E2777">
        <v>95.783332819999998</v>
      </c>
      <c r="F2777">
        <v>19.983333590000001</v>
      </c>
      <c r="G2777" t="s">
        <v>1464</v>
      </c>
    </row>
    <row r="2778" spans="1:7" ht="18.75" customHeight="1">
      <c r="A2778" s="36" t="s">
        <v>7389</v>
      </c>
      <c r="B2778" s="36" t="s">
        <v>6929</v>
      </c>
      <c r="C2778" s="36" t="s">
        <v>7390</v>
      </c>
      <c r="D2778" s="36" t="s">
        <v>7391</v>
      </c>
      <c r="E2778">
        <v>95.25</v>
      </c>
      <c r="F2778">
        <v>20.799999239999998</v>
      </c>
      <c r="G2778" t="s">
        <v>1464</v>
      </c>
    </row>
    <row r="2779" spans="1:7" ht="18.75" customHeight="1">
      <c r="A2779" s="36" t="s">
        <v>7275</v>
      </c>
      <c r="B2779" s="36" t="s">
        <v>6929</v>
      </c>
      <c r="C2779" s="36" t="s">
        <v>7276</v>
      </c>
      <c r="D2779" t="s">
        <v>7032</v>
      </c>
      <c r="E2779">
        <v>95.033332819999998</v>
      </c>
      <c r="F2779">
        <v>18.649999619999999</v>
      </c>
      <c r="G2779" t="s">
        <v>1464</v>
      </c>
    </row>
    <row r="2780" spans="1:7" ht="18.75" customHeight="1">
      <c r="A2780" s="36" t="s">
        <v>4028</v>
      </c>
      <c r="B2780" s="36" t="s">
        <v>17247</v>
      </c>
      <c r="C2780" s="36" t="s">
        <v>4029</v>
      </c>
      <c r="D2780" s="36" t="s">
        <v>3805</v>
      </c>
      <c r="E2780">
        <v>90.666664119999993</v>
      </c>
      <c r="F2780">
        <v>29.5</v>
      </c>
      <c r="G2780" t="s">
        <v>1464</v>
      </c>
    </row>
    <row r="2781" spans="1:7" ht="18.75" customHeight="1">
      <c r="A2781" s="36" t="s">
        <v>15554</v>
      </c>
      <c r="B2781" s="36" t="s">
        <v>6929</v>
      </c>
      <c r="C2781" s="36" t="s">
        <v>15555</v>
      </c>
      <c r="D2781" s="36" t="s">
        <v>15556</v>
      </c>
      <c r="E2781">
        <v>95.261717000000004</v>
      </c>
      <c r="F2781">
        <v>16.746182999999998</v>
      </c>
      <c r="G2781" t="s">
        <v>1464</v>
      </c>
    </row>
    <row r="2782" spans="1:7" ht="18.75" customHeight="1">
      <c r="A2782" s="36" t="s">
        <v>7402</v>
      </c>
      <c r="B2782" s="36" t="s">
        <v>6929</v>
      </c>
      <c r="C2782" s="36" t="s">
        <v>7403</v>
      </c>
      <c r="D2782" s="36" t="s">
        <v>1464</v>
      </c>
      <c r="E2782">
        <v>0</v>
      </c>
      <c r="F2782">
        <v>0</v>
      </c>
      <c r="G2782" t="s">
        <v>1464</v>
      </c>
    </row>
    <row r="2783" spans="1:7" ht="18.75" customHeight="1">
      <c r="A2783" s="36" t="s">
        <v>9234</v>
      </c>
      <c r="B2783" s="36" t="s">
        <v>17249</v>
      </c>
      <c r="C2783" s="36" t="s">
        <v>9235</v>
      </c>
      <c r="D2783" s="36" t="s">
        <v>7729</v>
      </c>
      <c r="E2783">
        <v>175.2666667</v>
      </c>
      <c r="F2783">
        <v>-41.316666669999996</v>
      </c>
      <c r="G2783" t="s">
        <v>8887</v>
      </c>
    </row>
    <row r="2784" spans="1:7" ht="18.75" customHeight="1">
      <c r="A2784" s="36" t="s">
        <v>9236</v>
      </c>
      <c r="B2784" s="36" t="s">
        <v>17249</v>
      </c>
      <c r="C2784" s="36" t="s">
        <v>9237</v>
      </c>
      <c r="D2784" s="36" t="s">
        <v>7726</v>
      </c>
      <c r="E2784">
        <v>172.41666670000001</v>
      </c>
      <c r="F2784">
        <v>-43.833333330000002</v>
      </c>
      <c r="G2784" t="s">
        <v>8598</v>
      </c>
    </row>
    <row r="2785" spans="1:7" ht="18.75" customHeight="1">
      <c r="A2785" s="36" t="s">
        <v>7289</v>
      </c>
      <c r="B2785" s="36" t="s">
        <v>6929</v>
      </c>
      <c r="C2785" s="36" t="s">
        <v>7290</v>
      </c>
      <c r="D2785" s="36" t="s">
        <v>6947</v>
      </c>
      <c r="E2785">
        <v>96.683334349999996</v>
      </c>
      <c r="F2785">
        <v>26.38333321</v>
      </c>
      <c r="G2785" t="s">
        <v>1464</v>
      </c>
    </row>
    <row r="2786" spans="1:7" ht="18.75" customHeight="1">
      <c r="A2786" s="36" t="s">
        <v>11683</v>
      </c>
      <c r="B2786" s="36" t="s">
        <v>10805</v>
      </c>
      <c r="C2786" s="36" t="s">
        <v>11684</v>
      </c>
      <c r="D2786" s="36" t="s">
        <v>10874</v>
      </c>
      <c r="E2786">
        <v>123.56666559999999</v>
      </c>
      <c r="F2786">
        <v>7.8666667940000004</v>
      </c>
      <c r="G2786" t="s">
        <v>1464</v>
      </c>
    </row>
    <row r="2787" spans="1:7" ht="18.75" customHeight="1">
      <c r="A2787" s="36" t="s">
        <v>10316</v>
      </c>
      <c r="B2787" s="36" t="s">
        <v>9596</v>
      </c>
      <c r="C2787" s="36" t="s">
        <v>10317</v>
      </c>
      <c r="D2787" t="s">
        <v>9600</v>
      </c>
      <c r="E2787">
        <v>68</v>
      </c>
      <c r="F2787">
        <v>27</v>
      </c>
      <c r="G2787" t="s">
        <v>1464</v>
      </c>
    </row>
    <row r="2788" spans="1:7" ht="18.75" customHeight="1">
      <c r="A2788" s="36" t="s">
        <v>4596</v>
      </c>
      <c r="B2788" s="36" t="s">
        <v>4582</v>
      </c>
      <c r="C2788" s="36" t="s">
        <v>4597</v>
      </c>
      <c r="D2788" t="s">
        <v>4589</v>
      </c>
      <c r="E2788">
        <v>116.52</v>
      </c>
      <c r="F2788">
        <v>-8.4499999999999993</v>
      </c>
      <c r="G2788" t="s">
        <v>1464</v>
      </c>
    </row>
    <row r="2789" spans="1:7" ht="18.75" customHeight="1">
      <c r="A2789" s="36" t="s">
        <v>7373</v>
      </c>
      <c r="B2789" s="36" t="s">
        <v>6929</v>
      </c>
      <c r="C2789" s="36" t="s">
        <v>7374</v>
      </c>
      <c r="D2789" s="36" t="s">
        <v>6952</v>
      </c>
      <c r="E2789">
        <v>94.75</v>
      </c>
      <c r="F2789">
        <v>16.166666029999998</v>
      </c>
      <c r="G2789" t="s">
        <v>1464</v>
      </c>
    </row>
    <row r="2790" spans="1:7" ht="18.75" customHeight="1">
      <c r="A2790" s="36" t="s">
        <v>1959</v>
      </c>
      <c r="B2790" s="36" t="s">
        <v>1884</v>
      </c>
      <c r="C2790" s="36" t="s">
        <v>1960</v>
      </c>
      <c r="D2790" t="s">
        <v>1947</v>
      </c>
      <c r="E2790">
        <v>122.125532092065</v>
      </c>
      <c r="F2790">
        <v>-16.8574722469817</v>
      </c>
      <c r="G2790" t="s">
        <v>1464</v>
      </c>
    </row>
    <row r="2791" spans="1:7" ht="18.75" customHeight="1">
      <c r="A2791" s="36" t="s">
        <v>6666</v>
      </c>
      <c r="B2791" s="36" t="s">
        <v>6330</v>
      </c>
      <c r="C2791" t="s">
        <v>6667</v>
      </c>
      <c r="D2791" t="s">
        <v>6447</v>
      </c>
      <c r="E2791">
        <v>0</v>
      </c>
      <c r="F2791">
        <v>0</v>
      </c>
    </row>
    <row r="2792" spans="1:7" ht="18.75" customHeight="1">
      <c r="A2792" s="36" t="s">
        <v>2361</v>
      </c>
      <c r="B2792" s="36" t="s">
        <v>1884</v>
      </c>
      <c r="C2792" s="36" t="s">
        <v>2362</v>
      </c>
      <c r="D2792" s="36" t="s">
        <v>1464</v>
      </c>
      <c r="E2792">
        <v>147.36079561076099</v>
      </c>
      <c r="F2792">
        <v>-40.968196125081299</v>
      </c>
      <c r="G2792" t="s">
        <v>1464</v>
      </c>
    </row>
    <row r="2793" spans="1:7" ht="18.75" customHeight="1">
      <c r="A2793" s="36" t="s">
        <v>9787</v>
      </c>
      <c r="B2793" s="36" t="s">
        <v>9596</v>
      </c>
      <c r="C2793" s="36" t="s">
        <v>9788</v>
      </c>
      <c r="D2793" t="s">
        <v>9600</v>
      </c>
      <c r="E2793">
        <v>68.066665650000004</v>
      </c>
      <c r="F2793">
        <v>24.316667559999999</v>
      </c>
      <c r="G2793" t="s">
        <v>1464</v>
      </c>
    </row>
    <row r="2794" spans="1:7" ht="18.75" customHeight="1">
      <c r="A2794" s="36" t="s">
        <v>13424</v>
      </c>
      <c r="B2794" s="36" t="s">
        <v>13155</v>
      </c>
      <c r="C2794" s="36" t="s">
        <v>13425</v>
      </c>
      <c r="D2794" t="s">
        <v>13384</v>
      </c>
      <c r="E2794">
        <v>101.25</v>
      </c>
      <c r="F2794">
        <v>6.8833332059999996</v>
      </c>
      <c r="G2794" t="s">
        <v>1464</v>
      </c>
    </row>
    <row r="2795" spans="1:7" ht="18.75" customHeight="1">
      <c r="A2795" s="36" t="s">
        <v>13961</v>
      </c>
      <c r="B2795" s="36" t="s">
        <v>13155</v>
      </c>
      <c r="C2795" s="36" t="s">
        <v>13962</v>
      </c>
      <c r="D2795" s="36" t="s">
        <v>13583</v>
      </c>
      <c r="E2795">
        <v>100.1</v>
      </c>
      <c r="F2795">
        <v>13.05</v>
      </c>
      <c r="G2795" t="s">
        <v>1464</v>
      </c>
    </row>
    <row r="2796" spans="1:7" ht="18.75" customHeight="1">
      <c r="A2796" s="36" t="s">
        <v>13953</v>
      </c>
      <c r="B2796" s="36" t="s">
        <v>13155</v>
      </c>
      <c r="C2796" s="36" t="s">
        <v>13954</v>
      </c>
      <c r="D2796" s="36" t="s">
        <v>13835</v>
      </c>
      <c r="E2796">
        <v>98.220324576818896</v>
      </c>
      <c r="F2796">
        <v>8.7384068584007792</v>
      </c>
      <c r="G2796" t="s">
        <v>1464</v>
      </c>
    </row>
    <row r="2797" spans="1:7" ht="18.75" customHeight="1">
      <c r="A2797" s="36" t="s">
        <v>13919</v>
      </c>
      <c r="B2797" s="36" t="s">
        <v>13155</v>
      </c>
      <c r="C2797" s="36" t="s">
        <v>13920</v>
      </c>
      <c r="D2797" s="36" t="s">
        <v>13242</v>
      </c>
      <c r="E2797">
        <v>100.091334358132</v>
      </c>
      <c r="F2797">
        <v>13.052386867575899</v>
      </c>
      <c r="G2797" t="s">
        <v>13707</v>
      </c>
    </row>
    <row r="2798" spans="1:7" ht="18.75" customHeight="1">
      <c r="A2798" s="36" t="s">
        <v>13339</v>
      </c>
      <c r="B2798" s="36" t="s">
        <v>13155</v>
      </c>
      <c r="C2798" s="36" t="s">
        <v>13340</v>
      </c>
      <c r="D2798" s="36" t="s">
        <v>13242</v>
      </c>
      <c r="E2798">
        <v>100.1</v>
      </c>
      <c r="F2798">
        <v>13.05</v>
      </c>
      <c r="G2798" t="s">
        <v>1464</v>
      </c>
    </row>
    <row r="2799" spans="1:7" ht="18.75" customHeight="1">
      <c r="A2799" s="36" t="s">
        <v>13959</v>
      </c>
      <c r="B2799" s="36" t="s">
        <v>13155</v>
      </c>
      <c r="C2799" s="36" t="s">
        <v>13960</v>
      </c>
      <c r="D2799" t="s">
        <v>13605</v>
      </c>
      <c r="E2799">
        <v>0</v>
      </c>
      <c r="F2799">
        <v>0</v>
      </c>
      <c r="G2799" t="s">
        <v>1464</v>
      </c>
    </row>
    <row r="2800" spans="1:7" ht="18.75" customHeight="1">
      <c r="A2800" s="36" t="s">
        <v>14052</v>
      </c>
      <c r="B2800" s="36" t="s">
        <v>13155</v>
      </c>
      <c r="C2800" s="36" t="s">
        <v>14053</v>
      </c>
      <c r="D2800" s="36" t="s">
        <v>1464</v>
      </c>
      <c r="E2800">
        <v>0</v>
      </c>
      <c r="F2800">
        <v>0</v>
      </c>
      <c r="G2800" t="s">
        <v>1464</v>
      </c>
    </row>
    <row r="2801" spans="1:7" ht="18.75" customHeight="1">
      <c r="A2801" s="36" t="s">
        <v>13603</v>
      </c>
      <c r="B2801" s="36" t="s">
        <v>13155</v>
      </c>
      <c r="C2801" s="36" t="s">
        <v>13604</v>
      </c>
      <c r="D2801" s="36" t="s">
        <v>13605</v>
      </c>
      <c r="E2801">
        <v>0</v>
      </c>
      <c r="F2801">
        <v>0</v>
      </c>
      <c r="G2801" t="s">
        <v>1464</v>
      </c>
    </row>
    <row r="2802" spans="1:7" ht="18.75" customHeight="1">
      <c r="A2802" s="36" t="s">
        <v>14189</v>
      </c>
      <c r="B2802" s="36" t="s">
        <v>14374</v>
      </c>
      <c r="C2802" s="36" t="s">
        <v>14190</v>
      </c>
      <c r="D2802" s="36" t="s">
        <v>14166</v>
      </c>
      <c r="E2802">
        <v>126.6500015</v>
      </c>
      <c r="F2802">
        <v>-8.4499998089999995</v>
      </c>
      <c r="G2802" t="s">
        <v>1464</v>
      </c>
    </row>
    <row r="2803" spans="1:7" ht="18.75" customHeight="1">
      <c r="A2803" s="36" t="s">
        <v>11659</v>
      </c>
      <c r="B2803" s="36" t="s">
        <v>10805</v>
      </c>
      <c r="C2803" s="36" t="s">
        <v>11660</v>
      </c>
      <c r="D2803" s="36" t="s">
        <v>10862</v>
      </c>
      <c r="E2803">
        <v>124.76667019999999</v>
      </c>
      <c r="F2803">
        <v>8.8166666029999998</v>
      </c>
      <c r="G2803" t="s">
        <v>1464</v>
      </c>
    </row>
    <row r="2804" spans="1:7" ht="18.75" customHeight="1">
      <c r="A2804" s="36" t="s">
        <v>9288</v>
      </c>
      <c r="B2804" s="36" t="s">
        <v>17249</v>
      </c>
      <c r="C2804" s="36" t="s">
        <v>9289</v>
      </c>
      <c r="D2804" s="36" t="s">
        <v>7721</v>
      </c>
      <c r="E2804">
        <v>174.81666670000001</v>
      </c>
      <c r="F2804">
        <v>-38.066666669999996</v>
      </c>
      <c r="G2804" t="s">
        <v>8895</v>
      </c>
    </row>
    <row r="2805" spans="1:7" ht="18.75" customHeight="1">
      <c r="A2805" t="s">
        <v>17123</v>
      </c>
      <c r="B2805" s="36" t="s">
        <v>17246</v>
      </c>
      <c r="C2805" t="s">
        <v>17157</v>
      </c>
      <c r="D2805" t="s">
        <v>17185</v>
      </c>
      <c r="E2805">
        <v>39.081944440000001</v>
      </c>
      <c r="F2805">
        <v>127.76638889</v>
      </c>
    </row>
    <row r="2806" spans="1:7" ht="18.75" customHeight="1">
      <c r="A2806" t="s">
        <v>17124</v>
      </c>
      <c r="B2806" s="36" t="s">
        <v>17246</v>
      </c>
      <c r="C2806" t="s">
        <v>17158</v>
      </c>
      <c r="D2806" t="s">
        <v>17177</v>
      </c>
      <c r="E2806">
        <v>39.472777780000001</v>
      </c>
      <c r="F2806">
        <v>127.50333333</v>
      </c>
    </row>
    <row r="2807" spans="1:7" ht="18.75" customHeight="1">
      <c r="A2807" t="s">
        <v>17111</v>
      </c>
      <c r="B2807" s="36" t="s">
        <v>17246</v>
      </c>
      <c r="C2807" t="s">
        <v>17145</v>
      </c>
      <c r="D2807" t="s">
        <v>17177</v>
      </c>
      <c r="E2807">
        <v>39.475555559999997</v>
      </c>
      <c r="F2807">
        <v>127.51555556</v>
      </c>
    </row>
    <row r="2808" spans="1:7" ht="18.75" customHeight="1">
      <c r="A2808" t="s">
        <v>17125</v>
      </c>
      <c r="B2808" s="36" t="s">
        <v>17246</v>
      </c>
      <c r="C2808" t="s">
        <v>17159</v>
      </c>
      <c r="D2808"/>
      <c r="E2808">
        <v>39.775833329999998</v>
      </c>
      <c r="F2808">
        <v>127.46972221999999</v>
      </c>
    </row>
    <row r="2809" spans="1:7" ht="18.75" customHeight="1">
      <c r="A2809" t="s">
        <v>17110</v>
      </c>
      <c r="B2809" s="36" t="s">
        <v>17246</v>
      </c>
      <c r="C2809" t="s">
        <v>17144</v>
      </c>
      <c r="D2809" t="s">
        <v>17176</v>
      </c>
      <c r="E2809">
        <v>39.751944440000003</v>
      </c>
      <c r="F2809">
        <v>127.5575</v>
      </c>
    </row>
    <row r="2810" spans="1:7" ht="18.75" customHeight="1">
      <c r="A2810" s="36" t="s">
        <v>8780</v>
      </c>
      <c r="B2810" s="36" t="s">
        <v>17249</v>
      </c>
      <c r="C2810" s="36" t="s">
        <v>8781</v>
      </c>
      <c r="D2810" s="36" t="s">
        <v>7854</v>
      </c>
      <c r="E2810">
        <v>176.83750000000001</v>
      </c>
      <c r="F2810">
        <v>-39.518055560000001</v>
      </c>
      <c r="G2810" t="s">
        <v>8496</v>
      </c>
    </row>
    <row r="2811" spans="1:7" ht="18.75" customHeight="1">
      <c r="A2811" s="36" t="s">
        <v>5123</v>
      </c>
      <c r="B2811" s="36" t="s">
        <v>4582</v>
      </c>
      <c r="C2811" s="36" t="s">
        <v>5124</v>
      </c>
      <c r="D2811" s="36" t="s">
        <v>5041</v>
      </c>
      <c r="E2811">
        <v>0</v>
      </c>
      <c r="F2811">
        <v>0</v>
      </c>
      <c r="G2811" t="s">
        <v>1464</v>
      </c>
    </row>
    <row r="2812" spans="1:7" ht="18.75" customHeight="1">
      <c r="A2812" s="36" t="s">
        <v>10819</v>
      </c>
      <c r="B2812" s="36" t="s">
        <v>10805</v>
      </c>
      <c r="C2812" s="36" t="s">
        <v>10820</v>
      </c>
      <c r="D2812" s="36" t="s">
        <v>10809</v>
      </c>
      <c r="E2812">
        <v>121.2166672</v>
      </c>
      <c r="F2812">
        <v>14.16666698</v>
      </c>
      <c r="G2812" t="s">
        <v>1464</v>
      </c>
    </row>
    <row r="2813" spans="1:7" ht="18.75" customHeight="1">
      <c r="A2813" s="36" t="s">
        <v>13205</v>
      </c>
      <c r="B2813" s="36" t="s">
        <v>13155</v>
      </c>
      <c r="C2813" s="36" t="s">
        <v>13206</v>
      </c>
      <c r="D2813" s="36" t="s">
        <v>13196</v>
      </c>
      <c r="E2813">
        <v>98.283332999999999</v>
      </c>
      <c r="F2813">
        <v>7.983333</v>
      </c>
      <c r="G2813" t="s">
        <v>1464</v>
      </c>
    </row>
    <row r="2814" spans="1:7" ht="18.75" customHeight="1">
      <c r="A2814" s="36" t="s">
        <v>5299</v>
      </c>
      <c r="B2814" s="36" t="s">
        <v>4582</v>
      </c>
      <c r="C2814" s="36" t="s">
        <v>5300</v>
      </c>
      <c r="D2814" t="s">
        <v>5301</v>
      </c>
      <c r="E2814">
        <v>112.690034</v>
      </c>
      <c r="F2814">
        <v>-8.4546950000000098</v>
      </c>
      <c r="G2814" t="s">
        <v>1464</v>
      </c>
    </row>
    <row r="2815" spans="1:7" ht="18.75" customHeight="1">
      <c r="A2815" s="36" t="s">
        <v>12762</v>
      </c>
      <c r="B2815" s="36" t="s">
        <v>17253</v>
      </c>
      <c r="C2815" s="36" t="s">
        <v>12763</v>
      </c>
      <c r="D2815" t="s">
        <v>12537</v>
      </c>
      <c r="E2815">
        <v>81.833335880000007</v>
      </c>
      <c r="F2815">
        <v>6.8666667940000004</v>
      </c>
      <c r="G2815" t="s">
        <v>1464</v>
      </c>
    </row>
    <row r="2816" spans="1:7" ht="18.75" customHeight="1">
      <c r="A2816" s="36" t="s">
        <v>11102</v>
      </c>
      <c r="B2816" s="36" t="s">
        <v>10805</v>
      </c>
      <c r="C2816" s="36" t="s">
        <v>11103</v>
      </c>
      <c r="D2816" s="36" t="s">
        <v>1464</v>
      </c>
      <c r="E2816">
        <v>0</v>
      </c>
      <c r="F2816">
        <v>0</v>
      </c>
      <c r="G2816" t="s">
        <v>1464</v>
      </c>
    </row>
    <row r="2817" spans="1:7" ht="18.75" customHeight="1">
      <c r="A2817" s="36" t="s">
        <v>9887</v>
      </c>
      <c r="B2817" s="36" t="s">
        <v>9596</v>
      </c>
      <c r="C2817" s="36" t="s">
        <v>9888</v>
      </c>
      <c r="D2817" t="s">
        <v>9600</v>
      </c>
      <c r="E2817">
        <v>0</v>
      </c>
      <c r="F2817">
        <v>0</v>
      </c>
      <c r="G2817" t="s">
        <v>1464</v>
      </c>
    </row>
    <row r="2818" spans="1:7" ht="18.75" customHeight="1">
      <c r="A2818" s="36" t="s">
        <v>4149</v>
      </c>
      <c r="B2818" s="36" t="s">
        <v>17247</v>
      </c>
      <c r="C2818" s="36" t="s">
        <v>4150</v>
      </c>
      <c r="D2818" s="36" t="s">
        <v>3867</v>
      </c>
      <c r="E2818">
        <v>119.25</v>
      </c>
      <c r="F2818">
        <v>37.133335109999997</v>
      </c>
      <c r="G2818" t="s">
        <v>1464</v>
      </c>
    </row>
    <row r="2819" spans="1:7" ht="18.75" customHeight="1">
      <c r="A2819" s="36" t="s">
        <v>6543</v>
      </c>
      <c r="B2819" s="36" t="s">
        <v>6330</v>
      </c>
      <c r="C2819" t="s">
        <v>6544</v>
      </c>
      <c r="D2819" t="s">
        <v>6350</v>
      </c>
      <c r="E2819">
        <v>2.733333349</v>
      </c>
      <c r="F2819">
        <v>103.48332980000001</v>
      </c>
    </row>
    <row r="2820" spans="1:7" ht="18.75" customHeight="1">
      <c r="A2820" s="36" t="s">
        <v>9769</v>
      </c>
      <c r="B2820" s="36" t="s">
        <v>9596</v>
      </c>
      <c r="C2820" s="36" t="s">
        <v>9770</v>
      </c>
      <c r="D2820" t="s">
        <v>9600</v>
      </c>
      <c r="E2820">
        <v>67.683334349999996</v>
      </c>
      <c r="F2820">
        <v>24.416666029999998</v>
      </c>
      <c r="G2820" t="s">
        <v>1464</v>
      </c>
    </row>
    <row r="2821" spans="1:7" ht="18.75" customHeight="1">
      <c r="A2821" s="36" t="s">
        <v>2463</v>
      </c>
      <c r="B2821" s="36" t="s">
        <v>1884</v>
      </c>
      <c r="C2821" s="36" t="s">
        <v>2464</v>
      </c>
      <c r="D2821" t="s">
        <v>1918</v>
      </c>
      <c r="E2821">
        <v>141.96929439250999</v>
      </c>
      <c r="F2821">
        <v>-35.7549016734582</v>
      </c>
      <c r="G2821" t="s">
        <v>1464</v>
      </c>
    </row>
    <row r="2822" spans="1:7" ht="18.75" customHeight="1">
      <c r="A2822" s="36" t="s">
        <v>2035</v>
      </c>
      <c r="B2822" s="36" t="s">
        <v>1884</v>
      </c>
      <c r="C2822" s="36" t="s">
        <v>2036</v>
      </c>
      <c r="D2822" s="36" t="s">
        <v>1464</v>
      </c>
      <c r="E2822">
        <v>139.18058089614601</v>
      </c>
      <c r="F2822">
        <v>-35.473249827940201</v>
      </c>
      <c r="G2822" t="s">
        <v>1464</v>
      </c>
    </row>
    <row r="2823" spans="1:7" ht="18.75" customHeight="1">
      <c r="A2823" s="36" t="s">
        <v>11025</v>
      </c>
      <c r="B2823" s="36" t="s">
        <v>10805</v>
      </c>
      <c r="C2823" s="36" t="s">
        <v>11026</v>
      </c>
      <c r="D2823" s="36" t="s">
        <v>1464</v>
      </c>
      <c r="E2823">
        <v>0</v>
      </c>
      <c r="F2823">
        <v>0</v>
      </c>
      <c r="G2823" t="s">
        <v>1464</v>
      </c>
    </row>
    <row r="2824" spans="1:7" ht="18.75" customHeight="1">
      <c r="A2824" s="36" t="s">
        <v>2768</v>
      </c>
      <c r="B2824" s="36" t="s">
        <v>1884</v>
      </c>
      <c r="C2824" s="36" t="s">
        <v>2769</v>
      </c>
      <c r="D2824" s="36" t="s">
        <v>1464</v>
      </c>
      <c r="E2824">
        <v>128.760395658699</v>
      </c>
      <c r="F2824">
        <v>-16.312057893381301</v>
      </c>
      <c r="G2824" t="s">
        <v>1464</v>
      </c>
    </row>
    <row r="2825" spans="1:7" ht="18.75" customHeight="1">
      <c r="A2825" s="36" t="s">
        <v>2359</v>
      </c>
      <c r="B2825" s="36" t="s">
        <v>1884</v>
      </c>
      <c r="C2825" s="36" t="s">
        <v>2360</v>
      </c>
      <c r="D2825" s="36" t="s">
        <v>1464</v>
      </c>
      <c r="E2825">
        <v>149.6912366974</v>
      </c>
      <c r="F2825">
        <v>-35.048685087596397</v>
      </c>
      <c r="G2825" t="s">
        <v>1464</v>
      </c>
    </row>
    <row r="2826" spans="1:7" ht="18.75" customHeight="1">
      <c r="A2826" s="36" t="s">
        <v>11333</v>
      </c>
      <c r="B2826" s="36" t="s">
        <v>10805</v>
      </c>
      <c r="C2826" s="36" t="s">
        <v>11334</v>
      </c>
      <c r="D2826" t="s">
        <v>1464</v>
      </c>
      <c r="E2826">
        <v>124.978580354882</v>
      </c>
      <c r="F2826">
        <v>10.7811192196992</v>
      </c>
      <c r="G2826" t="s">
        <v>1464</v>
      </c>
    </row>
    <row r="2827" spans="1:7" ht="18.75" customHeight="1">
      <c r="A2827" s="36" t="s">
        <v>2357</v>
      </c>
      <c r="B2827" s="36" t="s">
        <v>1884</v>
      </c>
      <c r="C2827" s="36" t="s">
        <v>2358</v>
      </c>
      <c r="D2827" s="36" t="s">
        <v>1464</v>
      </c>
      <c r="E2827">
        <v>142.835058779712</v>
      </c>
      <c r="F2827">
        <v>-37.724787550452298</v>
      </c>
      <c r="G2827" t="s">
        <v>1464</v>
      </c>
    </row>
    <row r="2828" spans="1:7" ht="18.75" customHeight="1">
      <c r="A2828" s="36" t="s">
        <v>2375</v>
      </c>
      <c r="B2828" s="36" t="s">
        <v>1884</v>
      </c>
      <c r="C2828" s="36" t="s">
        <v>2376</v>
      </c>
      <c r="D2828" s="36" t="s">
        <v>1464</v>
      </c>
      <c r="E2828">
        <v>151.10221585126999</v>
      </c>
      <c r="F2828">
        <v>-27.3523230407489</v>
      </c>
      <c r="G2828" t="s">
        <v>1464</v>
      </c>
    </row>
    <row r="2829" spans="1:7" ht="18.75" customHeight="1">
      <c r="A2829" s="36" t="s">
        <v>2355</v>
      </c>
      <c r="B2829" s="36" t="s">
        <v>1884</v>
      </c>
      <c r="C2829" s="36" t="s">
        <v>2356</v>
      </c>
      <c r="D2829" s="36" t="s">
        <v>1464</v>
      </c>
      <c r="E2829">
        <v>142.96192686754199</v>
      </c>
      <c r="F2829">
        <v>-36.258185963155299</v>
      </c>
      <c r="G2829" t="s">
        <v>1464</v>
      </c>
    </row>
    <row r="2830" spans="1:7" ht="18.75" customHeight="1">
      <c r="A2830" s="36" t="s">
        <v>11535</v>
      </c>
      <c r="B2830" s="36" t="s">
        <v>10805</v>
      </c>
      <c r="C2830" s="36" t="s">
        <v>11536</v>
      </c>
      <c r="D2830" s="36" t="s">
        <v>1464</v>
      </c>
      <c r="E2830">
        <v>124.827771</v>
      </c>
      <c r="F2830">
        <v>6.6343040000000002</v>
      </c>
      <c r="G2830" t="s">
        <v>1464</v>
      </c>
    </row>
    <row r="2831" spans="1:7" ht="18.75" customHeight="1">
      <c r="A2831" s="36" t="s">
        <v>2353</v>
      </c>
      <c r="B2831" s="36" t="s">
        <v>1884</v>
      </c>
      <c r="C2831" s="36" t="s">
        <v>2354</v>
      </c>
      <c r="D2831" s="36" t="s">
        <v>1464</v>
      </c>
      <c r="E2831">
        <v>146.40415352731199</v>
      </c>
      <c r="F2831">
        <v>-33.280022243000602</v>
      </c>
      <c r="G2831" t="s">
        <v>1464</v>
      </c>
    </row>
    <row r="2832" spans="1:7" ht="18.75" customHeight="1">
      <c r="A2832" s="36" t="s">
        <v>1916</v>
      </c>
      <c r="B2832" s="36" t="s">
        <v>1884</v>
      </c>
      <c r="C2832" s="36" t="s">
        <v>1917</v>
      </c>
      <c r="D2832" t="s">
        <v>1918</v>
      </c>
      <c r="E2832">
        <v>144.446317592197</v>
      </c>
      <c r="F2832">
        <v>-38.231801367956102</v>
      </c>
      <c r="G2832" t="s">
        <v>1464</v>
      </c>
    </row>
    <row r="2833" spans="1:7" ht="18.75" customHeight="1">
      <c r="A2833" s="36" t="s">
        <v>2467</v>
      </c>
      <c r="B2833" s="36" t="s">
        <v>1884</v>
      </c>
      <c r="C2833" s="36" t="s">
        <v>2468</v>
      </c>
      <c r="D2833" t="s">
        <v>1918</v>
      </c>
      <c r="E2833">
        <v>143.44541909772201</v>
      </c>
      <c r="F2833">
        <v>-38.164779619133803</v>
      </c>
      <c r="G2833" t="s">
        <v>1464</v>
      </c>
    </row>
    <row r="2834" spans="1:7" ht="18.75" customHeight="1">
      <c r="A2834" s="36" t="s">
        <v>11576</v>
      </c>
      <c r="B2834" s="36" t="s">
        <v>10805</v>
      </c>
      <c r="C2834" s="36" t="s">
        <v>11577</v>
      </c>
      <c r="D2834" s="36" t="s">
        <v>10825</v>
      </c>
      <c r="E2834">
        <v>125.88333129999999</v>
      </c>
      <c r="F2834">
        <v>8.2333335880000007</v>
      </c>
      <c r="G2834" t="s">
        <v>1464</v>
      </c>
    </row>
    <row r="2835" spans="1:7" ht="18.75" customHeight="1">
      <c r="A2835" s="36" t="s">
        <v>2365</v>
      </c>
      <c r="B2835" s="36" t="s">
        <v>1884</v>
      </c>
      <c r="C2835" s="36" t="s">
        <v>2366</v>
      </c>
      <c r="D2835" s="36" t="s">
        <v>1464</v>
      </c>
      <c r="E2835">
        <v>147.38498720258301</v>
      </c>
      <c r="F2835">
        <v>-42.3107149481771</v>
      </c>
      <c r="G2835" t="s">
        <v>1464</v>
      </c>
    </row>
    <row r="2836" spans="1:7" ht="18.75" customHeight="1">
      <c r="A2836" s="36" t="s">
        <v>2369</v>
      </c>
      <c r="B2836" s="36" t="s">
        <v>1884</v>
      </c>
      <c r="C2836" s="36" t="s">
        <v>2370</v>
      </c>
      <c r="D2836" s="36" t="s">
        <v>1464</v>
      </c>
      <c r="E2836">
        <v>143.00647000356199</v>
      </c>
      <c r="F2836">
        <v>-38.354754536790701</v>
      </c>
      <c r="G2836" t="s">
        <v>1464</v>
      </c>
    </row>
    <row r="2837" spans="1:7" ht="18.75" customHeight="1">
      <c r="A2837" s="36" t="s">
        <v>2351</v>
      </c>
      <c r="B2837" s="36" t="s">
        <v>1884</v>
      </c>
      <c r="C2837" s="36" t="s">
        <v>2352</v>
      </c>
      <c r="D2837" s="36" t="s">
        <v>1464</v>
      </c>
      <c r="E2837">
        <v>139.858829295135</v>
      </c>
      <c r="F2837">
        <v>-37.2407395227387</v>
      </c>
      <c r="G2837" t="s">
        <v>1464</v>
      </c>
    </row>
    <row r="2838" spans="1:7" ht="18.75" customHeight="1">
      <c r="A2838" s="36" t="s">
        <v>8597</v>
      </c>
      <c r="B2838" s="36" t="s">
        <v>17249</v>
      </c>
      <c r="C2838" s="36" t="s">
        <v>8598</v>
      </c>
      <c r="D2838" s="36" t="s">
        <v>7726</v>
      </c>
      <c r="E2838">
        <v>172.46665949999999</v>
      </c>
      <c r="F2838">
        <v>-43.783332819999998</v>
      </c>
      <c r="G2838" t="s">
        <v>1464</v>
      </c>
    </row>
    <row r="2839" spans="1:7" ht="18.75" customHeight="1">
      <c r="A2839" s="36" t="s">
        <v>8599</v>
      </c>
      <c r="B2839" s="36" t="s">
        <v>17249</v>
      </c>
      <c r="C2839" s="36" t="s">
        <v>8600</v>
      </c>
      <c r="D2839" s="36" t="s">
        <v>8182</v>
      </c>
      <c r="E2839">
        <v>174.1499939</v>
      </c>
      <c r="F2839">
        <v>-41.799999239999998</v>
      </c>
      <c r="G2839" t="s">
        <v>1464</v>
      </c>
    </row>
    <row r="2840" spans="1:7" ht="18.75" customHeight="1">
      <c r="A2840" s="36" t="s">
        <v>2081</v>
      </c>
      <c r="B2840" s="36" t="s">
        <v>1884</v>
      </c>
      <c r="C2840" s="36" t="s">
        <v>2082</v>
      </c>
      <c r="D2840" s="36" t="s">
        <v>1464</v>
      </c>
      <c r="E2840">
        <v>137.31355259304499</v>
      </c>
      <c r="F2840">
        <v>-28.599511466067199</v>
      </c>
      <c r="G2840" t="s">
        <v>1464</v>
      </c>
    </row>
    <row r="2841" spans="1:7" ht="18.75" customHeight="1">
      <c r="A2841" s="36" t="s">
        <v>2349</v>
      </c>
      <c r="B2841" s="36" t="s">
        <v>1884</v>
      </c>
      <c r="C2841" s="36" t="s">
        <v>2350</v>
      </c>
      <c r="D2841" s="36" t="s">
        <v>1464</v>
      </c>
      <c r="E2841">
        <v>131.48109234852299</v>
      </c>
      <c r="F2841">
        <v>-12.3625623849062</v>
      </c>
      <c r="G2841" t="s">
        <v>1464</v>
      </c>
    </row>
    <row r="2842" spans="1:7" ht="18.75" customHeight="1">
      <c r="A2842" s="36" t="s">
        <v>8601</v>
      </c>
      <c r="B2842" s="36" t="s">
        <v>17249</v>
      </c>
      <c r="C2842" s="36" t="s">
        <v>8602</v>
      </c>
      <c r="D2842" s="36" t="s">
        <v>7726</v>
      </c>
      <c r="E2842">
        <v>172.7188889</v>
      </c>
      <c r="F2842">
        <v>-43.82</v>
      </c>
      <c r="G2842" t="s">
        <v>1464</v>
      </c>
    </row>
    <row r="2843" spans="1:7" ht="18.75" customHeight="1">
      <c r="A2843" s="36" t="s">
        <v>1928</v>
      </c>
      <c r="B2843" s="36" t="s">
        <v>1884</v>
      </c>
      <c r="C2843" s="36" t="s">
        <v>1929</v>
      </c>
      <c r="D2843" t="s">
        <v>1921</v>
      </c>
      <c r="E2843">
        <v>139.98983210584299</v>
      </c>
      <c r="F2843">
        <v>-37.410208853565599</v>
      </c>
      <c r="G2843" t="s">
        <v>1464</v>
      </c>
    </row>
    <row r="2844" spans="1:7" ht="18.75" customHeight="1">
      <c r="A2844" s="36" t="s">
        <v>2347</v>
      </c>
      <c r="B2844" s="36" t="s">
        <v>1884</v>
      </c>
      <c r="C2844" s="36" t="s">
        <v>2348</v>
      </c>
      <c r="D2844" s="36" t="s">
        <v>1464</v>
      </c>
      <c r="E2844">
        <v>142.23394693916001</v>
      </c>
      <c r="F2844">
        <v>-34.128303968308202</v>
      </c>
      <c r="G2844" t="s">
        <v>1464</v>
      </c>
    </row>
    <row r="2845" spans="1:7" ht="18.75" customHeight="1">
      <c r="A2845" s="36" t="s">
        <v>2067</v>
      </c>
      <c r="B2845" s="36" t="s">
        <v>1884</v>
      </c>
      <c r="C2845" s="36" t="s">
        <v>2068</v>
      </c>
      <c r="D2845" s="36" t="s">
        <v>1464</v>
      </c>
      <c r="E2845">
        <v>143.36136819999999</v>
      </c>
      <c r="F2845">
        <v>-37.552114529999997</v>
      </c>
      <c r="G2845" t="s">
        <v>1464</v>
      </c>
    </row>
    <row r="2846" spans="1:7" ht="18.75" customHeight="1">
      <c r="A2846" s="36" t="s">
        <v>1961</v>
      </c>
      <c r="B2846" s="36" t="s">
        <v>1884</v>
      </c>
      <c r="C2846" s="36" t="s">
        <v>1962</v>
      </c>
      <c r="D2846" t="s">
        <v>1947</v>
      </c>
      <c r="E2846">
        <v>121.514629027616</v>
      </c>
      <c r="F2846">
        <v>-33.784000538348003</v>
      </c>
      <c r="G2846" t="s">
        <v>1464</v>
      </c>
    </row>
    <row r="2847" spans="1:7" ht="18.75" customHeight="1">
      <c r="A2847" s="36" t="s">
        <v>2343</v>
      </c>
      <c r="B2847" s="36" t="s">
        <v>1884</v>
      </c>
      <c r="C2847" s="36" t="s">
        <v>2344</v>
      </c>
      <c r="D2847" s="36" t="s">
        <v>1464</v>
      </c>
      <c r="E2847">
        <v>118.395072909053</v>
      </c>
      <c r="F2847">
        <v>-33.2129446084192</v>
      </c>
      <c r="G2847" t="s">
        <v>1464</v>
      </c>
    </row>
    <row r="2848" spans="1:7" ht="18.75" customHeight="1">
      <c r="A2848" s="36" t="s">
        <v>8603</v>
      </c>
      <c r="B2848" s="36" t="s">
        <v>17249</v>
      </c>
      <c r="C2848" s="36" t="s">
        <v>8604</v>
      </c>
      <c r="D2848" s="36" t="s">
        <v>8182</v>
      </c>
      <c r="E2848">
        <v>174.1499939</v>
      </c>
      <c r="F2848">
        <v>-41.716667180000002</v>
      </c>
      <c r="G2848" t="s">
        <v>1464</v>
      </c>
    </row>
    <row r="2849" spans="1:7" ht="18.75" customHeight="1">
      <c r="A2849" s="36" t="s">
        <v>8778</v>
      </c>
      <c r="B2849" s="36" t="s">
        <v>17249</v>
      </c>
      <c r="C2849" s="36" t="s">
        <v>8779</v>
      </c>
      <c r="D2849" s="36" t="s">
        <v>8182</v>
      </c>
      <c r="E2849">
        <v>174.1</v>
      </c>
      <c r="F2849">
        <v>-41.75</v>
      </c>
      <c r="G2849" t="s">
        <v>8604</v>
      </c>
    </row>
    <row r="2850" spans="1:7" ht="18.75" customHeight="1">
      <c r="A2850" s="36" t="s">
        <v>8776</v>
      </c>
      <c r="B2850" s="36" t="s">
        <v>17249</v>
      </c>
      <c r="C2850" s="36" t="s">
        <v>8777</v>
      </c>
      <c r="D2850" s="36" t="s">
        <v>8182</v>
      </c>
      <c r="E2850">
        <v>174.1</v>
      </c>
      <c r="F2850">
        <v>-41.75</v>
      </c>
      <c r="G2850" t="s">
        <v>8604</v>
      </c>
    </row>
    <row r="2851" spans="1:7" ht="18.75" customHeight="1">
      <c r="A2851" s="36" t="s">
        <v>14348</v>
      </c>
      <c r="B2851" s="36" t="s">
        <v>17249</v>
      </c>
      <c r="C2851" s="36" t="s">
        <v>8775</v>
      </c>
      <c r="D2851" s="36" t="s">
        <v>8182</v>
      </c>
      <c r="E2851">
        <v>174.1</v>
      </c>
      <c r="F2851">
        <v>-41.75</v>
      </c>
      <c r="G2851" t="s">
        <v>8604</v>
      </c>
    </row>
    <row r="2852" spans="1:7" ht="18.75" customHeight="1">
      <c r="A2852" s="36" t="s">
        <v>9238</v>
      </c>
      <c r="B2852" s="36" t="s">
        <v>17249</v>
      </c>
      <c r="C2852" s="36" t="s">
        <v>9239</v>
      </c>
      <c r="D2852" s="36" t="s">
        <v>8182</v>
      </c>
      <c r="E2852">
        <v>174.1</v>
      </c>
      <c r="F2852">
        <v>-41.75</v>
      </c>
      <c r="G2852" t="s">
        <v>8604</v>
      </c>
    </row>
    <row r="2853" spans="1:7" ht="18.75" customHeight="1">
      <c r="A2853" s="36" t="s">
        <v>9240</v>
      </c>
      <c r="B2853" s="36" t="s">
        <v>17249</v>
      </c>
      <c r="C2853" s="36" t="s">
        <v>9241</v>
      </c>
      <c r="D2853" s="36" t="s">
        <v>8182</v>
      </c>
      <c r="E2853">
        <v>174.1</v>
      </c>
      <c r="F2853">
        <v>-41.75</v>
      </c>
      <c r="G2853" t="s">
        <v>8604</v>
      </c>
    </row>
    <row r="2854" spans="1:7" ht="18.75" customHeight="1">
      <c r="A2854" s="36" t="s">
        <v>9242</v>
      </c>
      <c r="B2854" s="36" t="s">
        <v>17249</v>
      </c>
      <c r="C2854" s="36" t="s">
        <v>9243</v>
      </c>
      <c r="D2854" s="36" t="s">
        <v>8182</v>
      </c>
      <c r="E2854">
        <v>174.1</v>
      </c>
      <c r="F2854">
        <v>-41.75</v>
      </c>
      <c r="G2854" t="s">
        <v>8604</v>
      </c>
    </row>
    <row r="2855" spans="1:7" ht="18.75" customHeight="1">
      <c r="A2855" s="36" t="s">
        <v>9244</v>
      </c>
      <c r="B2855" s="36" t="s">
        <v>17249</v>
      </c>
      <c r="C2855" s="36" t="s">
        <v>9245</v>
      </c>
      <c r="D2855" s="36" t="s">
        <v>8182</v>
      </c>
      <c r="E2855">
        <v>174.1</v>
      </c>
      <c r="F2855">
        <v>-41.75</v>
      </c>
      <c r="G2855" t="s">
        <v>8604</v>
      </c>
    </row>
    <row r="2856" spans="1:7" ht="18.75" customHeight="1">
      <c r="A2856" s="36" t="s">
        <v>9246</v>
      </c>
      <c r="B2856" s="36" t="s">
        <v>17249</v>
      </c>
      <c r="C2856" s="36" t="s">
        <v>9247</v>
      </c>
      <c r="D2856" s="36" t="s">
        <v>8182</v>
      </c>
      <c r="E2856">
        <v>174.1</v>
      </c>
      <c r="F2856">
        <v>-41.75</v>
      </c>
      <c r="G2856" t="s">
        <v>8604</v>
      </c>
    </row>
    <row r="2857" spans="1:7" ht="18.75" customHeight="1">
      <c r="A2857" s="36" t="s">
        <v>2101</v>
      </c>
      <c r="B2857" s="36" t="s">
        <v>1884</v>
      </c>
      <c r="C2857" s="36" t="s">
        <v>2102</v>
      </c>
      <c r="D2857" s="36" t="s">
        <v>1464</v>
      </c>
      <c r="E2857">
        <v>127.41419639469601</v>
      </c>
      <c r="F2857">
        <v>-20.206696715344702</v>
      </c>
      <c r="G2857" t="s">
        <v>1464</v>
      </c>
    </row>
    <row r="2858" spans="1:7" ht="18.75" customHeight="1">
      <c r="A2858" s="36" t="s">
        <v>8605</v>
      </c>
      <c r="B2858" s="36" t="s">
        <v>17249</v>
      </c>
      <c r="C2858" s="36" t="s">
        <v>8606</v>
      </c>
      <c r="D2858" s="36" t="s">
        <v>8095</v>
      </c>
      <c r="E2858">
        <v>176.5</v>
      </c>
      <c r="F2858">
        <v>-40.016666409999999</v>
      </c>
      <c r="G2858" t="s">
        <v>1464</v>
      </c>
    </row>
    <row r="2859" spans="1:7" ht="18.75" customHeight="1">
      <c r="A2859" s="36" t="s">
        <v>1932</v>
      </c>
      <c r="B2859" s="36" t="s">
        <v>1884</v>
      </c>
      <c r="C2859" s="36" t="s">
        <v>1933</v>
      </c>
      <c r="D2859" t="s">
        <v>1921</v>
      </c>
      <c r="E2859">
        <v>139.92542352772301</v>
      </c>
      <c r="F2859">
        <v>-37.149183706108502</v>
      </c>
      <c r="G2859" t="s">
        <v>1464</v>
      </c>
    </row>
    <row r="2860" spans="1:7" ht="18.75" customHeight="1">
      <c r="A2860" s="36" t="s">
        <v>15660</v>
      </c>
      <c r="B2860" s="36" t="s">
        <v>10805</v>
      </c>
      <c r="C2860" s="36" t="s">
        <v>15661</v>
      </c>
      <c r="D2860" s="36" t="s">
        <v>15662</v>
      </c>
      <c r="E2860">
        <v>125.765159330811</v>
      </c>
      <c r="F2860">
        <v>8.4687581636890492</v>
      </c>
      <c r="G2860" t="s">
        <v>1464</v>
      </c>
    </row>
    <row r="2861" spans="1:7" ht="18.75" customHeight="1">
      <c r="A2861" s="36" t="s">
        <v>2341</v>
      </c>
      <c r="B2861" s="36" t="s">
        <v>1884</v>
      </c>
      <c r="C2861" s="36" t="s">
        <v>2342</v>
      </c>
      <c r="D2861" s="36" t="s">
        <v>1464</v>
      </c>
      <c r="E2861">
        <v>141.90562917890799</v>
      </c>
      <c r="F2861">
        <v>-36.047650242967599</v>
      </c>
      <c r="G2861" t="s">
        <v>1464</v>
      </c>
    </row>
    <row r="2862" spans="1:7" ht="18.75" customHeight="1">
      <c r="A2862" s="36" t="s">
        <v>9248</v>
      </c>
      <c r="B2862" s="36" t="s">
        <v>17249</v>
      </c>
      <c r="C2862" s="36" t="s">
        <v>9249</v>
      </c>
      <c r="D2862" s="36" t="s">
        <v>7726</v>
      </c>
      <c r="E2862">
        <v>176.5</v>
      </c>
      <c r="F2862">
        <v>-40.016666409999999</v>
      </c>
      <c r="G2862" t="s">
        <v>8990</v>
      </c>
    </row>
    <row r="2863" spans="1:7" ht="18.75" customHeight="1">
      <c r="A2863" s="36" t="s">
        <v>10791</v>
      </c>
      <c r="B2863" s="36" t="s">
        <v>17250</v>
      </c>
      <c r="C2863" s="36" t="s">
        <v>10792</v>
      </c>
      <c r="D2863" t="s">
        <v>10781</v>
      </c>
      <c r="E2863">
        <v>147.03334050000001</v>
      </c>
      <c r="F2863">
        <v>-9.2666664119999993</v>
      </c>
      <c r="G2863" t="s">
        <v>1464</v>
      </c>
    </row>
    <row r="2864" spans="1:7" ht="18.75" customHeight="1">
      <c r="A2864" s="36" t="s">
        <v>2339</v>
      </c>
      <c r="B2864" s="36" t="s">
        <v>1884</v>
      </c>
      <c r="C2864" s="36" t="s">
        <v>2340</v>
      </c>
      <c r="D2864" s="36" t="s">
        <v>1464</v>
      </c>
      <c r="E2864">
        <v>150.840907940156</v>
      </c>
      <c r="F2864">
        <v>-34.522039897579099</v>
      </c>
      <c r="G2864" t="s">
        <v>1464</v>
      </c>
    </row>
    <row r="2865" spans="1:7" ht="18.75" customHeight="1">
      <c r="A2865" s="36" t="s">
        <v>10947</v>
      </c>
      <c r="B2865" s="36" t="s">
        <v>10805</v>
      </c>
      <c r="C2865" s="36" t="s">
        <v>10948</v>
      </c>
      <c r="D2865" s="36" t="s">
        <v>10949</v>
      </c>
      <c r="E2865">
        <v>125.9380278</v>
      </c>
      <c r="F2865">
        <v>8.2936388890000003</v>
      </c>
      <c r="G2865" t="s">
        <v>11569</v>
      </c>
    </row>
    <row r="2866" spans="1:7" ht="18.75" customHeight="1">
      <c r="A2866" s="36" t="s">
        <v>10546</v>
      </c>
      <c r="B2866" s="36" t="s">
        <v>9596</v>
      </c>
      <c r="C2866" s="36" t="s">
        <v>10547</v>
      </c>
      <c r="D2866" t="s">
        <v>1464</v>
      </c>
      <c r="E2866">
        <v>0</v>
      </c>
      <c r="F2866">
        <v>0</v>
      </c>
      <c r="G2866" t="s">
        <v>1464</v>
      </c>
    </row>
    <row r="2867" spans="1:7" ht="18.75" customHeight="1">
      <c r="A2867" s="36" t="s">
        <v>2752</v>
      </c>
      <c r="B2867" s="36" t="s">
        <v>1884</v>
      </c>
      <c r="C2867" s="36" t="s">
        <v>2753</v>
      </c>
      <c r="D2867" s="36" t="s">
        <v>1464</v>
      </c>
      <c r="E2867">
        <v>119.584564860133</v>
      </c>
      <c r="F2867">
        <v>-33.113999480422699</v>
      </c>
      <c r="G2867" t="s">
        <v>1464</v>
      </c>
    </row>
    <row r="2868" spans="1:7" ht="18.75" customHeight="1">
      <c r="A2868" s="36" t="s">
        <v>2075</v>
      </c>
      <c r="B2868" s="36" t="s">
        <v>1884</v>
      </c>
      <c r="C2868" s="36" t="s">
        <v>2076</v>
      </c>
      <c r="D2868" s="36" t="s">
        <v>1464</v>
      </c>
      <c r="E2868">
        <v>143.7146473</v>
      </c>
      <c r="F2868">
        <v>-37.424185379999997</v>
      </c>
      <c r="G2868" t="s">
        <v>1464</v>
      </c>
    </row>
    <row r="2869" spans="1:7" ht="18.75" customHeight="1">
      <c r="A2869" s="36" t="s">
        <v>2694</v>
      </c>
      <c r="B2869" s="36" t="s">
        <v>1884</v>
      </c>
      <c r="C2869" s="36" t="s">
        <v>2695</v>
      </c>
      <c r="D2869" s="36" t="s">
        <v>1464</v>
      </c>
      <c r="E2869">
        <v>144.556170650323</v>
      </c>
      <c r="F2869">
        <v>-38.182168593855998</v>
      </c>
      <c r="G2869" t="s">
        <v>1464</v>
      </c>
    </row>
    <row r="2870" spans="1:7" ht="18.75" customHeight="1">
      <c r="A2870" s="36" t="s">
        <v>1906</v>
      </c>
      <c r="B2870" s="36" t="s">
        <v>1884</v>
      </c>
      <c r="C2870" s="36" t="s">
        <v>1907</v>
      </c>
      <c r="D2870" s="36" t="s">
        <v>1464</v>
      </c>
      <c r="E2870">
        <v>133.01422987922101</v>
      </c>
      <c r="F2870">
        <v>-32.038407735359101</v>
      </c>
      <c r="G2870" t="s">
        <v>1464</v>
      </c>
    </row>
    <row r="2871" spans="1:7" ht="18.75" customHeight="1">
      <c r="A2871" s="36" t="s">
        <v>2730</v>
      </c>
      <c r="B2871" s="36" t="s">
        <v>1884</v>
      </c>
      <c r="C2871" s="36" t="s">
        <v>2731</v>
      </c>
      <c r="D2871" s="36" t="s">
        <v>1464</v>
      </c>
      <c r="E2871">
        <v>139.56426402961</v>
      </c>
      <c r="F2871">
        <v>-24.823485719819999</v>
      </c>
      <c r="G2871" t="s">
        <v>1464</v>
      </c>
    </row>
    <row r="2872" spans="1:7" ht="18.75" customHeight="1">
      <c r="A2872" s="36" t="s">
        <v>2337</v>
      </c>
      <c r="B2872" s="36" t="s">
        <v>1884</v>
      </c>
      <c r="C2872" s="36" t="s">
        <v>2338</v>
      </c>
      <c r="D2872" s="36" t="s">
        <v>1464</v>
      </c>
      <c r="E2872">
        <v>113.66673234356399</v>
      </c>
      <c r="F2872">
        <v>-23.976410722000701</v>
      </c>
      <c r="G2872" t="s">
        <v>1464</v>
      </c>
    </row>
    <row r="2873" spans="1:7" ht="18.75" customHeight="1">
      <c r="A2873" s="36" t="s">
        <v>2718</v>
      </c>
      <c r="B2873" s="36" t="s">
        <v>1884</v>
      </c>
      <c r="C2873" s="36" t="s">
        <v>2719</v>
      </c>
      <c r="D2873" s="36" t="s">
        <v>1464</v>
      </c>
      <c r="E2873">
        <v>151.590337522607</v>
      </c>
      <c r="F2873">
        <v>-33.077420696795599</v>
      </c>
      <c r="G2873" t="s">
        <v>1464</v>
      </c>
    </row>
    <row r="2874" spans="1:7" ht="18.75" customHeight="1">
      <c r="A2874" s="36" t="s">
        <v>10823</v>
      </c>
      <c r="B2874" s="36" t="s">
        <v>10805</v>
      </c>
      <c r="C2874" s="36" t="s">
        <v>10824</v>
      </c>
      <c r="D2874" s="36" t="s">
        <v>10825</v>
      </c>
      <c r="E2874">
        <v>125.5333328</v>
      </c>
      <c r="F2874">
        <v>9.4333333970000002</v>
      </c>
      <c r="G2874" t="s">
        <v>1464</v>
      </c>
    </row>
    <row r="2875" spans="1:7" ht="18.75" customHeight="1">
      <c r="A2875" s="36" t="s">
        <v>11434</v>
      </c>
      <c r="B2875" s="36" t="s">
        <v>10805</v>
      </c>
      <c r="C2875" s="36" t="s">
        <v>11435</v>
      </c>
      <c r="D2875" s="36" t="s">
        <v>10949</v>
      </c>
      <c r="E2875">
        <v>0</v>
      </c>
      <c r="F2875">
        <v>0</v>
      </c>
      <c r="G2875" t="s">
        <v>1464</v>
      </c>
    </row>
    <row r="2876" spans="1:7" ht="18.75" customHeight="1">
      <c r="A2876" s="36" t="s">
        <v>10973</v>
      </c>
      <c r="B2876" s="36" t="s">
        <v>10805</v>
      </c>
      <c r="C2876" s="36" t="s">
        <v>10974</v>
      </c>
      <c r="D2876" s="36" t="s">
        <v>10949</v>
      </c>
      <c r="E2876">
        <v>0</v>
      </c>
      <c r="F2876">
        <v>0</v>
      </c>
      <c r="G2876" t="s">
        <v>1464</v>
      </c>
    </row>
    <row r="2877" spans="1:7" ht="18.75" customHeight="1">
      <c r="A2877" s="36" t="s">
        <v>10987</v>
      </c>
      <c r="B2877" s="36" t="s">
        <v>10805</v>
      </c>
      <c r="C2877" s="36" t="s">
        <v>10988</v>
      </c>
      <c r="D2877" s="36" t="s">
        <v>1464</v>
      </c>
      <c r="E2877">
        <v>0</v>
      </c>
      <c r="F2877">
        <v>0</v>
      </c>
      <c r="G2877" t="s">
        <v>1464</v>
      </c>
    </row>
    <row r="2878" spans="1:7" ht="18.75" customHeight="1">
      <c r="A2878" s="36" t="s">
        <v>11457</v>
      </c>
      <c r="B2878" s="36" t="s">
        <v>10805</v>
      </c>
      <c r="C2878" s="36" t="s">
        <v>11458</v>
      </c>
      <c r="D2878" s="36" t="s">
        <v>1464</v>
      </c>
      <c r="E2878">
        <v>125.554981</v>
      </c>
      <c r="F2878">
        <v>9.4229530000000103</v>
      </c>
      <c r="G2878" t="s">
        <v>1464</v>
      </c>
    </row>
    <row r="2879" spans="1:7" ht="18.75" customHeight="1">
      <c r="A2879" s="36" t="s">
        <v>11459</v>
      </c>
      <c r="B2879" s="36" t="s">
        <v>10805</v>
      </c>
      <c r="C2879" s="36" t="s">
        <v>11460</v>
      </c>
      <c r="D2879" s="36" t="s">
        <v>1464</v>
      </c>
      <c r="E2879">
        <v>125.479152</v>
      </c>
      <c r="F2879">
        <v>9.4808500000000002</v>
      </c>
      <c r="G2879" t="s">
        <v>1464</v>
      </c>
    </row>
    <row r="2880" spans="1:7" ht="18.75" customHeight="1">
      <c r="A2880" s="36" t="s">
        <v>11517</v>
      </c>
      <c r="B2880" s="36" t="s">
        <v>10805</v>
      </c>
      <c r="C2880" s="36" t="s">
        <v>11518</v>
      </c>
      <c r="D2880" s="36" t="s">
        <v>10825</v>
      </c>
      <c r="E2880">
        <v>125.86666870000001</v>
      </c>
      <c r="F2880">
        <v>8.2666664119999993</v>
      </c>
      <c r="G2880" t="s">
        <v>1464</v>
      </c>
    </row>
    <row r="2881" spans="1:7" ht="18.75" customHeight="1">
      <c r="A2881" s="36" t="s">
        <v>10950</v>
      </c>
      <c r="B2881" s="36" t="s">
        <v>10805</v>
      </c>
      <c r="C2881" s="36" t="s">
        <v>10951</v>
      </c>
      <c r="D2881" s="36" t="s">
        <v>10952</v>
      </c>
      <c r="E2881">
        <v>119.5166667</v>
      </c>
      <c r="F2881">
        <v>10.75</v>
      </c>
      <c r="G2881" t="s">
        <v>1464</v>
      </c>
    </row>
    <row r="2882" spans="1:7" ht="18.75" customHeight="1">
      <c r="A2882" s="36" t="s">
        <v>2345</v>
      </c>
      <c r="B2882" s="36" t="s">
        <v>1884</v>
      </c>
      <c r="C2882" s="36" t="s">
        <v>2346</v>
      </c>
      <c r="D2882" s="36" t="s">
        <v>1464</v>
      </c>
      <c r="E2882">
        <v>140.75867367423101</v>
      </c>
      <c r="F2882">
        <v>-34.012362789768403</v>
      </c>
      <c r="G2882" t="s">
        <v>1464</v>
      </c>
    </row>
    <row r="2883" spans="1:7" ht="18.75" customHeight="1">
      <c r="A2883" s="36" t="s">
        <v>15663</v>
      </c>
      <c r="B2883" s="36" t="s">
        <v>10805</v>
      </c>
      <c r="C2883" s="36" t="s">
        <v>11510</v>
      </c>
      <c r="D2883" s="36" t="s">
        <v>15662</v>
      </c>
      <c r="E2883">
        <v>125.9000015</v>
      </c>
      <c r="F2883">
        <v>8.1833333970000002</v>
      </c>
      <c r="G2883" t="s">
        <v>1464</v>
      </c>
    </row>
    <row r="2884" spans="1:7" ht="18.75" customHeight="1">
      <c r="A2884" s="36" t="s">
        <v>2023</v>
      </c>
      <c r="B2884" s="36" t="s">
        <v>1884</v>
      </c>
      <c r="C2884" s="36" t="s">
        <v>2024</v>
      </c>
      <c r="D2884" s="36" t="s">
        <v>1464</v>
      </c>
      <c r="E2884">
        <v>144.109186419666</v>
      </c>
      <c r="F2884">
        <v>-38.2435820653793</v>
      </c>
      <c r="G2884" t="s">
        <v>2110</v>
      </c>
    </row>
    <row r="2885" spans="1:7" ht="18.75" customHeight="1">
      <c r="A2885" s="36" t="s">
        <v>2335</v>
      </c>
      <c r="B2885" s="36" t="s">
        <v>1884</v>
      </c>
      <c r="C2885" s="36" t="s">
        <v>2336</v>
      </c>
      <c r="D2885" s="36" t="s">
        <v>1464</v>
      </c>
      <c r="E2885">
        <v>139.541423843703</v>
      </c>
      <c r="F2885">
        <v>-20.5913328413694</v>
      </c>
      <c r="G2885" t="s">
        <v>1464</v>
      </c>
    </row>
    <row r="2886" spans="1:7" ht="18.75" customHeight="1">
      <c r="A2886" s="36" t="s">
        <v>2333</v>
      </c>
      <c r="B2886" s="36" t="s">
        <v>1884</v>
      </c>
      <c r="C2886" s="36" t="s">
        <v>2334</v>
      </c>
      <c r="D2886" s="36" t="s">
        <v>1464</v>
      </c>
      <c r="E2886">
        <v>121.64794849516301</v>
      </c>
      <c r="F2886">
        <v>-33.806531301886203</v>
      </c>
      <c r="G2886" t="s">
        <v>1464</v>
      </c>
    </row>
    <row r="2887" spans="1:7" ht="18.75" customHeight="1">
      <c r="A2887" s="36" t="s">
        <v>2331</v>
      </c>
      <c r="B2887" s="36" t="s">
        <v>1884</v>
      </c>
      <c r="C2887" s="36" t="s">
        <v>2332</v>
      </c>
      <c r="D2887" s="36" t="s">
        <v>1464</v>
      </c>
      <c r="E2887">
        <v>143.89832113642299</v>
      </c>
      <c r="F2887">
        <v>-38.175227668618</v>
      </c>
      <c r="G2887" t="s">
        <v>1464</v>
      </c>
    </row>
    <row r="2888" spans="1:7" ht="18.75" customHeight="1">
      <c r="A2888" s="36" t="s">
        <v>11617</v>
      </c>
      <c r="B2888" s="36" t="s">
        <v>10805</v>
      </c>
      <c r="C2888" s="36" t="s">
        <v>11618</v>
      </c>
      <c r="D2888" s="36" t="s">
        <v>10862</v>
      </c>
      <c r="E2888">
        <v>124.7833328</v>
      </c>
      <c r="F2888">
        <v>7.8499999049999998</v>
      </c>
      <c r="G2888" t="s">
        <v>1464</v>
      </c>
    </row>
    <row r="2889" spans="1:7" ht="18.75" customHeight="1">
      <c r="A2889" s="36" t="s">
        <v>9994</v>
      </c>
      <c r="B2889" s="36" t="s">
        <v>9596</v>
      </c>
      <c r="C2889" s="36" t="s">
        <v>9995</v>
      </c>
      <c r="D2889" t="s">
        <v>9600</v>
      </c>
      <c r="E2889">
        <v>0</v>
      </c>
      <c r="F2889">
        <v>0</v>
      </c>
      <c r="G2889" t="s">
        <v>1464</v>
      </c>
    </row>
    <row r="2890" spans="1:7" ht="18.75" customHeight="1">
      <c r="A2890" s="36" t="s">
        <v>5151</v>
      </c>
      <c r="B2890" s="36" t="s">
        <v>4582</v>
      </c>
      <c r="C2890" s="36" t="s">
        <v>5152</v>
      </c>
      <c r="D2890" t="s">
        <v>5153</v>
      </c>
      <c r="E2890">
        <v>116.26667019999999</v>
      </c>
      <c r="F2890">
        <v>-8.7166662220000006</v>
      </c>
      <c r="G2890" t="s">
        <v>1464</v>
      </c>
    </row>
    <row r="2891" spans="1:7" ht="18.75" customHeight="1">
      <c r="A2891" s="36" t="s">
        <v>2329</v>
      </c>
      <c r="B2891" s="36" t="s">
        <v>1884</v>
      </c>
      <c r="C2891" s="36" t="s">
        <v>2330</v>
      </c>
      <c r="D2891" s="36" t="s">
        <v>1464</v>
      </c>
      <c r="E2891">
        <v>134.859800283694</v>
      </c>
      <c r="F2891">
        <v>-33.425128481342398</v>
      </c>
      <c r="G2891" t="s">
        <v>1464</v>
      </c>
    </row>
    <row r="2892" spans="1:7" ht="18.75" customHeight="1">
      <c r="A2892" s="36" t="s">
        <v>11023</v>
      </c>
      <c r="B2892" s="36" t="s">
        <v>10805</v>
      </c>
      <c r="C2892" s="36" t="s">
        <v>11024</v>
      </c>
      <c r="D2892" s="36" t="s">
        <v>1464</v>
      </c>
      <c r="E2892">
        <v>0</v>
      </c>
      <c r="F2892">
        <v>0</v>
      </c>
      <c r="G2892" t="s">
        <v>1464</v>
      </c>
    </row>
    <row r="2893" spans="1:7" ht="18.75" customHeight="1">
      <c r="A2893" s="36" t="s">
        <v>10198</v>
      </c>
      <c r="B2893" s="36" t="s">
        <v>9596</v>
      </c>
      <c r="C2893" s="36" t="s">
        <v>10199</v>
      </c>
      <c r="D2893" t="s">
        <v>9600</v>
      </c>
      <c r="E2893">
        <v>0</v>
      </c>
      <c r="F2893">
        <v>0</v>
      </c>
      <c r="G2893" t="s">
        <v>1464</v>
      </c>
    </row>
    <row r="2894" spans="1:7" ht="18.75" customHeight="1">
      <c r="A2894" s="36" t="s">
        <v>2327</v>
      </c>
      <c r="B2894" s="36" t="s">
        <v>1884</v>
      </c>
      <c r="C2894" s="36" t="s">
        <v>2328</v>
      </c>
      <c r="D2894" s="36" t="s">
        <v>1464</v>
      </c>
      <c r="E2894">
        <v>144.322702880674</v>
      </c>
      <c r="F2894">
        <v>-28.7346998531896</v>
      </c>
      <c r="G2894" t="s">
        <v>1464</v>
      </c>
    </row>
    <row r="2895" spans="1:7" ht="18.75" customHeight="1">
      <c r="A2895" s="36" t="s">
        <v>5158</v>
      </c>
      <c r="B2895" s="36" t="s">
        <v>4582</v>
      </c>
      <c r="C2895" s="36" t="s">
        <v>5159</v>
      </c>
      <c r="D2895" t="s">
        <v>4949</v>
      </c>
      <c r="E2895">
        <v>123.36666870000001</v>
      </c>
      <c r="F2895">
        <v>-10.516666409999999</v>
      </c>
      <c r="G2895" t="s">
        <v>1464</v>
      </c>
    </row>
    <row r="2896" spans="1:7" ht="18.75" customHeight="1">
      <c r="A2896" s="36" t="s">
        <v>5106</v>
      </c>
      <c r="B2896" s="36" t="s">
        <v>4582</v>
      </c>
      <c r="C2896" s="36" t="s">
        <v>5107</v>
      </c>
      <c r="D2896" t="s">
        <v>4949</v>
      </c>
      <c r="E2896">
        <v>123.2833328</v>
      </c>
      <c r="F2896">
        <v>-10.5666666</v>
      </c>
      <c r="G2896" t="s">
        <v>1464</v>
      </c>
    </row>
    <row r="2897" spans="1:7" ht="18.75" customHeight="1">
      <c r="A2897" s="36" t="s">
        <v>9250</v>
      </c>
      <c r="B2897" s="36" t="s">
        <v>17249</v>
      </c>
      <c r="C2897" s="36" t="s">
        <v>9251</v>
      </c>
      <c r="D2897" s="36" t="s">
        <v>7729</v>
      </c>
      <c r="E2897">
        <v>175.2666667</v>
      </c>
      <c r="F2897">
        <v>-41.316666669999996</v>
      </c>
      <c r="G2897" t="s">
        <v>8887</v>
      </c>
    </row>
    <row r="2898" spans="1:7" ht="18.75" customHeight="1">
      <c r="A2898" s="36" t="s">
        <v>10962</v>
      </c>
      <c r="B2898" s="36" t="s">
        <v>10805</v>
      </c>
      <c r="C2898" s="36" t="s">
        <v>10963</v>
      </c>
      <c r="D2898" t="s">
        <v>10949</v>
      </c>
      <c r="E2898">
        <v>125.9069444</v>
      </c>
      <c r="F2898">
        <v>8.1833333330000002</v>
      </c>
      <c r="G2898" t="s">
        <v>1464</v>
      </c>
    </row>
    <row r="2899" spans="1:7" ht="18.75" customHeight="1">
      <c r="A2899" s="36" t="s">
        <v>11527</v>
      </c>
      <c r="B2899" s="36" t="s">
        <v>10805</v>
      </c>
      <c r="C2899" s="36" t="s">
        <v>11528</v>
      </c>
      <c r="D2899" s="36" t="s">
        <v>10862</v>
      </c>
      <c r="E2899">
        <v>125.01667019999999</v>
      </c>
      <c r="F2899">
        <v>7.8166666029999998</v>
      </c>
      <c r="G2899" t="s">
        <v>1464</v>
      </c>
    </row>
    <row r="2900" spans="1:7" ht="18.75" customHeight="1">
      <c r="A2900" s="36" t="s">
        <v>8607</v>
      </c>
      <c r="B2900" s="36" t="s">
        <v>17249</v>
      </c>
      <c r="C2900" s="36" t="s">
        <v>8608</v>
      </c>
      <c r="D2900" s="36" t="s">
        <v>7739</v>
      </c>
      <c r="E2900">
        <v>171.5</v>
      </c>
      <c r="F2900">
        <v>-42.700000760000002</v>
      </c>
      <c r="G2900" t="s">
        <v>1464</v>
      </c>
    </row>
    <row r="2901" spans="1:7" ht="18.75" customHeight="1">
      <c r="A2901" t="s">
        <v>17126</v>
      </c>
      <c r="B2901" s="36" t="s">
        <v>17246</v>
      </c>
      <c r="C2901" t="s">
        <v>17160</v>
      </c>
      <c r="D2901" t="s">
        <v>17186</v>
      </c>
      <c r="E2901">
        <v>38.22888889</v>
      </c>
      <c r="F2901">
        <v>126.20472221999999</v>
      </c>
    </row>
    <row r="2902" spans="1:7" ht="18.75" customHeight="1">
      <c r="A2902" s="36" t="s">
        <v>8609</v>
      </c>
      <c r="B2902" s="36" t="s">
        <v>17249</v>
      </c>
      <c r="C2902" s="36" t="s">
        <v>8610</v>
      </c>
      <c r="D2902" s="36" t="s">
        <v>7854</v>
      </c>
      <c r="E2902">
        <v>176.66667179999999</v>
      </c>
      <c r="F2902">
        <v>-39.783332819999998</v>
      </c>
      <c r="G2902" t="s">
        <v>1464</v>
      </c>
    </row>
    <row r="2903" spans="1:7" ht="18.75" customHeight="1">
      <c r="A2903" s="36" t="s">
        <v>2325</v>
      </c>
      <c r="B2903" s="36" t="s">
        <v>1884</v>
      </c>
      <c r="C2903" s="36" t="s">
        <v>2326</v>
      </c>
      <c r="D2903" s="36" t="s">
        <v>1464</v>
      </c>
      <c r="E2903">
        <v>142.88003131765399</v>
      </c>
      <c r="F2903">
        <v>-34.712947714060299</v>
      </c>
      <c r="G2903" t="s">
        <v>1464</v>
      </c>
    </row>
    <row r="2904" spans="1:7" ht="18.75" customHeight="1">
      <c r="A2904" s="36" t="s">
        <v>9252</v>
      </c>
      <c r="B2904" s="36" t="s">
        <v>17249</v>
      </c>
      <c r="C2904" s="36" t="s">
        <v>9253</v>
      </c>
      <c r="D2904" s="36" t="s">
        <v>7729</v>
      </c>
      <c r="E2904">
        <v>175.2666667</v>
      </c>
      <c r="F2904">
        <v>-41.316666669999996</v>
      </c>
      <c r="G2904" t="s">
        <v>8887</v>
      </c>
    </row>
    <row r="2905" spans="1:7" ht="18.75" customHeight="1">
      <c r="A2905" s="36" t="s">
        <v>9254</v>
      </c>
      <c r="B2905" s="36" t="s">
        <v>17249</v>
      </c>
      <c r="C2905" s="36" t="s">
        <v>9255</v>
      </c>
      <c r="D2905" s="36" t="s">
        <v>7726</v>
      </c>
      <c r="E2905">
        <v>172.41666670000001</v>
      </c>
      <c r="F2905">
        <v>-43.833333330000002</v>
      </c>
      <c r="G2905" t="s">
        <v>8598</v>
      </c>
    </row>
    <row r="2906" spans="1:7" ht="18.75" customHeight="1">
      <c r="A2906" s="36" t="s">
        <v>9256</v>
      </c>
      <c r="B2906" s="36" t="s">
        <v>17249</v>
      </c>
      <c r="C2906" s="36" t="s">
        <v>9257</v>
      </c>
      <c r="D2906" s="36" t="s">
        <v>7726</v>
      </c>
      <c r="E2906">
        <v>172.41666670000001</v>
      </c>
      <c r="F2906">
        <v>-43.833333330000002</v>
      </c>
      <c r="G2906" t="s">
        <v>8598</v>
      </c>
    </row>
    <row r="2907" spans="1:7" ht="18.75" customHeight="1">
      <c r="A2907" s="36" t="s">
        <v>2363</v>
      </c>
      <c r="B2907" s="36" t="s">
        <v>1884</v>
      </c>
      <c r="C2907" s="36" t="s">
        <v>2364</v>
      </c>
      <c r="D2907" s="36" t="s">
        <v>1464</v>
      </c>
      <c r="E2907">
        <v>139.80044209367901</v>
      </c>
      <c r="F2907">
        <v>-37.214446590166602</v>
      </c>
      <c r="G2907" t="s">
        <v>1464</v>
      </c>
    </row>
    <row r="2908" spans="1:7" ht="18.75" customHeight="1">
      <c r="A2908" s="36" t="s">
        <v>8888</v>
      </c>
      <c r="B2908" s="36" t="s">
        <v>17249</v>
      </c>
      <c r="C2908" s="36" t="s">
        <v>8889</v>
      </c>
      <c r="D2908" s="36" t="s">
        <v>7739</v>
      </c>
      <c r="E2908">
        <v>168.13333130000001</v>
      </c>
      <c r="F2908">
        <v>-44.216667180000002</v>
      </c>
      <c r="G2908" t="s">
        <v>1464</v>
      </c>
    </row>
    <row r="2909" spans="1:7" ht="18.75" customHeight="1">
      <c r="A2909" s="36" t="s">
        <v>11331</v>
      </c>
      <c r="B2909" s="36" t="s">
        <v>10805</v>
      </c>
      <c r="C2909" s="36" t="s">
        <v>11332</v>
      </c>
      <c r="D2909" t="s">
        <v>1464</v>
      </c>
      <c r="E2909">
        <v>124.706497093986</v>
      </c>
      <c r="F2909">
        <v>6.2278486987549497</v>
      </c>
      <c r="G2909" t="s">
        <v>1464</v>
      </c>
    </row>
    <row r="2910" spans="1:7" ht="18.75" customHeight="1">
      <c r="A2910" t="s">
        <v>17127</v>
      </c>
      <c r="B2910" s="36" t="s">
        <v>17246</v>
      </c>
      <c r="C2910" t="s">
        <v>17161</v>
      </c>
      <c r="D2910" t="s">
        <v>17187</v>
      </c>
      <c r="E2910">
        <v>39.014722220000003</v>
      </c>
      <c r="F2910">
        <v>127.815</v>
      </c>
    </row>
    <row r="2911" spans="1:7" ht="18.75" customHeight="1">
      <c r="A2911" t="s">
        <v>17112</v>
      </c>
      <c r="B2911" s="36" t="s">
        <v>17246</v>
      </c>
      <c r="C2911" t="s">
        <v>17146</v>
      </c>
      <c r="D2911" t="s">
        <v>17178</v>
      </c>
      <c r="E2911">
        <v>39.015555560000003</v>
      </c>
      <c r="F2911">
        <v>127.8275</v>
      </c>
    </row>
    <row r="2912" spans="1:7" ht="18.75" customHeight="1">
      <c r="A2912" s="36" t="s">
        <v>2323</v>
      </c>
      <c r="B2912" s="36" t="s">
        <v>1884</v>
      </c>
      <c r="C2912" s="36" t="s">
        <v>2324</v>
      </c>
      <c r="D2912" s="36" t="s">
        <v>1464</v>
      </c>
      <c r="E2912">
        <v>139.91175415182701</v>
      </c>
      <c r="F2912">
        <v>-37.329532130820098</v>
      </c>
      <c r="G2912" t="s">
        <v>1464</v>
      </c>
    </row>
    <row r="2913" spans="1:7" ht="18.75" customHeight="1">
      <c r="A2913" s="36" t="s">
        <v>2744</v>
      </c>
      <c r="B2913" s="36" t="s">
        <v>1884</v>
      </c>
      <c r="C2913" s="36" t="s">
        <v>2745</v>
      </c>
      <c r="D2913" s="36" t="s">
        <v>1464</v>
      </c>
      <c r="E2913">
        <v>135.72447829819001</v>
      </c>
      <c r="F2913">
        <v>-18.922727210599199</v>
      </c>
      <c r="G2913" t="s">
        <v>1464</v>
      </c>
    </row>
    <row r="2914" spans="1:7" ht="18.75" customHeight="1">
      <c r="A2914" s="36" t="s">
        <v>11649</v>
      </c>
      <c r="B2914" s="36" t="s">
        <v>10805</v>
      </c>
      <c r="C2914" s="36" t="s">
        <v>11650</v>
      </c>
      <c r="D2914" s="36" t="s">
        <v>10825</v>
      </c>
      <c r="E2914">
        <v>125.91666410000001</v>
      </c>
      <c r="F2914">
        <v>8.3000001910000005</v>
      </c>
      <c r="G2914" t="s">
        <v>1464</v>
      </c>
    </row>
    <row r="2915" spans="1:7" ht="18.75" customHeight="1">
      <c r="A2915" t="s">
        <v>17128</v>
      </c>
      <c r="B2915" s="36" t="s">
        <v>17246</v>
      </c>
      <c r="C2915" t="s">
        <v>17162</v>
      </c>
      <c r="D2915" t="s">
        <v>17187</v>
      </c>
      <c r="E2915">
        <v>39.11</v>
      </c>
      <c r="F2915">
        <v>127.74277778</v>
      </c>
    </row>
    <row r="2916" spans="1:7" ht="18.75" customHeight="1">
      <c r="A2916" s="36" t="s">
        <v>2750</v>
      </c>
      <c r="B2916" s="36" t="s">
        <v>1884</v>
      </c>
      <c r="C2916" s="36" t="s">
        <v>2751</v>
      </c>
      <c r="D2916" s="36" t="s">
        <v>1464</v>
      </c>
      <c r="E2916">
        <v>137.755343692265</v>
      </c>
      <c r="F2916">
        <v>-31.003407496055502</v>
      </c>
      <c r="G2916" t="s">
        <v>1464</v>
      </c>
    </row>
    <row r="2917" spans="1:7" ht="18.75" customHeight="1">
      <c r="A2917" s="36" t="s">
        <v>15664</v>
      </c>
      <c r="B2917" s="36" t="s">
        <v>10805</v>
      </c>
      <c r="C2917" s="36" t="s">
        <v>15665</v>
      </c>
      <c r="D2917" s="36" t="s">
        <v>15662</v>
      </c>
      <c r="E2917">
        <v>125.87150901886</v>
      </c>
      <c r="F2917">
        <v>8.3065325466121696</v>
      </c>
      <c r="G2917" t="s">
        <v>1464</v>
      </c>
    </row>
    <row r="2918" spans="1:7" ht="18.75" customHeight="1">
      <c r="A2918" s="36" t="s">
        <v>2311</v>
      </c>
      <c r="B2918" s="36" t="s">
        <v>1884</v>
      </c>
      <c r="C2918" s="36" t="s">
        <v>2312</v>
      </c>
      <c r="D2918" s="36" t="s">
        <v>1464</v>
      </c>
      <c r="E2918">
        <v>148.0990932823</v>
      </c>
      <c r="F2918">
        <v>-37.839158914637103</v>
      </c>
      <c r="G2918" t="s">
        <v>1464</v>
      </c>
    </row>
    <row r="2919" spans="1:7" ht="18.75" customHeight="1">
      <c r="A2919" s="36" t="s">
        <v>2315</v>
      </c>
      <c r="B2919" s="36" t="s">
        <v>1884</v>
      </c>
      <c r="C2919" s="36" t="s">
        <v>2316</v>
      </c>
      <c r="D2919" s="36" t="s">
        <v>1464</v>
      </c>
      <c r="E2919">
        <v>142.83241912325701</v>
      </c>
      <c r="F2919">
        <v>-35.347224107973197</v>
      </c>
      <c r="G2919" t="s">
        <v>1464</v>
      </c>
    </row>
    <row r="2920" spans="1:7" ht="18.75" customHeight="1">
      <c r="A2920" s="36" t="s">
        <v>8886</v>
      </c>
      <c r="B2920" s="36" t="s">
        <v>17249</v>
      </c>
      <c r="C2920" s="36" t="s">
        <v>8887</v>
      </c>
      <c r="D2920" s="36" t="s">
        <v>7729</v>
      </c>
      <c r="E2920">
        <v>175.3000031</v>
      </c>
      <c r="F2920">
        <v>-41.166667940000004</v>
      </c>
      <c r="G2920" t="s">
        <v>1464</v>
      </c>
    </row>
    <row r="2921" spans="1:7" ht="18.75" customHeight="1">
      <c r="A2921" s="36" t="s">
        <v>15587</v>
      </c>
      <c r="B2921" s="36" t="s">
        <v>17249</v>
      </c>
      <c r="C2921" s="36" t="s">
        <v>15588</v>
      </c>
      <c r="D2921" s="36" t="s">
        <v>7729</v>
      </c>
      <c r="E2921">
        <v>175.27</v>
      </c>
      <c r="F2921">
        <v>-41.22</v>
      </c>
      <c r="G2921" t="s">
        <v>8887</v>
      </c>
    </row>
    <row r="2922" spans="1:7" ht="18.75" customHeight="1">
      <c r="A2922" s="36" t="s">
        <v>15589</v>
      </c>
      <c r="B2922" s="36" t="s">
        <v>17249</v>
      </c>
      <c r="C2922" s="36" t="s">
        <v>15590</v>
      </c>
      <c r="D2922" s="36" t="s">
        <v>7729</v>
      </c>
      <c r="E2922">
        <v>175.27</v>
      </c>
      <c r="F2922">
        <v>-41.22</v>
      </c>
      <c r="G2922" t="s">
        <v>8887</v>
      </c>
    </row>
    <row r="2923" spans="1:7" ht="18.75" customHeight="1">
      <c r="A2923" s="36" t="s">
        <v>15591</v>
      </c>
      <c r="B2923" s="36" t="s">
        <v>17249</v>
      </c>
      <c r="C2923" s="36" t="s">
        <v>15592</v>
      </c>
      <c r="D2923" s="36" t="s">
        <v>7729</v>
      </c>
      <c r="E2923">
        <v>175.27</v>
      </c>
      <c r="F2923">
        <v>-41.22</v>
      </c>
      <c r="G2923" t="s">
        <v>8887</v>
      </c>
    </row>
    <row r="2924" spans="1:7" ht="18.75" customHeight="1">
      <c r="A2924" s="36" t="s">
        <v>15593</v>
      </c>
      <c r="B2924" s="36" t="s">
        <v>17249</v>
      </c>
      <c r="C2924" s="36" t="s">
        <v>15594</v>
      </c>
      <c r="D2924" s="36" t="s">
        <v>7729</v>
      </c>
      <c r="E2924">
        <v>175.27</v>
      </c>
      <c r="F2924">
        <v>-41.22</v>
      </c>
      <c r="G2924" t="s">
        <v>8887</v>
      </c>
    </row>
    <row r="2925" spans="1:7" ht="18.75" customHeight="1">
      <c r="A2925" s="36" t="s">
        <v>9258</v>
      </c>
      <c r="B2925" s="36" t="s">
        <v>17249</v>
      </c>
      <c r="C2925" s="36" t="s">
        <v>9259</v>
      </c>
      <c r="D2925" s="36" t="s">
        <v>7729</v>
      </c>
      <c r="E2925">
        <v>175.2666667</v>
      </c>
      <c r="F2925">
        <v>-41.316666669999996</v>
      </c>
      <c r="G2925" t="s">
        <v>8887</v>
      </c>
    </row>
    <row r="2926" spans="1:7" ht="18.75" customHeight="1">
      <c r="A2926" s="36" t="s">
        <v>9260</v>
      </c>
      <c r="B2926" s="36" t="s">
        <v>17249</v>
      </c>
      <c r="C2926" s="36" t="s">
        <v>9261</v>
      </c>
      <c r="D2926" s="36" t="s">
        <v>7729</v>
      </c>
      <c r="E2926">
        <v>175.2666667</v>
      </c>
      <c r="F2926">
        <v>-41.316666669999996</v>
      </c>
      <c r="G2926" t="s">
        <v>8887</v>
      </c>
    </row>
    <row r="2927" spans="1:7" ht="18.75" customHeight="1">
      <c r="A2927" s="36" t="s">
        <v>9262</v>
      </c>
      <c r="B2927" s="36" t="s">
        <v>17249</v>
      </c>
      <c r="C2927" s="36" t="s">
        <v>9263</v>
      </c>
      <c r="D2927" s="36" t="s">
        <v>7729</v>
      </c>
      <c r="E2927">
        <v>175.2666667</v>
      </c>
      <c r="F2927">
        <v>-41.316666669999996</v>
      </c>
      <c r="G2927" t="s">
        <v>8887</v>
      </c>
    </row>
    <row r="2928" spans="1:7" ht="18.75" customHeight="1">
      <c r="A2928" s="36" t="s">
        <v>9264</v>
      </c>
      <c r="B2928" s="36" t="s">
        <v>17249</v>
      </c>
      <c r="C2928" s="36" t="s">
        <v>9265</v>
      </c>
      <c r="D2928" s="36" t="s">
        <v>7729</v>
      </c>
      <c r="E2928">
        <v>175.2666667</v>
      </c>
      <c r="F2928">
        <v>-41.316666669999996</v>
      </c>
      <c r="G2928" t="s">
        <v>8887</v>
      </c>
    </row>
    <row r="2929" spans="1:7" ht="18.75" customHeight="1">
      <c r="A2929" s="36" t="s">
        <v>2313</v>
      </c>
      <c r="B2929" s="36" t="s">
        <v>1884</v>
      </c>
      <c r="C2929" s="36" t="s">
        <v>2314</v>
      </c>
      <c r="D2929" s="36" t="s">
        <v>1464</v>
      </c>
      <c r="E2929">
        <v>141.45844433965499</v>
      </c>
      <c r="F2929">
        <v>-26.277704064336302</v>
      </c>
      <c r="G2929" t="s">
        <v>1464</v>
      </c>
    </row>
    <row r="2930" spans="1:7" ht="18.75" customHeight="1">
      <c r="A2930" s="36" t="s">
        <v>9266</v>
      </c>
      <c r="B2930" s="36" t="s">
        <v>17249</v>
      </c>
      <c r="C2930" s="36" t="s">
        <v>9267</v>
      </c>
      <c r="D2930" s="36" t="s">
        <v>7726</v>
      </c>
      <c r="E2930">
        <v>172.41666670000001</v>
      </c>
      <c r="F2930">
        <v>-43.833333330000002</v>
      </c>
      <c r="G2930" t="s">
        <v>8598</v>
      </c>
    </row>
    <row r="2931" spans="1:7" ht="18.75" customHeight="1">
      <c r="A2931" s="36" t="s">
        <v>9777</v>
      </c>
      <c r="B2931" s="36" t="s">
        <v>9596</v>
      </c>
      <c r="C2931" s="36" t="s">
        <v>9778</v>
      </c>
      <c r="D2931" t="s">
        <v>9600</v>
      </c>
      <c r="E2931">
        <v>67.766670230000003</v>
      </c>
      <c r="F2931">
        <v>24.233333590000001</v>
      </c>
      <c r="G2931" t="s">
        <v>1464</v>
      </c>
    </row>
    <row r="2932" spans="1:7" ht="18.75" customHeight="1">
      <c r="A2932" s="36" t="s">
        <v>10258</v>
      </c>
      <c r="B2932" s="36" t="s">
        <v>9596</v>
      </c>
      <c r="C2932" s="36" t="s">
        <v>10259</v>
      </c>
      <c r="D2932" s="36" t="s">
        <v>9600</v>
      </c>
      <c r="E2932">
        <v>68.316665650000004</v>
      </c>
      <c r="F2932">
        <v>26.083333970000002</v>
      </c>
      <c r="G2932" t="s">
        <v>1464</v>
      </c>
    </row>
    <row r="2933" spans="1:7" ht="18.75" customHeight="1">
      <c r="A2933" s="36" t="s">
        <v>10093</v>
      </c>
      <c r="B2933" s="36" t="s">
        <v>9596</v>
      </c>
      <c r="C2933" s="36" t="s">
        <v>10094</v>
      </c>
      <c r="D2933" s="36" t="s">
        <v>9600</v>
      </c>
      <c r="E2933">
        <v>67.800003050000001</v>
      </c>
      <c r="F2933">
        <v>24.416666029999998</v>
      </c>
      <c r="G2933" t="s">
        <v>1464</v>
      </c>
    </row>
    <row r="2934" spans="1:7" ht="18.75" customHeight="1">
      <c r="A2934" t="s">
        <v>2928</v>
      </c>
      <c r="B2934" t="s">
        <v>2833</v>
      </c>
      <c r="C2934" t="s">
        <v>2929</v>
      </c>
      <c r="D2934" t="s">
        <v>2838</v>
      </c>
      <c r="E2934">
        <v>21.950000760000002</v>
      </c>
      <c r="F2934">
        <v>90.533332819999998</v>
      </c>
      <c r="G2934" t="s">
        <v>17230</v>
      </c>
    </row>
    <row r="2935" spans="1:7" ht="18.75" customHeight="1">
      <c r="A2935" t="s">
        <v>3363</v>
      </c>
      <c r="B2935" t="s">
        <v>2833</v>
      </c>
      <c r="C2935" t="s">
        <v>3364</v>
      </c>
      <c r="D2935" t="s">
        <v>3030</v>
      </c>
      <c r="E2935">
        <v>22.395938305920598</v>
      </c>
      <c r="F2935">
        <v>90.665958502330398</v>
      </c>
      <c r="G2935" t="s">
        <v>17230</v>
      </c>
    </row>
    <row r="2936" spans="1:7" ht="18.75" customHeight="1">
      <c r="A2936" s="36" t="s">
        <v>10587</v>
      </c>
      <c r="B2936" s="36" t="s">
        <v>9596</v>
      </c>
      <c r="C2936" s="36" t="s">
        <v>10588</v>
      </c>
      <c r="D2936" t="s">
        <v>1350</v>
      </c>
      <c r="E2936">
        <v>71.949996949999999</v>
      </c>
      <c r="F2936">
        <v>29.36666679</v>
      </c>
      <c r="G2936" t="s">
        <v>1464</v>
      </c>
    </row>
    <row r="2937" spans="1:7" ht="18.75" customHeight="1">
      <c r="A2937" s="36" t="s">
        <v>11329</v>
      </c>
      <c r="B2937" s="36" t="s">
        <v>10805</v>
      </c>
      <c r="C2937" s="36" t="s">
        <v>11330</v>
      </c>
      <c r="D2937" s="36" t="s">
        <v>1464</v>
      </c>
      <c r="E2937">
        <v>0</v>
      </c>
      <c r="F2937">
        <v>0</v>
      </c>
      <c r="G2937" t="s">
        <v>1464</v>
      </c>
    </row>
    <row r="2938" spans="1:7" ht="18.75" customHeight="1">
      <c r="A2938" s="36" t="s">
        <v>14261</v>
      </c>
      <c r="B2938" s="36" t="s">
        <v>14231</v>
      </c>
      <c r="C2938" s="36" t="s">
        <v>14262</v>
      </c>
      <c r="D2938" s="36" t="s">
        <v>14263</v>
      </c>
      <c r="E2938">
        <v>108.98332980000001</v>
      </c>
      <c r="F2938">
        <v>14.766666409999999</v>
      </c>
      <c r="G2938" t="s">
        <v>1464</v>
      </c>
    </row>
    <row r="2939" spans="1:7" ht="18.75" customHeight="1">
      <c r="A2939" s="36" t="s">
        <v>13786</v>
      </c>
      <c r="B2939" s="36" t="s">
        <v>13155</v>
      </c>
      <c r="C2939" s="36" t="s">
        <v>13787</v>
      </c>
      <c r="D2939" s="36" t="s">
        <v>13535</v>
      </c>
      <c r="E2939">
        <v>102.3499985</v>
      </c>
      <c r="F2939">
        <v>15.96666622</v>
      </c>
      <c r="G2939" t="s">
        <v>1464</v>
      </c>
    </row>
    <row r="2940" spans="1:7" ht="18.75" customHeight="1">
      <c r="A2940" s="36" t="s">
        <v>13806</v>
      </c>
      <c r="B2940" s="36" t="s">
        <v>13155</v>
      </c>
      <c r="C2940" s="36" t="s">
        <v>13807</v>
      </c>
      <c r="D2940" t="s">
        <v>13529</v>
      </c>
      <c r="E2940">
        <v>102.86666870000001</v>
      </c>
      <c r="F2940">
        <v>14.86666679</v>
      </c>
      <c r="G2940" t="s">
        <v>1464</v>
      </c>
    </row>
    <row r="2941" spans="1:7" ht="18.75" customHeight="1">
      <c r="A2941" s="36" t="s">
        <v>15666</v>
      </c>
      <c r="B2941" s="36" t="s">
        <v>10805</v>
      </c>
      <c r="C2941" s="36" t="s">
        <v>15667</v>
      </c>
      <c r="D2941" s="36" t="s">
        <v>15653</v>
      </c>
      <c r="E2941">
        <v>123.593391000379</v>
      </c>
      <c r="F2941">
        <v>9.8826074273368505</v>
      </c>
      <c r="G2941" t="s">
        <v>1464</v>
      </c>
    </row>
    <row r="2942" spans="1:7" ht="18.75" customHeight="1">
      <c r="A2942" s="36" t="s">
        <v>10966</v>
      </c>
      <c r="B2942" s="36" t="s">
        <v>10805</v>
      </c>
      <c r="C2942" s="36" t="s">
        <v>10967</v>
      </c>
      <c r="D2942" s="36" t="s">
        <v>10968</v>
      </c>
      <c r="E2942">
        <v>119.90063600000001</v>
      </c>
      <c r="F2942">
        <v>16.252658</v>
      </c>
      <c r="G2942" t="s">
        <v>1464</v>
      </c>
    </row>
    <row r="2943" spans="1:7" ht="18.75" customHeight="1">
      <c r="A2943" s="36" t="s">
        <v>11611</v>
      </c>
      <c r="B2943" s="36" t="s">
        <v>10805</v>
      </c>
      <c r="C2943" s="36" t="s">
        <v>11612</v>
      </c>
      <c r="D2943" s="36" t="s">
        <v>11484</v>
      </c>
      <c r="E2943">
        <v>119.9000015</v>
      </c>
      <c r="F2943">
        <v>16.266666409999999</v>
      </c>
      <c r="G2943" t="s">
        <v>10967</v>
      </c>
    </row>
    <row r="2944" spans="1:7" ht="18.75" customHeight="1">
      <c r="A2944" s="36" t="s">
        <v>7539</v>
      </c>
      <c r="B2944" s="36" t="s">
        <v>7429</v>
      </c>
      <c r="C2944" s="36" t="s">
        <v>7540</v>
      </c>
      <c r="D2944" t="s">
        <v>1464</v>
      </c>
      <c r="E2944">
        <v>0</v>
      </c>
      <c r="F2944">
        <v>0</v>
      </c>
      <c r="G2944" t="s">
        <v>1464</v>
      </c>
    </row>
    <row r="2945" spans="1:7" ht="18.75" customHeight="1">
      <c r="A2945" s="36" t="s">
        <v>13698</v>
      </c>
      <c r="B2945" s="36" t="s">
        <v>13155</v>
      </c>
      <c r="C2945" s="36" t="s">
        <v>13699</v>
      </c>
      <c r="D2945" s="36" t="s">
        <v>13526</v>
      </c>
      <c r="E2945">
        <v>0</v>
      </c>
      <c r="F2945">
        <v>0</v>
      </c>
      <c r="G2945" t="s">
        <v>1464</v>
      </c>
    </row>
    <row r="2946" spans="1:7" ht="18.75" customHeight="1">
      <c r="A2946" s="36" t="s">
        <v>7251</v>
      </c>
      <c r="B2946" s="36" t="s">
        <v>6929</v>
      </c>
      <c r="C2946" s="36" t="s">
        <v>7252</v>
      </c>
      <c r="D2946" s="36" t="s">
        <v>6934</v>
      </c>
      <c r="E2946">
        <v>98.265833330000007</v>
      </c>
      <c r="F2946">
        <v>10.684150000000001</v>
      </c>
      <c r="G2946" t="s">
        <v>1464</v>
      </c>
    </row>
    <row r="2947" spans="1:7" ht="18.75" customHeight="1">
      <c r="A2947" s="36" t="s">
        <v>4744</v>
      </c>
      <c r="B2947" s="36" t="s">
        <v>4582</v>
      </c>
      <c r="C2947" s="36" t="s">
        <v>4745</v>
      </c>
      <c r="D2947" s="36" t="s">
        <v>4746</v>
      </c>
      <c r="E2947">
        <v>119.14370099999999</v>
      </c>
      <c r="F2947">
        <v>-3.4384490000000101</v>
      </c>
      <c r="G2947" t="s">
        <v>1464</v>
      </c>
    </row>
    <row r="2948" spans="1:7" ht="18.75" customHeight="1">
      <c r="A2948" s="36" t="s">
        <v>14299</v>
      </c>
      <c r="B2948" s="36" t="s">
        <v>14231</v>
      </c>
      <c r="C2948" s="36" t="s">
        <v>14300</v>
      </c>
      <c r="D2948" s="36" t="s">
        <v>14301</v>
      </c>
      <c r="E2948">
        <v>105.788752258138</v>
      </c>
      <c r="F2948">
        <v>10.772579924380301</v>
      </c>
      <c r="G2948" t="s">
        <v>1464</v>
      </c>
    </row>
    <row r="2949" spans="1:7" ht="18.75" customHeight="1">
      <c r="A2949" s="36" t="s">
        <v>4342</v>
      </c>
      <c r="B2949" s="36" t="s">
        <v>17247</v>
      </c>
      <c r="C2949" s="36" t="s">
        <v>4343</v>
      </c>
      <c r="D2949" s="36" t="s">
        <v>4069</v>
      </c>
      <c r="E2949">
        <v>86</v>
      </c>
      <c r="F2949">
        <v>41</v>
      </c>
      <c r="G2949" t="s">
        <v>1464</v>
      </c>
    </row>
    <row r="2950" spans="1:7" ht="18.75" customHeight="1">
      <c r="A2950" s="36" t="s">
        <v>15668</v>
      </c>
      <c r="B2950" s="36" t="s">
        <v>10805</v>
      </c>
      <c r="C2950" s="36" t="s">
        <v>15669</v>
      </c>
      <c r="D2950" s="36" t="s">
        <v>15653</v>
      </c>
      <c r="E2950">
        <v>123.605174287051</v>
      </c>
      <c r="F2950">
        <v>9.8907036616846309</v>
      </c>
      <c r="G2950" t="s">
        <v>1464</v>
      </c>
    </row>
    <row r="2951" spans="1:7" ht="18.75" customHeight="1">
      <c r="A2951" s="36" t="s">
        <v>5557</v>
      </c>
      <c r="B2951" s="36" t="s">
        <v>4582</v>
      </c>
      <c r="C2951" s="36" t="s">
        <v>5558</v>
      </c>
      <c r="D2951" t="s">
        <v>5056</v>
      </c>
      <c r="E2951">
        <v>0</v>
      </c>
      <c r="F2951">
        <v>0</v>
      </c>
      <c r="G2951" t="s">
        <v>1464</v>
      </c>
    </row>
    <row r="2952" spans="1:7" ht="18.75" customHeight="1">
      <c r="A2952" s="36" t="s">
        <v>4293</v>
      </c>
      <c r="B2952" s="36" t="s">
        <v>17247</v>
      </c>
      <c r="C2952" s="36" t="s">
        <v>4294</v>
      </c>
      <c r="D2952" s="36" t="s">
        <v>4295</v>
      </c>
      <c r="E2952">
        <v>103.75</v>
      </c>
      <c r="F2952">
        <v>36.083332059999996</v>
      </c>
      <c r="G2952" t="s">
        <v>1464</v>
      </c>
    </row>
    <row r="2953" spans="1:7" ht="18.75" customHeight="1">
      <c r="A2953" s="36" t="s">
        <v>3868</v>
      </c>
      <c r="B2953" s="36" t="s">
        <v>17247</v>
      </c>
      <c r="C2953" s="36" t="s">
        <v>3869</v>
      </c>
      <c r="D2953" s="36" t="s">
        <v>3867</v>
      </c>
      <c r="E2953">
        <v>120.5</v>
      </c>
      <c r="F2953">
        <v>36.083332059999996</v>
      </c>
      <c r="G2953" t="s">
        <v>1464</v>
      </c>
    </row>
    <row r="2954" spans="1:7" ht="18.75" customHeight="1">
      <c r="A2954" s="36" t="s">
        <v>3879</v>
      </c>
      <c r="B2954" s="36" t="s">
        <v>17247</v>
      </c>
      <c r="C2954" s="36" t="s">
        <v>3880</v>
      </c>
      <c r="D2954" s="36" t="s">
        <v>3831</v>
      </c>
      <c r="E2954">
        <v>121.179112</v>
      </c>
      <c r="F2954">
        <v>38.728651999999997</v>
      </c>
      <c r="G2954" t="s">
        <v>1464</v>
      </c>
    </row>
    <row r="2955" spans="1:7" ht="18.75" customHeight="1">
      <c r="A2955" s="36" t="s">
        <v>3897</v>
      </c>
      <c r="B2955" s="36" t="s">
        <v>17247</v>
      </c>
      <c r="C2955" s="36" t="s">
        <v>3898</v>
      </c>
      <c r="D2955" s="36" t="s">
        <v>3837</v>
      </c>
      <c r="E2955">
        <v>118.95611535187599</v>
      </c>
      <c r="F2955">
        <v>39.203924334470599</v>
      </c>
      <c r="G2955" t="s">
        <v>1464</v>
      </c>
    </row>
    <row r="2956" spans="1:7" ht="18.75" customHeight="1">
      <c r="A2956" s="36" t="s">
        <v>10814</v>
      </c>
      <c r="B2956" s="36" t="s">
        <v>10805</v>
      </c>
      <c r="C2956" s="36" t="s">
        <v>10815</v>
      </c>
      <c r="D2956" s="36" t="s">
        <v>10816</v>
      </c>
      <c r="E2956">
        <v>125.7166672</v>
      </c>
      <c r="F2956">
        <v>7.3000001909999996</v>
      </c>
      <c r="G2956" t="s">
        <v>1464</v>
      </c>
    </row>
    <row r="2957" spans="1:7" ht="18.75" customHeight="1">
      <c r="A2957" s="36" t="s">
        <v>10817</v>
      </c>
      <c r="B2957" s="36" t="s">
        <v>10805</v>
      </c>
      <c r="C2957" s="36" t="s">
        <v>10818</v>
      </c>
      <c r="D2957" s="36" t="s">
        <v>10809</v>
      </c>
      <c r="E2957">
        <v>121.1999969</v>
      </c>
      <c r="F2957">
        <v>14.19999981</v>
      </c>
      <c r="G2957" t="s">
        <v>1464</v>
      </c>
    </row>
    <row r="2958" spans="1:7" ht="18.75" customHeight="1">
      <c r="A2958" s="36" t="s">
        <v>11325</v>
      </c>
      <c r="B2958" s="36" t="s">
        <v>10805</v>
      </c>
      <c r="C2958" s="36" t="s">
        <v>11326</v>
      </c>
      <c r="D2958" s="36" t="s">
        <v>1464</v>
      </c>
      <c r="E2958">
        <v>120.983719727485</v>
      </c>
      <c r="F2958">
        <v>14.4999624379731</v>
      </c>
      <c r="G2958" t="s">
        <v>1464</v>
      </c>
    </row>
    <row r="2959" spans="1:7" ht="18.75" customHeight="1">
      <c r="A2959" s="36" t="s">
        <v>4379</v>
      </c>
      <c r="B2959" s="36" t="s">
        <v>17247</v>
      </c>
      <c r="C2959" s="36" t="s">
        <v>4380</v>
      </c>
      <c r="D2959" s="36" t="s">
        <v>3765</v>
      </c>
      <c r="E2959">
        <v>100.1500015</v>
      </c>
      <c r="F2959">
        <v>26.88333321</v>
      </c>
      <c r="G2959" t="s">
        <v>1464</v>
      </c>
    </row>
    <row r="2960" spans="1:7" ht="18.75" customHeight="1">
      <c r="A2960" s="36" t="s">
        <v>13202</v>
      </c>
      <c r="B2960" s="36" t="s">
        <v>13155</v>
      </c>
      <c r="C2960" s="36" t="s">
        <v>13203</v>
      </c>
      <c r="D2960" s="36" t="s">
        <v>13204</v>
      </c>
      <c r="E2960">
        <v>100.8</v>
      </c>
      <c r="F2960">
        <v>13.74</v>
      </c>
      <c r="G2960" t="s">
        <v>1464</v>
      </c>
    </row>
    <row r="2961" spans="1:7" ht="18.75" customHeight="1">
      <c r="A2961" s="36" t="s">
        <v>7075</v>
      </c>
      <c r="B2961" s="36" t="s">
        <v>6929</v>
      </c>
      <c r="C2961" s="36" t="s">
        <v>7076</v>
      </c>
      <c r="D2961" t="s">
        <v>6982</v>
      </c>
      <c r="E2961">
        <v>95.133331299999995</v>
      </c>
      <c r="F2961">
        <v>20.816667559999999</v>
      </c>
      <c r="G2961" t="s">
        <v>1464</v>
      </c>
    </row>
    <row r="2962" spans="1:7" ht="18.75" customHeight="1">
      <c r="A2962" s="36" t="s">
        <v>11314</v>
      </c>
      <c r="B2962" s="36" t="s">
        <v>10805</v>
      </c>
      <c r="C2962" s="36" t="s">
        <v>11315</v>
      </c>
      <c r="D2962" s="36" t="s">
        <v>1464</v>
      </c>
      <c r="E2962">
        <v>0</v>
      </c>
      <c r="F2962">
        <v>0</v>
      </c>
      <c r="G2962" t="s">
        <v>1464</v>
      </c>
    </row>
    <row r="2963" spans="1:7" ht="18.75" customHeight="1">
      <c r="A2963" s="36" t="s">
        <v>7400</v>
      </c>
      <c r="B2963" s="36" t="s">
        <v>6929</v>
      </c>
      <c r="C2963" s="36" t="s">
        <v>7401</v>
      </c>
      <c r="D2963" s="36" t="s">
        <v>1464</v>
      </c>
      <c r="E2963">
        <v>0</v>
      </c>
      <c r="F2963">
        <v>0</v>
      </c>
      <c r="G2963" t="s">
        <v>1464</v>
      </c>
    </row>
    <row r="2964" spans="1:7" ht="18.75" customHeight="1">
      <c r="A2964" s="36" t="s">
        <v>1984</v>
      </c>
      <c r="B2964" s="36" t="s">
        <v>1884</v>
      </c>
      <c r="C2964" s="36" t="s">
        <v>1985</v>
      </c>
      <c r="D2964" s="36" t="s">
        <v>1464</v>
      </c>
      <c r="E2964">
        <v>133.81516702086199</v>
      </c>
      <c r="F2964">
        <v>-32.238502812859998</v>
      </c>
      <c r="G2964" t="s">
        <v>1464</v>
      </c>
    </row>
    <row r="2965" spans="1:7" ht="18.75" customHeight="1">
      <c r="A2965" s="36" t="s">
        <v>15670</v>
      </c>
      <c r="B2965" s="36" t="s">
        <v>10805</v>
      </c>
      <c r="C2965" s="36" t="s">
        <v>15671</v>
      </c>
      <c r="D2965" s="36" t="s">
        <v>15612</v>
      </c>
      <c r="E2965">
        <v>122.51647638397699</v>
      </c>
      <c r="F2965">
        <v>13.9362060605623</v>
      </c>
      <c r="G2965" t="s">
        <v>1464</v>
      </c>
    </row>
    <row r="2966" spans="1:7" ht="18.75" customHeight="1">
      <c r="A2966" s="36" t="s">
        <v>2455</v>
      </c>
      <c r="B2966" s="36" t="s">
        <v>1884</v>
      </c>
      <c r="C2966" s="36" t="s">
        <v>2456</v>
      </c>
      <c r="D2966" t="s">
        <v>1918</v>
      </c>
      <c r="E2966">
        <v>144.79880444940301</v>
      </c>
      <c r="F2966">
        <v>-37.897521890716902</v>
      </c>
      <c r="G2966" t="s">
        <v>1464</v>
      </c>
    </row>
    <row r="2967" spans="1:7" ht="18.75" customHeight="1">
      <c r="A2967" s="36" t="s">
        <v>6975</v>
      </c>
      <c r="B2967" s="36" t="s">
        <v>6929</v>
      </c>
      <c r="C2967" s="36" t="s">
        <v>6976</v>
      </c>
      <c r="D2967" s="36" t="s">
        <v>6977</v>
      </c>
      <c r="E2967">
        <v>95.85</v>
      </c>
      <c r="F2967">
        <v>20.38</v>
      </c>
      <c r="G2967" t="s">
        <v>1464</v>
      </c>
    </row>
    <row r="2968" spans="1:7" ht="18.75" customHeight="1">
      <c r="A2968" s="36" t="s">
        <v>6991</v>
      </c>
      <c r="B2968" s="36" t="s">
        <v>6929</v>
      </c>
      <c r="C2968" s="36" t="s">
        <v>6992</v>
      </c>
      <c r="D2968" s="36" t="s">
        <v>6982</v>
      </c>
      <c r="E2968">
        <v>94.849998470000003</v>
      </c>
      <c r="F2968">
        <v>21.166666029999998</v>
      </c>
      <c r="G2968" t="s">
        <v>1464</v>
      </c>
    </row>
    <row r="2969" spans="1:7" ht="18.75" customHeight="1">
      <c r="A2969" s="36" t="s">
        <v>7153</v>
      </c>
      <c r="B2969" s="36" t="s">
        <v>6929</v>
      </c>
      <c r="C2969" s="36" t="s">
        <v>7154</v>
      </c>
      <c r="D2969" s="36" t="s">
        <v>6931</v>
      </c>
      <c r="E2969">
        <v>96.150001529999997</v>
      </c>
      <c r="F2969">
        <v>16.75</v>
      </c>
      <c r="G2969" t="s">
        <v>1464</v>
      </c>
    </row>
    <row r="2970" spans="1:7" ht="18.75" customHeight="1">
      <c r="A2970" s="36" t="s">
        <v>7235</v>
      </c>
      <c r="B2970" s="36" t="s">
        <v>6929</v>
      </c>
      <c r="C2970" s="36" t="s">
        <v>7236</v>
      </c>
      <c r="D2970" t="s">
        <v>7017</v>
      </c>
      <c r="E2970">
        <v>94.666664119999993</v>
      </c>
      <c r="F2970">
        <v>20.25</v>
      </c>
      <c r="G2970" t="s">
        <v>1464</v>
      </c>
    </row>
    <row r="2971" spans="1:7" ht="18.75" customHeight="1">
      <c r="A2971" s="36" t="s">
        <v>7599</v>
      </c>
      <c r="B2971" s="36" t="s">
        <v>7429</v>
      </c>
      <c r="C2971" s="36" t="s">
        <v>7600</v>
      </c>
      <c r="D2971" t="s">
        <v>1464</v>
      </c>
      <c r="E2971">
        <v>83.087534000000005</v>
      </c>
      <c r="F2971">
        <v>27.636144000000002</v>
      </c>
      <c r="G2971" t="s">
        <v>1464</v>
      </c>
    </row>
    <row r="2972" spans="1:7" ht="18.75" customHeight="1">
      <c r="A2972" s="36" t="s">
        <v>8884</v>
      </c>
      <c r="B2972" s="36" t="s">
        <v>17249</v>
      </c>
      <c r="C2972" s="36" t="s">
        <v>8885</v>
      </c>
      <c r="D2972" s="36" t="s">
        <v>7726</v>
      </c>
      <c r="E2972">
        <v>173.0758333</v>
      </c>
      <c r="F2972">
        <v>-43.782499999999999</v>
      </c>
      <c r="G2972" t="s">
        <v>1464</v>
      </c>
    </row>
    <row r="2973" spans="1:7" ht="18.75" customHeight="1">
      <c r="A2973" s="36" t="s">
        <v>13295</v>
      </c>
      <c r="B2973" s="36" t="s">
        <v>13155</v>
      </c>
      <c r="C2973" s="36" t="s">
        <v>13296</v>
      </c>
      <c r="D2973" s="36" t="s">
        <v>13254</v>
      </c>
      <c r="E2973">
        <v>100.13333299999999</v>
      </c>
      <c r="F2973">
        <v>13.433332999999999</v>
      </c>
      <c r="G2973" t="s">
        <v>1464</v>
      </c>
    </row>
    <row r="2974" spans="1:7" ht="18.75" customHeight="1">
      <c r="A2974" s="36" t="s">
        <v>14309</v>
      </c>
      <c r="B2974" s="36" t="s">
        <v>14231</v>
      </c>
      <c r="C2974" s="36" t="s">
        <v>14310</v>
      </c>
      <c r="D2974" s="36" t="s">
        <v>14311</v>
      </c>
      <c r="E2974">
        <v>106.9000015</v>
      </c>
      <c r="F2974">
        <v>17.166666029999998</v>
      </c>
      <c r="G2974" t="s">
        <v>1464</v>
      </c>
    </row>
    <row r="2975" spans="1:7" ht="18.75" customHeight="1">
      <c r="A2975" s="36" t="s">
        <v>10798</v>
      </c>
      <c r="B2975" s="36" t="s">
        <v>17250</v>
      </c>
      <c r="C2975" s="36" t="s">
        <v>10799</v>
      </c>
      <c r="D2975" s="36" t="s">
        <v>10781</v>
      </c>
      <c r="E2975">
        <v>146.98333740000001</v>
      </c>
      <c r="F2975">
        <v>-9.3000001910000005</v>
      </c>
      <c r="G2975" t="s">
        <v>1464</v>
      </c>
    </row>
    <row r="2976" spans="1:7" ht="18.75" customHeight="1">
      <c r="A2976" s="36" t="s">
        <v>10785</v>
      </c>
      <c r="B2976" s="36" t="s">
        <v>17250</v>
      </c>
      <c r="C2976" s="36" t="s">
        <v>10786</v>
      </c>
      <c r="D2976" s="36" t="s">
        <v>10781</v>
      </c>
      <c r="E2976">
        <v>146.98333740000001</v>
      </c>
      <c r="F2976">
        <v>-9.3000001910000005</v>
      </c>
      <c r="G2976" t="s">
        <v>1464</v>
      </c>
    </row>
    <row r="2977" spans="1:7" ht="18.75" customHeight="1">
      <c r="A2977" s="36" t="s">
        <v>14333</v>
      </c>
      <c r="B2977" s="36" t="s">
        <v>17247</v>
      </c>
      <c r="C2977" s="36" t="s">
        <v>3911</v>
      </c>
      <c r="D2977" t="s">
        <v>3778</v>
      </c>
      <c r="E2977">
        <v>117.7166672</v>
      </c>
      <c r="F2977">
        <v>29.066667559999999</v>
      </c>
      <c r="G2977" t="s">
        <v>1464</v>
      </c>
    </row>
    <row r="2978" spans="1:7" ht="18.75" customHeight="1">
      <c r="A2978" s="36" t="s">
        <v>4977</v>
      </c>
      <c r="B2978" s="36" t="s">
        <v>4582</v>
      </c>
      <c r="C2978" s="36" t="s">
        <v>4978</v>
      </c>
      <c r="D2978" t="s">
        <v>4814</v>
      </c>
      <c r="E2978">
        <v>104.9666672</v>
      </c>
      <c r="F2978">
        <v>-3.3166666029999998</v>
      </c>
      <c r="G2978" t="s">
        <v>1464</v>
      </c>
    </row>
    <row r="2979" spans="1:7" ht="18.75" customHeight="1">
      <c r="A2979" s="36" t="s">
        <v>5072</v>
      </c>
      <c r="B2979" s="36" t="s">
        <v>4582</v>
      </c>
      <c r="C2979" s="36" t="s">
        <v>5073</v>
      </c>
      <c r="D2979" t="s">
        <v>4814</v>
      </c>
      <c r="E2979">
        <v>104.98332980000001</v>
      </c>
      <c r="F2979">
        <v>-3.6166667939999999</v>
      </c>
      <c r="G2979" t="s">
        <v>1464</v>
      </c>
    </row>
    <row r="2980" spans="1:7" ht="18.75" customHeight="1">
      <c r="A2980" s="36" t="s">
        <v>4973</v>
      </c>
      <c r="B2980" s="36" t="s">
        <v>4582</v>
      </c>
      <c r="C2980" s="36" t="s">
        <v>4974</v>
      </c>
      <c r="D2980" t="s">
        <v>4814</v>
      </c>
      <c r="E2980">
        <v>104.9666672</v>
      </c>
      <c r="F2980">
        <v>-3.3166666029999998</v>
      </c>
      <c r="G2980" t="s">
        <v>1464</v>
      </c>
    </row>
    <row r="2981" spans="1:7" ht="18.75" customHeight="1">
      <c r="A2981" s="36" t="s">
        <v>5174</v>
      </c>
      <c r="B2981" s="36" t="s">
        <v>4582</v>
      </c>
      <c r="C2981" s="36" t="s">
        <v>5175</v>
      </c>
      <c r="D2981" s="36" t="s">
        <v>4814</v>
      </c>
      <c r="E2981">
        <v>104.86666870000001</v>
      </c>
      <c r="F2981">
        <v>-3.3666667939999999</v>
      </c>
      <c r="G2981" t="s">
        <v>1464</v>
      </c>
    </row>
    <row r="2982" spans="1:7" ht="18.75" customHeight="1">
      <c r="A2982" s="36" t="s">
        <v>4975</v>
      </c>
      <c r="B2982" s="36" t="s">
        <v>4582</v>
      </c>
      <c r="C2982" s="36" t="s">
        <v>4976</v>
      </c>
      <c r="D2982" t="s">
        <v>4814</v>
      </c>
      <c r="E2982">
        <v>104.9666672</v>
      </c>
      <c r="F2982">
        <v>-3.3166666029999998</v>
      </c>
      <c r="G2982" t="s">
        <v>1464</v>
      </c>
    </row>
    <row r="2983" spans="1:7" ht="18.75" customHeight="1">
      <c r="A2983" s="36" t="s">
        <v>4915</v>
      </c>
      <c r="B2983" s="36" t="s">
        <v>4582</v>
      </c>
      <c r="C2983" s="36" t="s">
        <v>4916</v>
      </c>
      <c r="D2983" s="36" t="s">
        <v>4814</v>
      </c>
      <c r="E2983">
        <v>104.8875</v>
      </c>
      <c r="F2983">
        <v>-3.3694440000000001</v>
      </c>
      <c r="G2983" t="s">
        <v>1464</v>
      </c>
    </row>
    <row r="2984" spans="1:7" ht="18.75" customHeight="1">
      <c r="A2984" s="36" t="s">
        <v>4913</v>
      </c>
      <c r="B2984" s="36" t="s">
        <v>4582</v>
      </c>
      <c r="C2984" s="36" t="s">
        <v>4914</v>
      </c>
      <c r="D2984" s="36" t="s">
        <v>4814</v>
      </c>
      <c r="E2984">
        <v>104.8875</v>
      </c>
      <c r="F2984">
        <v>-3.3694440000000001</v>
      </c>
      <c r="G2984" t="s">
        <v>1464</v>
      </c>
    </row>
    <row r="2985" spans="1:7" ht="18.75" customHeight="1">
      <c r="A2985" s="36" t="s">
        <v>4971</v>
      </c>
      <c r="B2985" s="36" t="s">
        <v>4582</v>
      </c>
      <c r="C2985" s="36" t="s">
        <v>4972</v>
      </c>
      <c r="D2985" s="36" t="s">
        <v>4814</v>
      </c>
      <c r="E2985">
        <v>104.9666672</v>
      </c>
      <c r="F2985">
        <v>-3.3166666029999998</v>
      </c>
      <c r="G2985" t="s">
        <v>1464</v>
      </c>
    </row>
    <row r="2986" spans="1:7" ht="18.75" customHeight="1">
      <c r="A2986" s="36" t="s">
        <v>4911</v>
      </c>
      <c r="B2986" s="36" t="s">
        <v>4582</v>
      </c>
      <c r="C2986" s="36" t="s">
        <v>4912</v>
      </c>
      <c r="D2986" s="36" t="s">
        <v>4814</v>
      </c>
      <c r="E2986">
        <v>104.8875</v>
      </c>
      <c r="F2986">
        <v>-3.3694440000000001</v>
      </c>
      <c r="G2986" t="s">
        <v>1464</v>
      </c>
    </row>
    <row r="2987" spans="1:7" ht="18.75" customHeight="1">
      <c r="A2987" s="36" t="s">
        <v>4979</v>
      </c>
      <c r="B2987" s="36" t="s">
        <v>4582</v>
      </c>
      <c r="C2987" s="36" t="s">
        <v>4980</v>
      </c>
      <c r="D2987" s="36" t="s">
        <v>4814</v>
      </c>
      <c r="E2987">
        <v>104.9666672</v>
      </c>
      <c r="F2987">
        <v>-3.3166666029999998</v>
      </c>
      <c r="G2987" t="s">
        <v>1464</v>
      </c>
    </row>
    <row r="2988" spans="1:7" ht="18.75" customHeight="1">
      <c r="A2988" s="36" t="s">
        <v>4909</v>
      </c>
      <c r="B2988" s="36" t="s">
        <v>4582</v>
      </c>
      <c r="C2988" s="36" t="s">
        <v>4910</v>
      </c>
      <c r="D2988" s="36" t="s">
        <v>4814</v>
      </c>
      <c r="E2988">
        <v>104.8875</v>
      </c>
      <c r="F2988">
        <v>-3.3694440000000001</v>
      </c>
      <c r="G2988" t="s">
        <v>1464</v>
      </c>
    </row>
    <row r="2989" spans="1:7" ht="18.75" customHeight="1">
      <c r="A2989" s="36" t="s">
        <v>2309</v>
      </c>
      <c r="B2989" s="36" t="s">
        <v>1884</v>
      </c>
      <c r="C2989" s="36" t="s">
        <v>2310</v>
      </c>
      <c r="D2989" s="36" t="s">
        <v>1464</v>
      </c>
      <c r="E2989">
        <v>114.998342651168</v>
      </c>
      <c r="F2989">
        <v>-29.939097264369199</v>
      </c>
      <c r="G2989" t="s">
        <v>1464</v>
      </c>
    </row>
    <row r="2990" spans="1:7" ht="18.75" customHeight="1">
      <c r="A2990" s="36" t="s">
        <v>2748</v>
      </c>
      <c r="B2990" s="36" t="s">
        <v>1884</v>
      </c>
      <c r="C2990" s="36" t="s">
        <v>2749</v>
      </c>
      <c r="D2990" s="36" t="s">
        <v>1464</v>
      </c>
      <c r="E2990">
        <v>140.00063209757599</v>
      </c>
      <c r="F2990">
        <v>-37.325287384078202</v>
      </c>
      <c r="G2990" t="s">
        <v>1464</v>
      </c>
    </row>
    <row r="2991" spans="1:7" ht="18.75" customHeight="1">
      <c r="A2991" s="36" t="s">
        <v>5257</v>
      </c>
      <c r="B2991" s="36" t="s">
        <v>4582</v>
      </c>
      <c r="C2991" s="36" t="s">
        <v>5258</v>
      </c>
      <c r="D2991" s="36" t="s">
        <v>4664</v>
      </c>
      <c r="E2991">
        <v>110.48</v>
      </c>
      <c r="F2991">
        <v>-5.81000000000002</v>
      </c>
      <c r="G2991" t="s">
        <v>1464</v>
      </c>
    </row>
    <row r="2992" spans="1:7" ht="18.75" customHeight="1">
      <c r="A2992" s="36" t="s">
        <v>5563</v>
      </c>
      <c r="B2992" s="36" t="s">
        <v>4582</v>
      </c>
      <c r="C2992" s="36" t="s">
        <v>5564</v>
      </c>
      <c r="D2992" s="36" t="s">
        <v>4621</v>
      </c>
      <c r="E2992">
        <v>110.4474</v>
      </c>
      <c r="F2992">
        <v>-5.86272200000003</v>
      </c>
      <c r="G2992" t="s">
        <v>1464</v>
      </c>
    </row>
    <row r="2993" spans="1:7" ht="18.75" customHeight="1">
      <c r="A2993" s="36" t="s">
        <v>4427</v>
      </c>
      <c r="B2993" s="36" t="s">
        <v>17247</v>
      </c>
      <c r="C2993" s="36" t="s">
        <v>4428</v>
      </c>
      <c r="D2993" t="s">
        <v>3850</v>
      </c>
      <c r="E2993">
        <v>119.63333129999999</v>
      </c>
      <c r="F2993">
        <v>27.083333970000002</v>
      </c>
      <c r="G2993" t="s">
        <v>1464</v>
      </c>
    </row>
    <row r="2994" spans="1:7" ht="18.75" customHeight="1">
      <c r="A2994" s="36" t="s">
        <v>2321</v>
      </c>
      <c r="B2994" s="36" t="s">
        <v>1884</v>
      </c>
      <c r="C2994" s="36" t="s">
        <v>2322</v>
      </c>
      <c r="D2994" s="36" t="s">
        <v>1464</v>
      </c>
      <c r="E2994">
        <v>146.25527306566801</v>
      </c>
      <c r="F2994">
        <v>-41.1624914668865</v>
      </c>
      <c r="G2994" t="s">
        <v>1464</v>
      </c>
    </row>
    <row r="2995" spans="1:7" ht="18.75" customHeight="1">
      <c r="A2995" s="36" t="s">
        <v>4993</v>
      </c>
      <c r="B2995" s="36" t="s">
        <v>4582</v>
      </c>
      <c r="C2995" s="36" t="s">
        <v>4994</v>
      </c>
      <c r="D2995" s="36" t="s">
        <v>4710</v>
      </c>
      <c r="E2995">
        <v>107.609444</v>
      </c>
      <c r="F2995">
        <v>-6.877078</v>
      </c>
      <c r="G2995" t="s">
        <v>1464</v>
      </c>
    </row>
    <row r="2996" spans="1:7" ht="18.75" customHeight="1">
      <c r="A2996" s="36" t="s">
        <v>4796</v>
      </c>
      <c r="B2996" s="36" t="s">
        <v>4582</v>
      </c>
      <c r="C2996" s="36" t="s">
        <v>4797</v>
      </c>
      <c r="D2996" s="36" t="s">
        <v>4621</v>
      </c>
      <c r="E2996">
        <v>110.382028799229</v>
      </c>
      <c r="F2996">
        <v>-7.7693574542674799</v>
      </c>
      <c r="G2996" t="s">
        <v>1464</v>
      </c>
    </row>
    <row r="2997" spans="1:7" ht="18.75" customHeight="1">
      <c r="A2997" s="36" t="s">
        <v>9268</v>
      </c>
      <c r="B2997" s="36" t="s">
        <v>17249</v>
      </c>
      <c r="C2997" s="36" t="s">
        <v>9269</v>
      </c>
      <c r="D2997" s="36" t="s">
        <v>7773</v>
      </c>
      <c r="E2997">
        <v>174.3663889</v>
      </c>
      <c r="F2997">
        <v>-36.408333329999998</v>
      </c>
      <c r="G2997" t="s">
        <v>8905</v>
      </c>
    </row>
    <row r="2998" spans="1:7" ht="18.75" customHeight="1">
      <c r="A2998" s="36" t="s">
        <v>5110</v>
      </c>
      <c r="B2998" s="36" t="s">
        <v>4582</v>
      </c>
      <c r="C2998" s="36" t="s">
        <v>5111</v>
      </c>
      <c r="D2998" s="36" t="s">
        <v>4949</v>
      </c>
      <c r="E2998">
        <v>123.3499985</v>
      </c>
      <c r="F2998">
        <v>-10.53333378</v>
      </c>
      <c r="G2998" t="s">
        <v>1464</v>
      </c>
    </row>
    <row r="2999" spans="1:7" ht="18.75" customHeight="1">
      <c r="A2999" s="36" t="s">
        <v>13713</v>
      </c>
      <c r="B2999" s="36" t="s">
        <v>13155</v>
      </c>
      <c r="C2999" s="36" t="s">
        <v>13714</v>
      </c>
      <c r="D2999" s="36" t="s">
        <v>13326</v>
      </c>
      <c r="E2999">
        <v>100.12283882963099</v>
      </c>
      <c r="F2999">
        <v>16.756386176375401</v>
      </c>
      <c r="G2999" t="s">
        <v>13325</v>
      </c>
    </row>
    <row r="3000" spans="1:7" ht="18.75" customHeight="1">
      <c r="A3000" s="36" t="s">
        <v>2307</v>
      </c>
      <c r="B3000" s="36" t="s">
        <v>1884</v>
      </c>
      <c r="C3000" s="36" t="s">
        <v>2308</v>
      </c>
      <c r="D3000" s="36" t="s">
        <v>1464</v>
      </c>
      <c r="E3000">
        <v>115.69075781372401</v>
      </c>
      <c r="F3000">
        <v>-33.268099294392997</v>
      </c>
      <c r="G3000" t="s">
        <v>1464</v>
      </c>
    </row>
    <row r="3001" spans="1:7" ht="18.75" customHeight="1">
      <c r="A3001" t="s">
        <v>3327</v>
      </c>
      <c r="B3001" t="s">
        <v>2833</v>
      </c>
      <c r="C3001" t="s">
        <v>3328</v>
      </c>
      <c r="D3001" t="s">
        <v>2846</v>
      </c>
      <c r="E3001">
        <v>25.139669999999999</v>
      </c>
      <c r="F3001">
        <v>91.084999999999994</v>
      </c>
      <c r="G3001" t="s">
        <v>3194</v>
      </c>
    </row>
    <row r="3002" spans="1:7" ht="18.75" customHeight="1">
      <c r="A3002" s="36" t="s">
        <v>7187</v>
      </c>
      <c r="B3002" s="36" t="s">
        <v>6929</v>
      </c>
      <c r="C3002" s="36" t="s">
        <v>7188</v>
      </c>
      <c r="D3002" s="36" t="s">
        <v>6931</v>
      </c>
      <c r="E3002">
        <v>96.166664119999993</v>
      </c>
      <c r="F3002">
        <v>16.333333970000002</v>
      </c>
      <c r="G3002" t="s">
        <v>1464</v>
      </c>
    </row>
    <row r="3003" spans="1:7" ht="18.75" customHeight="1">
      <c r="A3003" s="36" t="s">
        <v>7049</v>
      </c>
      <c r="B3003" s="36" t="s">
        <v>6929</v>
      </c>
      <c r="C3003" s="36" t="s">
        <v>7050</v>
      </c>
      <c r="D3003" s="36" t="s">
        <v>7017</v>
      </c>
      <c r="E3003">
        <v>94.666664119999993</v>
      </c>
      <c r="F3003">
        <v>20.583333970000002</v>
      </c>
      <c r="G3003" t="s">
        <v>1464</v>
      </c>
    </row>
    <row r="3004" spans="1:7" ht="18.75" customHeight="1">
      <c r="A3004" s="36" t="s">
        <v>7030</v>
      </c>
      <c r="B3004" s="36" t="s">
        <v>6929</v>
      </c>
      <c r="C3004" s="36" t="s">
        <v>7031</v>
      </c>
      <c r="D3004" s="36" t="s">
        <v>7032</v>
      </c>
      <c r="E3004">
        <v>95.666664119999993</v>
      </c>
      <c r="F3004">
        <v>17.833333970000002</v>
      </c>
      <c r="G3004" t="s">
        <v>1464</v>
      </c>
    </row>
    <row r="3005" spans="1:7" ht="18.75" customHeight="1">
      <c r="A3005" s="36" t="s">
        <v>5259</v>
      </c>
      <c r="B3005" s="36" t="s">
        <v>4582</v>
      </c>
      <c r="C3005" s="36" t="s">
        <v>5260</v>
      </c>
      <c r="D3005" s="36" t="s">
        <v>4710</v>
      </c>
      <c r="E3005">
        <v>107.841527777778</v>
      </c>
      <c r="F3005">
        <v>-7.7335833333333399</v>
      </c>
      <c r="G3005" t="s">
        <v>1464</v>
      </c>
    </row>
    <row r="3006" spans="1:7" ht="18.75" customHeight="1">
      <c r="A3006" s="36" t="s">
        <v>5170</v>
      </c>
      <c r="B3006" s="36" t="s">
        <v>4582</v>
      </c>
      <c r="C3006" s="36" t="s">
        <v>5171</v>
      </c>
      <c r="D3006" s="36" t="s">
        <v>4734</v>
      </c>
      <c r="E3006">
        <v>95.400001529999997</v>
      </c>
      <c r="F3006">
        <v>5.6166667940000004</v>
      </c>
      <c r="G3006" t="s">
        <v>1464</v>
      </c>
    </row>
    <row r="3007" spans="1:7" ht="18.75" customHeight="1">
      <c r="A3007" s="36" t="s">
        <v>5581</v>
      </c>
      <c r="B3007" s="36" t="s">
        <v>4582</v>
      </c>
      <c r="C3007" s="36" t="s">
        <v>5582</v>
      </c>
      <c r="D3007" t="s">
        <v>4734</v>
      </c>
      <c r="E3007">
        <v>95.400001529999997</v>
      </c>
      <c r="F3007">
        <v>5.6166667940000004</v>
      </c>
      <c r="G3007" t="s">
        <v>1464</v>
      </c>
    </row>
    <row r="3008" spans="1:7" ht="18.75" customHeight="1">
      <c r="A3008" s="36" t="s">
        <v>3579</v>
      </c>
      <c r="B3008" s="36" t="s">
        <v>3535</v>
      </c>
      <c r="C3008" s="36" t="s">
        <v>3580</v>
      </c>
      <c r="D3008" t="s">
        <v>3581</v>
      </c>
      <c r="E3008">
        <v>89.892587759133605</v>
      </c>
      <c r="F3008">
        <v>26.748839729868401</v>
      </c>
      <c r="G3008" t="s">
        <v>1464</v>
      </c>
    </row>
    <row r="3009" spans="1:7" ht="18.75" customHeight="1">
      <c r="A3009" s="36" t="s">
        <v>4110</v>
      </c>
      <c r="B3009" s="36" t="s">
        <v>17247</v>
      </c>
      <c r="C3009" s="36" t="s">
        <v>4111</v>
      </c>
      <c r="D3009" s="36" t="s">
        <v>3805</v>
      </c>
      <c r="E3009">
        <v>91.166664119999993</v>
      </c>
      <c r="F3009">
        <v>29.5</v>
      </c>
      <c r="G3009" t="s">
        <v>1464</v>
      </c>
    </row>
    <row r="3010" spans="1:7" ht="18.75" customHeight="1">
      <c r="A3010" s="36" t="s">
        <v>4415</v>
      </c>
      <c r="B3010" s="36" t="s">
        <v>17247</v>
      </c>
      <c r="C3010" s="36" t="s">
        <v>4416</v>
      </c>
      <c r="D3010" t="s">
        <v>3805</v>
      </c>
      <c r="E3010">
        <v>91</v>
      </c>
      <c r="F3010">
        <v>29.5</v>
      </c>
      <c r="G3010" t="s">
        <v>1464</v>
      </c>
    </row>
    <row r="3011" spans="1:7" ht="18.75" customHeight="1">
      <c r="A3011" s="36" t="s">
        <v>5143</v>
      </c>
      <c r="B3011" s="36" t="s">
        <v>4582</v>
      </c>
      <c r="C3011" s="36" t="s">
        <v>5144</v>
      </c>
      <c r="D3011" t="s">
        <v>4734</v>
      </c>
      <c r="E3011">
        <v>95.266670230000003</v>
      </c>
      <c r="F3011">
        <v>5.5</v>
      </c>
      <c r="G3011" t="s">
        <v>1464</v>
      </c>
    </row>
    <row r="3012" spans="1:7" ht="18.75" customHeight="1">
      <c r="A3012" s="36" t="s">
        <v>3931</v>
      </c>
      <c r="B3012" s="36" t="s">
        <v>17247</v>
      </c>
      <c r="C3012" s="36" t="s">
        <v>3932</v>
      </c>
      <c r="D3012" t="s">
        <v>3918</v>
      </c>
      <c r="E3012">
        <v>112.83333589999999</v>
      </c>
      <c r="F3012">
        <v>29</v>
      </c>
      <c r="G3012" t="s">
        <v>1464</v>
      </c>
    </row>
    <row r="3013" spans="1:7" ht="18.75" customHeight="1">
      <c r="A3013" s="36" t="s">
        <v>3899</v>
      </c>
      <c r="B3013" s="36" t="s">
        <v>17247</v>
      </c>
      <c r="C3013" s="36" t="s">
        <v>3900</v>
      </c>
      <c r="D3013" s="36" t="s">
        <v>3768</v>
      </c>
      <c r="E3013">
        <v>114.5</v>
      </c>
      <c r="F3013">
        <v>30.233333590000001</v>
      </c>
      <c r="G3013" t="s">
        <v>1464</v>
      </c>
    </row>
    <row r="3014" spans="1:7" ht="18.75" customHeight="1">
      <c r="A3014" s="36" t="s">
        <v>4320</v>
      </c>
      <c r="B3014" s="36" t="s">
        <v>17247</v>
      </c>
      <c r="C3014" s="36" t="s">
        <v>4321</v>
      </c>
      <c r="D3014" t="s">
        <v>3775</v>
      </c>
      <c r="E3014">
        <v>119.33333589999999</v>
      </c>
      <c r="F3014">
        <v>34.5</v>
      </c>
      <c r="G3014" t="s">
        <v>1464</v>
      </c>
    </row>
    <row r="3015" spans="1:7" ht="18.75" customHeight="1">
      <c r="A3015" s="36" t="s">
        <v>4348</v>
      </c>
      <c r="B3015" s="36" t="s">
        <v>17247</v>
      </c>
      <c r="C3015" s="36" t="s">
        <v>4349</v>
      </c>
      <c r="D3015" s="36" t="s">
        <v>3831</v>
      </c>
      <c r="E3015">
        <v>121.83333589999999</v>
      </c>
      <c r="F3015">
        <v>40.833332059999996</v>
      </c>
      <c r="G3015" t="s">
        <v>1464</v>
      </c>
    </row>
    <row r="3016" spans="1:7" ht="18.75" customHeight="1">
      <c r="A3016" s="36" t="s">
        <v>15672</v>
      </c>
      <c r="B3016" s="36" t="s">
        <v>10805</v>
      </c>
      <c r="C3016" s="36" t="s">
        <v>15673</v>
      </c>
      <c r="D3016" s="36" t="s">
        <v>15647</v>
      </c>
      <c r="E3016">
        <v>125.77544163421599</v>
      </c>
      <c r="F3016">
        <v>7.3441906125715297</v>
      </c>
      <c r="G3016" t="s">
        <v>1464</v>
      </c>
    </row>
    <row r="3017" spans="1:7" ht="18.75" customHeight="1">
      <c r="A3017" s="36" t="s">
        <v>11673</v>
      </c>
      <c r="B3017" s="36" t="s">
        <v>10805</v>
      </c>
      <c r="C3017" s="36" t="s">
        <v>11674</v>
      </c>
      <c r="D3017" s="36" t="s">
        <v>10968</v>
      </c>
      <c r="E3017">
        <v>120.33333589999999</v>
      </c>
      <c r="F3017">
        <v>16.950000760000002</v>
      </c>
      <c r="G3017" t="s">
        <v>1464</v>
      </c>
    </row>
    <row r="3018" spans="1:7" ht="18.75" customHeight="1">
      <c r="A3018" s="36" t="s">
        <v>4155</v>
      </c>
      <c r="B3018" s="36" t="s">
        <v>17247</v>
      </c>
      <c r="C3018" s="36" t="s">
        <v>4156</v>
      </c>
      <c r="D3018" t="s">
        <v>3821</v>
      </c>
      <c r="E3018">
        <v>0</v>
      </c>
      <c r="F3018">
        <v>0</v>
      </c>
      <c r="G3018" t="s">
        <v>1464</v>
      </c>
    </row>
    <row r="3019" spans="1:7" ht="18.75" customHeight="1">
      <c r="A3019" s="36" t="s">
        <v>3859</v>
      </c>
      <c r="B3019" s="36" t="s">
        <v>17247</v>
      </c>
      <c r="C3019" s="36" t="s">
        <v>3860</v>
      </c>
      <c r="D3019" s="36" t="s">
        <v>3861</v>
      </c>
      <c r="E3019">
        <v>119.673996268008</v>
      </c>
      <c r="F3019">
        <v>34.565015301244301</v>
      </c>
      <c r="G3019" t="s">
        <v>1464</v>
      </c>
    </row>
    <row r="3020" spans="1:7" ht="18.75" customHeight="1">
      <c r="A3020" s="36" t="s">
        <v>11508</v>
      </c>
      <c r="B3020" s="36" t="s">
        <v>10805</v>
      </c>
      <c r="C3020" s="36" t="s">
        <v>11509</v>
      </c>
      <c r="D3020" s="36" t="s">
        <v>10841</v>
      </c>
      <c r="E3020">
        <v>124.75</v>
      </c>
      <c r="F3020">
        <v>6.9333333970000002</v>
      </c>
      <c r="G3020" t="s">
        <v>1464</v>
      </c>
    </row>
    <row r="3021" spans="1:7" ht="18.75" customHeight="1">
      <c r="A3021" s="36" t="s">
        <v>9270</v>
      </c>
      <c r="B3021" s="36" t="s">
        <v>17249</v>
      </c>
      <c r="C3021" s="36" t="s">
        <v>9271</v>
      </c>
      <c r="D3021" s="36" t="s">
        <v>7710</v>
      </c>
      <c r="E3021">
        <v>173</v>
      </c>
      <c r="F3021">
        <v>-40.583333330000002</v>
      </c>
      <c r="G3021" t="s">
        <v>8555</v>
      </c>
    </row>
    <row r="3022" spans="1:7" ht="18.75" customHeight="1">
      <c r="A3022" s="36" t="s">
        <v>9272</v>
      </c>
      <c r="B3022" s="36" t="s">
        <v>17249</v>
      </c>
      <c r="C3022" s="36" t="s">
        <v>9273</v>
      </c>
      <c r="D3022" s="36" t="s">
        <v>7710</v>
      </c>
      <c r="E3022">
        <v>173</v>
      </c>
      <c r="F3022">
        <v>-40.583333330000002</v>
      </c>
      <c r="G3022" t="s">
        <v>8555</v>
      </c>
    </row>
    <row r="3023" spans="1:7" ht="18.75" customHeight="1">
      <c r="A3023" s="36" t="s">
        <v>7517</v>
      </c>
      <c r="B3023" s="36" t="s">
        <v>7429</v>
      </c>
      <c r="C3023" s="36" t="s">
        <v>7518</v>
      </c>
      <c r="D3023" s="36" t="s">
        <v>7444</v>
      </c>
      <c r="E3023">
        <v>0</v>
      </c>
      <c r="F3023">
        <v>0</v>
      </c>
      <c r="G3023" t="s">
        <v>1464</v>
      </c>
    </row>
    <row r="3024" spans="1:7" ht="18.75" customHeight="1">
      <c r="A3024" s="36" t="s">
        <v>9274</v>
      </c>
      <c r="B3024" s="36" t="s">
        <v>17249</v>
      </c>
      <c r="C3024" s="36" t="s">
        <v>9275</v>
      </c>
      <c r="D3024" s="36" t="s">
        <v>7726</v>
      </c>
      <c r="E3024">
        <v>172.41666670000001</v>
      </c>
      <c r="F3024">
        <v>-43.833333330000002</v>
      </c>
      <c r="G3024" t="s">
        <v>8598</v>
      </c>
    </row>
    <row r="3025" spans="1:7" ht="18.75" customHeight="1">
      <c r="A3025" s="36" t="s">
        <v>9276</v>
      </c>
      <c r="B3025" s="36" t="s">
        <v>17249</v>
      </c>
      <c r="C3025" s="36" t="s">
        <v>9277</v>
      </c>
      <c r="D3025" s="36" t="s">
        <v>7726</v>
      </c>
      <c r="E3025">
        <v>172.41666670000001</v>
      </c>
      <c r="F3025">
        <v>-43.833333330000002</v>
      </c>
      <c r="G3025" t="s">
        <v>8598</v>
      </c>
    </row>
    <row r="3026" spans="1:7" ht="18.75" customHeight="1">
      <c r="A3026" s="36" t="s">
        <v>6596</v>
      </c>
      <c r="B3026" s="36" t="s">
        <v>6330</v>
      </c>
      <c r="C3026" t="s">
        <v>6597</v>
      </c>
      <c r="D3026" t="s">
        <v>6353</v>
      </c>
      <c r="E3026">
        <v>6</v>
      </c>
      <c r="F3026">
        <v>116.0999985</v>
      </c>
    </row>
    <row r="3027" spans="1:7" ht="18.75" customHeight="1">
      <c r="A3027" s="36" t="s">
        <v>6480</v>
      </c>
      <c r="B3027" s="36" t="s">
        <v>6330</v>
      </c>
      <c r="C3027" t="s">
        <v>6481</v>
      </c>
      <c r="D3027" t="s">
        <v>6353</v>
      </c>
      <c r="E3027">
        <v>5.9833335879999998</v>
      </c>
      <c r="F3027">
        <v>116.0999985</v>
      </c>
    </row>
    <row r="3028" spans="1:7" ht="18.75" customHeight="1">
      <c r="A3028" s="36" t="s">
        <v>5515</v>
      </c>
      <c r="B3028" s="36" t="s">
        <v>4582</v>
      </c>
      <c r="C3028" s="36" t="s">
        <v>5516</v>
      </c>
      <c r="D3028" s="36" t="s">
        <v>4646</v>
      </c>
      <c r="E3028">
        <v>125.0500031</v>
      </c>
      <c r="F3028">
        <v>1.0666667219999999</v>
      </c>
      <c r="G3028" t="s">
        <v>1464</v>
      </c>
    </row>
    <row r="3029" spans="1:7" ht="18.75" customHeight="1">
      <c r="A3029" s="36" t="s">
        <v>9278</v>
      </c>
      <c r="B3029" s="36" t="s">
        <v>17249</v>
      </c>
      <c r="C3029" s="36" t="s">
        <v>9279</v>
      </c>
      <c r="D3029" t="s">
        <v>7732</v>
      </c>
      <c r="E3029">
        <v>175.32277780000001</v>
      </c>
      <c r="F3029">
        <v>-37.182777780000002</v>
      </c>
      <c r="G3029" t="s">
        <v>8557</v>
      </c>
    </row>
    <row r="3030" spans="1:7" ht="18.75" customHeight="1">
      <c r="A3030" s="36" t="s">
        <v>2305</v>
      </c>
      <c r="B3030" s="36" t="s">
        <v>1884</v>
      </c>
      <c r="C3030" s="36" t="s">
        <v>2306</v>
      </c>
      <c r="D3030" s="36" t="s">
        <v>1464</v>
      </c>
      <c r="E3030">
        <v>135.66267598657001</v>
      </c>
      <c r="F3030">
        <v>-15.129797878581901</v>
      </c>
      <c r="G3030" t="s">
        <v>1464</v>
      </c>
    </row>
    <row r="3031" spans="1:7" ht="18.75" customHeight="1">
      <c r="A3031" s="36" t="s">
        <v>4061</v>
      </c>
      <c r="B3031" s="36" t="s">
        <v>17247</v>
      </c>
      <c r="C3031" s="36" t="s">
        <v>4062</v>
      </c>
      <c r="D3031" s="36" t="s">
        <v>4063</v>
      </c>
      <c r="E3031">
        <v>0</v>
      </c>
      <c r="F3031">
        <v>0</v>
      </c>
      <c r="G3031" t="s">
        <v>1464</v>
      </c>
    </row>
    <row r="3032" spans="1:7" ht="18.75" customHeight="1">
      <c r="A3032" s="36" t="s">
        <v>11747</v>
      </c>
      <c r="B3032" s="36" t="s">
        <v>10805</v>
      </c>
      <c r="C3032" s="36" t="s">
        <v>11748</v>
      </c>
      <c r="D3032" s="36" t="s">
        <v>10865</v>
      </c>
      <c r="E3032">
        <v>121.5</v>
      </c>
      <c r="F3032">
        <v>18.266666409999999</v>
      </c>
      <c r="G3032" t="s">
        <v>1464</v>
      </c>
    </row>
    <row r="3033" spans="1:7" ht="18.75" customHeight="1">
      <c r="A3033" s="36" t="s">
        <v>4371</v>
      </c>
      <c r="B3033" s="36" t="s">
        <v>17247</v>
      </c>
      <c r="C3033" s="36" t="s">
        <v>4372</v>
      </c>
      <c r="D3033" s="36" t="s">
        <v>3967</v>
      </c>
      <c r="E3033">
        <v>118.1500015</v>
      </c>
      <c r="F3033">
        <v>32.666667940000004</v>
      </c>
      <c r="G3033" t="s">
        <v>1464</v>
      </c>
    </row>
    <row r="3034" spans="1:7" ht="18.75" customHeight="1">
      <c r="A3034" s="36" t="s">
        <v>4777</v>
      </c>
      <c r="B3034" s="36" t="s">
        <v>4582</v>
      </c>
      <c r="C3034" s="36" t="s">
        <v>4778</v>
      </c>
      <c r="D3034" t="s">
        <v>4664</v>
      </c>
      <c r="E3034">
        <v>109.6999969</v>
      </c>
      <c r="F3034">
        <v>-6.8666667940000004</v>
      </c>
      <c r="G3034" t="s">
        <v>1464</v>
      </c>
    </row>
    <row r="3035" spans="1:7" ht="18.75" customHeight="1">
      <c r="A3035" s="36" t="s">
        <v>4481</v>
      </c>
      <c r="B3035" s="36" t="s">
        <v>17247</v>
      </c>
      <c r="C3035" s="36" t="s">
        <v>4482</v>
      </c>
      <c r="D3035" t="s">
        <v>3876</v>
      </c>
      <c r="E3035">
        <v>120.9000015</v>
      </c>
      <c r="F3035">
        <v>27.966667180000002</v>
      </c>
      <c r="G3035" t="s">
        <v>1464</v>
      </c>
    </row>
    <row r="3036" spans="1:7" ht="18.75" customHeight="1">
      <c r="A3036" s="36" t="s">
        <v>9280</v>
      </c>
      <c r="B3036" s="36" t="s">
        <v>17249</v>
      </c>
      <c r="C3036" s="36" t="s">
        <v>9281</v>
      </c>
      <c r="D3036" s="36" t="s">
        <v>8182</v>
      </c>
      <c r="E3036">
        <v>173.85</v>
      </c>
      <c r="F3036">
        <v>-41.283333329999998</v>
      </c>
      <c r="G3036" t="s">
        <v>8642</v>
      </c>
    </row>
    <row r="3037" spans="1:7" ht="18.75" customHeight="1">
      <c r="A3037" s="36" t="s">
        <v>9891</v>
      </c>
      <c r="B3037" s="36" t="s">
        <v>9596</v>
      </c>
      <c r="C3037" s="36" t="s">
        <v>9892</v>
      </c>
      <c r="D3037" t="s">
        <v>9600</v>
      </c>
      <c r="E3037">
        <v>0</v>
      </c>
      <c r="F3037">
        <v>0</v>
      </c>
      <c r="G3037" t="s">
        <v>1464</v>
      </c>
    </row>
    <row r="3038" spans="1:7" ht="18.75" customHeight="1">
      <c r="A3038" s="36" t="s">
        <v>2317</v>
      </c>
      <c r="B3038" s="36" t="s">
        <v>1884</v>
      </c>
      <c r="C3038" s="36" t="s">
        <v>2318</v>
      </c>
      <c r="D3038" s="36" t="s">
        <v>1464</v>
      </c>
      <c r="E3038">
        <v>152.10939955632099</v>
      </c>
      <c r="F3038">
        <v>-24.601369235902101</v>
      </c>
      <c r="G3038" t="s">
        <v>1464</v>
      </c>
    </row>
    <row r="3039" spans="1:7" ht="18.75" customHeight="1">
      <c r="A3039" s="36" t="s">
        <v>2303</v>
      </c>
      <c r="B3039" s="36" t="s">
        <v>1884</v>
      </c>
      <c r="C3039" s="36" t="s">
        <v>2304</v>
      </c>
      <c r="D3039" s="36" t="s">
        <v>1464</v>
      </c>
      <c r="E3039">
        <v>147.968063821469</v>
      </c>
      <c r="F3039">
        <v>-42.330660131649502</v>
      </c>
      <c r="G3039" t="s">
        <v>1464</v>
      </c>
    </row>
    <row r="3040" spans="1:7" ht="18.75" customHeight="1">
      <c r="A3040" s="36" t="s">
        <v>9282</v>
      </c>
      <c r="B3040" s="36" t="s">
        <v>17249</v>
      </c>
      <c r="C3040" s="36" t="s">
        <v>9283</v>
      </c>
      <c r="D3040" s="36" t="s">
        <v>7703</v>
      </c>
      <c r="E3040">
        <v>176</v>
      </c>
      <c r="F3040">
        <v>-37.716666670000002</v>
      </c>
      <c r="G3040" t="s">
        <v>9311</v>
      </c>
    </row>
    <row r="3041" spans="1:7" ht="18.75" customHeight="1">
      <c r="A3041" s="36" t="s">
        <v>9284</v>
      </c>
      <c r="B3041" s="36" t="s">
        <v>17249</v>
      </c>
      <c r="C3041" s="36" t="s">
        <v>9285</v>
      </c>
      <c r="D3041" s="36" t="s">
        <v>7703</v>
      </c>
      <c r="E3041">
        <v>176.4808333</v>
      </c>
      <c r="F3041">
        <v>-37.770833330000002</v>
      </c>
      <c r="G3041" t="s">
        <v>9311</v>
      </c>
    </row>
    <row r="3042" spans="1:7" ht="18.75" customHeight="1">
      <c r="A3042" s="36" t="s">
        <v>9286</v>
      </c>
      <c r="B3042" s="36" t="s">
        <v>17249</v>
      </c>
      <c r="C3042" s="36" t="s">
        <v>9287</v>
      </c>
      <c r="D3042" s="36" t="s">
        <v>7703</v>
      </c>
      <c r="E3042">
        <v>176.47944440000001</v>
      </c>
      <c r="F3042">
        <v>-37.764166670000002</v>
      </c>
      <c r="G3042" t="s">
        <v>9311</v>
      </c>
    </row>
    <row r="3043" spans="1:7" ht="18.75" customHeight="1">
      <c r="A3043" s="36" t="s">
        <v>9290</v>
      </c>
      <c r="B3043" s="36" t="s">
        <v>17249</v>
      </c>
      <c r="C3043" s="36" t="s">
        <v>9291</v>
      </c>
      <c r="D3043" s="36" t="s">
        <v>7703</v>
      </c>
      <c r="E3043">
        <v>176</v>
      </c>
      <c r="F3043">
        <v>-37.716666670000002</v>
      </c>
      <c r="G3043" t="s">
        <v>9311</v>
      </c>
    </row>
    <row r="3044" spans="1:7" ht="18.75" customHeight="1">
      <c r="A3044" s="36" t="s">
        <v>8882</v>
      </c>
      <c r="B3044" s="36" t="s">
        <v>17249</v>
      </c>
      <c r="C3044" s="36" t="s">
        <v>8883</v>
      </c>
      <c r="D3044" s="36" t="s">
        <v>7739</v>
      </c>
      <c r="E3044">
        <v>172.0588889</v>
      </c>
      <c r="F3044">
        <v>-41.397222220000003</v>
      </c>
      <c r="G3044" t="s">
        <v>1464</v>
      </c>
    </row>
    <row r="3045" spans="1:7" ht="18.75" customHeight="1">
      <c r="A3045" s="36" t="s">
        <v>3865</v>
      </c>
      <c r="B3045" s="36" t="s">
        <v>17247</v>
      </c>
      <c r="C3045" s="36" t="s">
        <v>3866</v>
      </c>
      <c r="D3045" t="s">
        <v>3867</v>
      </c>
      <c r="E3045">
        <v>121.36666870000001</v>
      </c>
      <c r="F3045">
        <v>36.816665649999997</v>
      </c>
      <c r="G3045" t="s">
        <v>1464</v>
      </c>
    </row>
    <row r="3046" spans="1:7" ht="18.75" customHeight="1">
      <c r="A3046" s="36" t="s">
        <v>2301</v>
      </c>
      <c r="B3046" s="36" t="s">
        <v>1884</v>
      </c>
      <c r="C3046" s="36" t="s">
        <v>2302</v>
      </c>
      <c r="D3046" s="36" t="s">
        <v>1464</v>
      </c>
      <c r="E3046">
        <v>146.10378099856601</v>
      </c>
      <c r="F3046">
        <v>-17.707113998338301</v>
      </c>
      <c r="G3046" t="s">
        <v>1464</v>
      </c>
    </row>
    <row r="3047" spans="1:7" ht="18.75" customHeight="1">
      <c r="A3047" s="36" t="s">
        <v>11312</v>
      </c>
      <c r="B3047" s="36" t="s">
        <v>10805</v>
      </c>
      <c r="C3047" s="36" t="s">
        <v>11313</v>
      </c>
      <c r="D3047" s="36" t="s">
        <v>1464</v>
      </c>
      <c r="E3047">
        <v>0</v>
      </c>
      <c r="F3047">
        <v>0</v>
      </c>
      <c r="G3047" t="s">
        <v>1464</v>
      </c>
    </row>
    <row r="3048" spans="1:7" ht="18.75" customHeight="1">
      <c r="A3048" s="36" t="s">
        <v>6487</v>
      </c>
      <c r="B3048" s="36" t="s">
        <v>6330</v>
      </c>
      <c r="C3048" t="s">
        <v>6488</v>
      </c>
      <c r="D3048" t="s">
        <v>6356</v>
      </c>
      <c r="E3048">
        <v>3.7000000480000002</v>
      </c>
      <c r="F3048">
        <v>114.1500015</v>
      </c>
    </row>
    <row r="3049" spans="1:7" ht="18.75" customHeight="1">
      <c r="A3049" s="36" t="s">
        <v>4688</v>
      </c>
      <c r="B3049" s="36" t="s">
        <v>4582</v>
      </c>
      <c r="C3049" s="36" t="s">
        <v>4689</v>
      </c>
      <c r="D3049" s="36" t="s">
        <v>4690</v>
      </c>
      <c r="E3049">
        <v>98.833335880000007</v>
      </c>
      <c r="F3049">
        <v>1.75</v>
      </c>
      <c r="G3049" t="s">
        <v>1464</v>
      </c>
    </row>
    <row r="3050" spans="1:7" ht="18.75" customHeight="1">
      <c r="A3050" s="36" t="s">
        <v>2724</v>
      </c>
      <c r="B3050" s="36" t="s">
        <v>1884</v>
      </c>
      <c r="C3050" s="36" t="s">
        <v>2725</v>
      </c>
      <c r="D3050" s="36" t="s">
        <v>1464</v>
      </c>
      <c r="E3050">
        <v>152.37369330288101</v>
      </c>
      <c r="F3050">
        <v>-27.6298274867777</v>
      </c>
      <c r="G3050" t="s">
        <v>1464</v>
      </c>
    </row>
    <row r="3051" spans="1:7" ht="18.75" customHeight="1">
      <c r="A3051" s="36" t="s">
        <v>14194</v>
      </c>
      <c r="B3051" s="36" t="s">
        <v>14374</v>
      </c>
      <c r="C3051" s="36" t="s">
        <v>14195</v>
      </c>
      <c r="D3051" s="36" t="s">
        <v>14169</v>
      </c>
      <c r="E3051">
        <v>125.13333129999999</v>
      </c>
      <c r="F3051">
        <v>-8.7333335880000007</v>
      </c>
      <c r="G3051" t="s">
        <v>1464</v>
      </c>
    </row>
    <row r="3052" spans="1:7" ht="18.75" customHeight="1">
      <c r="A3052" s="36" t="s">
        <v>15464</v>
      </c>
      <c r="B3052" s="36" t="s">
        <v>4582</v>
      </c>
      <c r="C3052" s="36" t="s">
        <v>15465</v>
      </c>
      <c r="D3052" s="36" t="s">
        <v>1464</v>
      </c>
      <c r="E3052">
        <v>108.30249999999999</v>
      </c>
      <c r="F3052">
        <v>-6.3902777777777802</v>
      </c>
      <c r="G3052" t="s">
        <v>1464</v>
      </c>
    </row>
    <row r="3053" spans="1:7" ht="18.75" customHeight="1">
      <c r="A3053" s="36" t="s">
        <v>6879</v>
      </c>
      <c r="B3053" s="36" t="s">
        <v>6330</v>
      </c>
      <c r="C3053" t="s">
        <v>6880</v>
      </c>
      <c r="D3053" t="s">
        <v>6353</v>
      </c>
      <c r="E3053">
        <v>0</v>
      </c>
      <c r="F3053">
        <v>0</v>
      </c>
    </row>
    <row r="3054" spans="1:7" ht="18.75" customHeight="1">
      <c r="A3054" s="36" t="s">
        <v>6887</v>
      </c>
      <c r="B3054" s="36" t="s">
        <v>6330</v>
      </c>
      <c r="C3054" t="s">
        <v>6888</v>
      </c>
      <c r="D3054" t="s">
        <v>6353</v>
      </c>
      <c r="E3054">
        <v>0</v>
      </c>
      <c r="F3054">
        <v>0</v>
      </c>
    </row>
    <row r="3055" spans="1:7" ht="18.75" customHeight="1">
      <c r="A3055" t="s">
        <v>17212</v>
      </c>
      <c r="B3055" t="s">
        <v>2833</v>
      </c>
      <c r="C3055" t="s">
        <v>17237</v>
      </c>
      <c r="D3055" t="s">
        <v>3030</v>
      </c>
      <c r="E3055">
        <v>21.966233162020401</v>
      </c>
      <c r="F3055">
        <v>90.8135707184707</v>
      </c>
      <c r="G3055" t="s">
        <v>17230</v>
      </c>
    </row>
    <row r="3056" spans="1:7" ht="18.75" customHeight="1">
      <c r="A3056" s="36" t="s">
        <v>4034</v>
      </c>
      <c r="B3056" s="36" t="s">
        <v>17247</v>
      </c>
      <c r="C3056" s="36" t="s">
        <v>4035</v>
      </c>
      <c r="D3056" s="36" t="s">
        <v>3768</v>
      </c>
      <c r="E3056">
        <v>116.13333129999999</v>
      </c>
      <c r="F3056">
        <v>29.833333970000002</v>
      </c>
      <c r="G3056" t="s">
        <v>1464</v>
      </c>
    </row>
    <row r="3057" spans="1:7" ht="18.75" customHeight="1">
      <c r="A3057" s="36" t="s">
        <v>2299</v>
      </c>
      <c r="B3057" s="36" t="s">
        <v>1884</v>
      </c>
      <c r="C3057" s="36" t="s">
        <v>2300</v>
      </c>
      <c r="D3057" s="36" t="s">
        <v>1464</v>
      </c>
      <c r="E3057">
        <v>135.33587251214499</v>
      </c>
      <c r="F3057">
        <v>-34.523895001122703</v>
      </c>
      <c r="G3057" t="s">
        <v>1464</v>
      </c>
    </row>
    <row r="3058" spans="1:7" ht="18.75" customHeight="1">
      <c r="A3058" s="36" t="s">
        <v>2297</v>
      </c>
      <c r="B3058" s="36" t="s">
        <v>1884</v>
      </c>
      <c r="C3058" s="36" t="s">
        <v>2298</v>
      </c>
      <c r="D3058" s="36" t="s">
        <v>1464</v>
      </c>
      <c r="E3058">
        <v>151.31459320942199</v>
      </c>
      <c r="F3058">
        <v>-33.740670606347898</v>
      </c>
      <c r="G3058" t="s">
        <v>1464</v>
      </c>
    </row>
    <row r="3059" spans="1:7" ht="18.75" customHeight="1">
      <c r="A3059" s="36" t="s">
        <v>4142</v>
      </c>
      <c r="B3059" s="36" t="s">
        <v>17247</v>
      </c>
      <c r="C3059" s="36" t="s">
        <v>4143</v>
      </c>
      <c r="D3059" t="s">
        <v>3867</v>
      </c>
      <c r="E3059">
        <v>121.2166672</v>
      </c>
      <c r="F3059">
        <v>37.616664890000003</v>
      </c>
      <c r="G3059" t="s">
        <v>1464</v>
      </c>
    </row>
    <row r="3060" spans="1:7" ht="18.75" customHeight="1">
      <c r="A3060" s="36" t="s">
        <v>9915</v>
      </c>
      <c r="B3060" s="36" t="s">
        <v>9596</v>
      </c>
      <c r="C3060" s="36" t="s">
        <v>9916</v>
      </c>
      <c r="D3060" s="36" t="s">
        <v>9600</v>
      </c>
      <c r="E3060">
        <v>0</v>
      </c>
      <c r="F3060">
        <v>0</v>
      </c>
      <c r="G3060" t="s">
        <v>1464</v>
      </c>
    </row>
    <row r="3061" spans="1:7" ht="18.75" customHeight="1">
      <c r="A3061" s="36" t="s">
        <v>10651</v>
      </c>
      <c r="B3061" s="36" t="s">
        <v>9596</v>
      </c>
      <c r="C3061" s="36" t="s">
        <v>10652</v>
      </c>
      <c r="D3061" t="s">
        <v>9600</v>
      </c>
      <c r="E3061">
        <v>0</v>
      </c>
      <c r="F3061">
        <v>0</v>
      </c>
      <c r="G3061" t="s">
        <v>1464</v>
      </c>
    </row>
    <row r="3062" spans="1:7" ht="18.75" customHeight="1">
      <c r="A3062" s="36" t="s">
        <v>10200</v>
      </c>
      <c r="B3062" s="36" t="s">
        <v>9596</v>
      </c>
      <c r="C3062" s="36" t="s">
        <v>10201</v>
      </c>
      <c r="D3062" s="36" t="s">
        <v>9600</v>
      </c>
      <c r="E3062">
        <v>0</v>
      </c>
      <c r="F3062">
        <v>0</v>
      </c>
      <c r="G3062" t="s">
        <v>1464</v>
      </c>
    </row>
    <row r="3063" spans="1:7" ht="18.75" customHeight="1">
      <c r="A3063" s="36" t="s">
        <v>10073</v>
      </c>
      <c r="B3063" s="36" t="s">
        <v>9596</v>
      </c>
      <c r="C3063" s="36" t="s">
        <v>10074</v>
      </c>
      <c r="D3063" t="s">
        <v>9600</v>
      </c>
      <c r="E3063">
        <v>68.916664119999993</v>
      </c>
      <c r="F3063">
        <v>24.333333970000002</v>
      </c>
      <c r="G3063" t="s">
        <v>1464</v>
      </c>
    </row>
    <row r="3064" spans="1:7" ht="18.75" customHeight="1">
      <c r="A3064" s="36" t="s">
        <v>10250</v>
      </c>
      <c r="B3064" s="36" t="s">
        <v>9596</v>
      </c>
      <c r="C3064" s="36" t="s">
        <v>10251</v>
      </c>
      <c r="D3064" t="s">
        <v>9600</v>
      </c>
      <c r="E3064">
        <v>69.5</v>
      </c>
      <c r="F3064">
        <v>25.833333970000002</v>
      </c>
      <c r="G3064" t="s">
        <v>1464</v>
      </c>
    </row>
    <row r="3065" spans="1:7" ht="18.75" customHeight="1">
      <c r="A3065" s="36" t="s">
        <v>2295</v>
      </c>
      <c r="B3065" s="36" t="s">
        <v>1884</v>
      </c>
      <c r="C3065" s="36" t="s">
        <v>2296</v>
      </c>
      <c r="D3065" s="36" t="s">
        <v>1464</v>
      </c>
      <c r="E3065">
        <v>159.06319021185999</v>
      </c>
      <c r="F3065">
        <v>-31.530261492942099</v>
      </c>
      <c r="G3065" t="s">
        <v>1464</v>
      </c>
    </row>
    <row r="3066" spans="1:7" ht="18.75" customHeight="1">
      <c r="A3066" s="36" t="s">
        <v>14208</v>
      </c>
      <c r="B3066" s="36" t="s">
        <v>14374</v>
      </c>
      <c r="C3066" s="36" t="s">
        <v>14209</v>
      </c>
      <c r="D3066" s="36" t="s">
        <v>14183</v>
      </c>
      <c r="E3066">
        <v>126.98332980000001</v>
      </c>
      <c r="F3066">
        <v>-8.6833333970000002</v>
      </c>
      <c r="G3066" t="s">
        <v>1464</v>
      </c>
    </row>
    <row r="3067" spans="1:7" ht="18.75" customHeight="1">
      <c r="A3067" t="s">
        <v>3127</v>
      </c>
      <c r="B3067" t="s">
        <v>2833</v>
      </c>
      <c r="C3067" t="s">
        <v>3128</v>
      </c>
      <c r="D3067" t="s">
        <v>2846</v>
      </c>
      <c r="E3067">
        <v>0</v>
      </c>
      <c r="F3067">
        <v>0</v>
      </c>
      <c r="G3067" t="s">
        <v>17234</v>
      </c>
    </row>
    <row r="3068" spans="1:7" ht="18.75" customHeight="1">
      <c r="A3068" s="36" t="s">
        <v>12346</v>
      </c>
      <c r="B3068" s="36" t="s">
        <v>12347</v>
      </c>
      <c r="C3068" s="36" t="s">
        <v>12348</v>
      </c>
      <c r="D3068" s="36" t="s">
        <v>125</v>
      </c>
      <c r="E3068">
        <v>103.93333440000001</v>
      </c>
      <c r="F3068">
        <v>1.3999999759999999</v>
      </c>
      <c r="G3068" t="s">
        <v>1464</v>
      </c>
    </row>
    <row r="3069" spans="1:7" ht="18.75" customHeight="1">
      <c r="A3069" s="36" t="s">
        <v>15466</v>
      </c>
      <c r="B3069" s="36" t="s">
        <v>4582</v>
      </c>
      <c r="C3069" s="36" t="s">
        <v>15467</v>
      </c>
      <c r="D3069" t="s">
        <v>1464</v>
      </c>
      <c r="E3069">
        <v>108.16500000000001</v>
      </c>
      <c r="F3069">
        <v>-6.34972222222222</v>
      </c>
      <c r="G3069" t="s">
        <v>1464</v>
      </c>
    </row>
    <row r="3070" spans="1:7" ht="18.75" customHeight="1">
      <c r="A3070" s="36" t="s">
        <v>15674</v>
      </c>
      <c r="B3070" s="36" t="s">
        <v>10805</v>
      </c>
      <c r="C3070" s="36" t="s">
        <v>15675</v>
      </c>
      <c r="D3070" s="36" t="s">
        <v>15615</v>
      </c>
      <c r="E3070">
        <v>120.551726144447</v>
      </c>
      <c r="F3070">
        <v>14.687488138504101</v>
      </c>
      <c r="G3070" t="s">
        <v>1464</v>
      </c>
    </row>
    <row r="3071" spans="1:7" ht="18.75" customHeight="1">
      <c r="A3071" s="36" t="s">
        <v>9652</v>
      </c>
      <c r="B3071" s="36" t="s">
        <v>9596</v>
      </c>
      <c r="C3071" s="36" t="s">
        <v>9653</v>
      </c>
      <c r="D3071" t="s">
        <v>9600</v>
      </c>
      <c r="E3071">
        <v>0</v>
      </c>
      <c r="F3071">
        <v>0</v>
      </c>
      <c r="G3071" t="s">
        <v>1464</v>
      </c>
    </row>
    <row r="3072" spans="1:7" ht="18.75" customHeight="1">
      <c r="A3072" s="36" t="s">
        <v>1924</v>
      </c>
      <c r="B3072" s="36" t="s">
        <v>1884</v>
      </c>
      <c r="C3072" s="36" t="s">
        <v>1925</v>
      </c>
      <c r="D3072" s="36" t="s">
        <v>1464</v>
      </c>
      <c r="E3072">
        <v>136.16799899481501</v>
      </c>
      <c r="F3072">
        <v>-12.335154129511601</v>
      </c>
      <c r="G3072" t="s">
        <v>1464</v>
      </c>
    </row>
    <row r="3073" spans="1:7" ht="18.75" customHeight="1">
      <c r="A3073" s="36" t="s">
        <v>9913</v>
      </c>
      <c r="B3073" s="36" t="s">
        <v>9596</v>
      </c>
      <c r="C3073" s="36" t="s">
        <v>9914</v>
      </c>
      <c r="D3073" t="s">
        <v>9600</v>
      </c>
      <c r="E3073">
        <v>0</v>
      </c>
      <c r="F3073">
        <v>0</v>
      </c>
      <c r="G3073" t="s">
        <v>1464</v>
      </c>
    </row>
    <row r="3074" spans="1:7" ht="18.75" customHeight="1">
      <c r="A3074" s="36" t="s">
        <v>2560</v>
      </c>
      <c r="B3074" s="36" t="s">
        <v>1884</v>
      </c>
      <c r="C3074" s="36" t="s">
        <v>2561</v>
      </c>
      <c r="D3074" s="36" t="s">
        <v>1464</v>
      </c>
      <c r="E3074">
        <v>143.997993577659</v>
      </c>
      <c r="F3074">
        <v>-34.459663682817002</v>
      </c>
      <c r="G3074" t="s">
        <v>1464</v>
      </c>
    </row>
    <row r="3075" spans="1:7" ht="18.75" customHeight="1">
      <c r="A3075" s="36" t="s">
        <v>9292</v>
      </c>
      <c r="B3075" s="36" t="s">
        <v>17249</v>
      </c>
      <c r="C3075" s="36" t="s">
        <v>9293</v>
      </c>
      <c r="D3075" s="36" t="s">
        <v>7726</v>
      </c>
      <c r="E3075">
        <v>172.41666670000001</v>
      </c>
      <c r="F3075">
        <v>-43.833333330000002</v>
      </c>
      <c r="G3075" t="s">
        <v>8598</v>
      </c>
    </row>
    <row r="3076" spans="1:7" ht="18.75" customHeight="1">
      <c r="A3076" s="36" t="s">
        <v>13451</v>
      </c>
      <c r="B3076" s="36" t="s">
        <v>13155</v>
      </c>
      <c r="C3076" s="36" t="s">
        <v>13452</v>
      </c>
      <c r="D3076" s="36" t="s">
        <v>13453</v>
      </c>
      <c r="E3076">
        <v>100.4499969</v>
      </c>
      <c r="F3076">
        <v>14.25</v>
      </c>
      <c r="G3076" t="s">
        <v>1464</v>
      </c>
    </row>
    <row r="3077" spans="1:7" ht="18.75" customHeight="1">
      <c r="A3077" s="36" t="s">
        <v>8407</v>
      </c>
      <c r="B3077" s="36" t="s">
        <v>17249</v>
      </c>
      <c r="C3077" s="36" t="s">
        <v>8408</v>
      </c>
      <c r="D3077" s="36" t="s">
        <v>7726</v>
      </c>
      <c r="E3077">
        <v>172.47</v>
      </c>
      <c r="F3077">
        <v>-43.78</v>
      </c>
      <c r="G3077" t="s">
        <v>8598</v>
      </c>
    </row>
    <row r="3078" spans="1:7" ht="18.75" customHeight="1">
      <c r="A3078" s="36" t="s">
        <v>15595</v>
      </c>
      <c r="B3078" s="36" t="s">
        <v>17249</v>
      </c>
      <c r="C3078" s="36" t="s">
        <v>15596</v>
      </c>
      <c r="D3078" s="36" t="s">
        <v>7726</v>
      </c>
      <c r="E3078">
        <v>172.47</v>
      </c>
      <c r="F3078">
        <v>-43.78</v>
      </c>
      <c r="G3078" t="s">
        <v>8598</v>
      </c>
    </row>
    <row r="3079" spans="1:7" ht="18.75" customHeight="1">
      <c r="A3079" s="36" t="s">
        <v>9294</v>
      </c>
      <c r="B3079" s="36" t="s">
        <v>17249</v>
      </c>
      <c r="C3079" s="36" t="s">
        <v>9295</v>
      </c>
      <c r="D3079" s="36" t="s">
        <v>7726</v>
      </c>
      <c r="E3079">
        <v>172.41666670000001</v>
      </c>
      <c r="F3079">
        <v>-43.833333330000002</v>
      </c>
      <c r="G3079" t="s">
        <v>8598</v>
      </c>
    </row>
    <row r="3080" spans="1:7" ht="18.75" customHeight="1">
      <c r="A3080" s="36" t="s">
        <v>9296</v>
      </c>
      <c r="B3080" s="36" t="s">
        <v>17249</v>
      </c>
      <c r="C3080" s="36" t="s">
        <v>9297</v>
      </c>
      <c r="D3080" s="36" t="s">
        <v>7726</v>
      </c>
      <c r="E3080">
        <v>172.41666670000001</v>
      </c>
      <c r="F3080">
        <v>-43.833333330000002</v>
      </c>
      <c r="G3080" t="s">
        <v>8598</v>
      </c>
    </row>
    <row r="3081" spans="1:7" ht="18.75" customHeight="1">
      <c r="A3081" s="36" t="s">
        <v>12351</v>
      </c>
      <c r="B3081" s="36" t="s">
        <v>12347</v>
      </c>
      <c r="C3081" s="36" t="s">
        <v>12352</v>
      </c>
      <c r="D3081" t="s">
        <v>125</v>
      </c>
      <c r="E3081">
        <v>103.845606</v>
      </c>
      <c r="F3081">
        <v>1.4099269999999999</v>
      </c>
      <c r="G3081" t="s">
        <v>1464</v>
      </c>
    </row>
    <row r="3082" spans="1:7" ht="18.75" customHeight="1">
      <c r="A3082" s="36" t="s">
        <v>9298</v>
      </c>
      <c r="B3082" s="36" t="s">
        <v>17249</v>
      </c>
      <c r="C3082" s="36" t="s">
        <v>9299</v>
      </c>
      <c r="D3082" s="36" t="s">
        <v>7726</v>
      </c>
      <c r="E3082">
        <v>172.41666670000001</v>
      </c>
      <c r="F3082">
        <v>-43.833333330000002</v>
      </c>
      <c r="G3082" t="s">
        <v>8598</v>
      </c>
    </row>
    <row r="3083" spans="1:7" ht="18.75" customHeight="1">
      <c r="A3083" s="36" t="s">
        <v>9300</v>
      </c>
      <c r="B3083" s="36" t="s">
        <v>17249</v>
      </c>
      <c r="C3083" s="36" t="s">
        <v>9301</v>
      </c>
      <c r="D3083" s="36" t="s">
        <v>7726</v>
      </c>
      <c r="E3083">
        <v>172.41666670000001</v>
      </c>
      <c r="F3083">
        <v>-43.833333330000002</v>
      </c>
      <c r="G3083" t="s">
        <v>8598</v>
      </c>
    </row>
    <row r="3084" spans="1:7" ht="18.75" customHeight="1">
      <c r="A3084" s="36" t="s">
        <v>12073</v>
      </c>
      <c r="B3084" s="36" t="s">
        <v>17251</v>
      </c>
      <c r="C3084" s="36" t="s">
        <v>12074</v>
      </c>
      <c r="D3084" s="36" t="s">
        <v>11888</v>
      </c>
      <c r="E3084">
        <v>127.765967247826</v>
      </c>
      <c r="F3084">
        <v>37.918638093772202</v>
      </c>
      <c r="G3084" t="s">
        <v>1464</v>
      </c>
    </row>
    <row r="3085" spans="1:7" ht="18.75" customHeight="1">
      <c r="A3085" s="36" t="s">
        <v>2291</v>
      </c>
      <c r="B3085" s="36" t="s">
        <v>1884</v>
      </c>
      <c r="C3085" s="36" t="s">
        <v>2292</v>
      </c>
      <c r="D3085" s="36" t="s">
        <v>1464</v>
      </c>
      <c r="E3085">
        <v>137.23281474019799</v>
      </c>
      <c r="F3085">
        <v>-35.014062502980998</v>
      </c>
      <c r="G3085" t="s">
        <v>1464</v>
      </c>
    </row>
    <row r="3086" spans="1:7" ht="18.75" customHeight="1">
      <c r="A3086" s="36" t="s">
        <v>3647</v>
      </c>
      <c r="B3086" s="36" t="s">
        <v>3619</v>
      </c>
      <c r="C3086" s="36" t="s">
        <v>3648</v>
      </c>
      <c r="D3086" s="36" t="s">
        <v>3624</v>
      </c>
      <c r="E3086">
        <v>114.4666672</v>
      </c>
      <c r="F3086">
        <v>4.5</v>
      </c>
      <c r="G3086" t="s">
        <v>1464</v>
      </c>
    </row>
    <row r="3087" spans="1:7" ht="18.75" customHeight="1">
      <c r="A3087" s="36" t="s">
        <v>3891</v>
      </c>
      <c r="B3087" s="36" t="s">
        <v>17247</v>
      </c>
      <c r="C3087" s="36" t="s">
        <v>3892</v>
      </c>
      <c r="D3087" s="36" t="s">
        <v>3837</v>
      </c>
      <c r="E3087">
        <v>118.259854347162</v>
      </c>
      <c r="F3087">
        <v>39.161801101395298</v>
      </c>
      <c r="G3087" t="s">
        <v>1464</v>
      </c>
    </row>
    <row r="3088" spans="1:7" ht="18.75" customHeight="1">
      <c r="A3088" s="36" t="s">
        <v>4634</v>
      </c>
      <c r="B3088" s="36" t="s">
        <v>4582</v>
      </c>
      <c r="C3088" s="36" t="s">
        <v>4635</v>
      </c>
      <c r="D3088" s="36" t="s">
        <v>4636</v>
      </c>
      <c r="E3088">
        <v>100.31666559999999</v>
      </c>
      <c r="F3088">
        <v>-0.61666667500000005</v>
      </c>
      <c r="G3088" t="s">
        <v>1464</v>
      </c>
    </row>
    <row r="3089" spans="1:7" ht="18.75" customHeight="1">
      <c r="A3089" s="36" t="s">
        <v>4981</v>
      </c>
      <c r="B3089" s="36" t="s">
        <v>4582</v>
      </c>
      <c r="C3089" s="36" t="s">
        <v>4982</v>
      </c>
      <c r="D3089" s="36" t="s">
        <v>4636</v>
      </c>
      <c r="E3089">
        <v>0</v>
      </c>
      <c r="F3089">
        <v>0</v>
      </c>
      <c r="G3089" t="s">
        <v>1464</v>
      </c>
    </row>
    <row r="3090" spans="1:7" ht="18.75" customHeight="1">
      <c r="A3090" s="36" t="s">
        <v>2776</v>
      </c>
      <c r="B3090" s="36" t="s">
        <v>1884</v>
      </c>
      <c r="C3090" s="36" t="s">
        <v>2777</v>
      </c>
      <c r="D3090" s="36" t="s">
        <v>1464</v>
      </c>
      <c r="E3090">
        <v>146.346807926194</v>
      </c>
      <c r="F3090">
        <v>-18.546807563691399</v>
      </c>
      <c r="G3090" t="s">
        <v>1464</v>
      </c>
    </row>
    <row r="3091" spans="1:7" ht="18.75" customHeight="1">
      <c r="A3091" s="36" t="s">
        <v>4330</v>
      </c>
      <c r="B3091" s="36" t="s">
        <v>17247</v>
      </c>
      <c r="C3091" s="36" t="s">
        <v>4331</v>
      </c>
      <c r="D3091" s="36" t="s">
        <v>3765</v>
      </c>
      <c r="E3091">
        <v>103.5</v>
      </c>
      <c r="F3091">
        <v>27.083333970000002</v>
      </c>
      <c r="G3091" t="s">
        <v>1464</v>
      </c>
    </row>
    <row r="3092" spans="1:7" ht="18.75" customHeight="1">
      <c r="A3092" s="36" t="s">
        <v>4147</v>
      </c>
      <c r="B3092" s="36" t="s">
        <v>17247</v>
      </c>
      <c r="C3092" s="36" t="s">
        <v>4148</v>
      </c>
      <c r="D3092" t="s">
        <v>3821</v>
      </c>
      <c r="E3092">
        <v>115.5999985</v>
      </c>
      <c r="F3092">
        <v>22.86666679</v>
      </c>
      <c r="G3092" t="s">
        <v>1464</v>
      </c>
    </row>
    <row r="3093" spans="1:7" ht="18.75" customHeight="1">
      <c r="A3093" s="36" t="s">
        <v>4425</v>
      </c>
      <c r="B3093" s="36" t="s">
        <v>17247</v>
      </c>
      <c r="C3093" s="36" t="s">
        <v>4426</v>
      </c>
      <c r="D3093" t="s">
        <v>3765</v>
      </c>
      <c r="E3093">
        <v>100</v>
      </c>
      <c r="F3093">
        <v>27</v>
      </c>
      <c r="G3093" t="s">
        <v>1464</v>
      </c>
    </row>
    <row r="3094" spans="1:7" ht="18.75" customHeight="1">
      <c r="A3094" s="36" t="s">
        <v>13435</v>
      </c>
      <c r="B3094" s="36" t="s">
        <v>13155</v>
      </c>
      <c r="C3094" s="36" t="s">
        <v>13436</v>
      </c>
      <c r="D3094" t="s">
        <v>13437</v>
      </c>
      <c r="E3094">
        <v>100.1999969</v>
      </c>
      <c r="F3094">
        <v>17.916666029999998</v>
      </c>
      <c r="G3094" t="s">
        <v>1464</v>
      </c>
    </row>
    <row r="3095" spans="1:7" ht="18.75" customHeight="1">
      <c r="A3095" s="36" t="s">
        <v>11035</v>
      </c>
      <c r="B3095" s="36" t="s">
        <v>10805</v>
      </c>
      <c r="C3095" s="36" t="s">
        <v>11036</v>
      </c>
      <c r="D3095" s="36" t="s">
        <v>1464</v>
      </c>
      <c r="E3095">
        <v>0</v>
      </c>
      <c r="F3095">
        <v>0</v>
      </c>
      <c r="G3095" t="s">
        <v>1464</v>
      </c>
    </row>
    <row r="3096" spans="1:7" ht="18.75" customHeight="1">
      <c r="A3096" s="36" t="s">
        <v>7437</v>
      </c>
      <c r="B3096" s="36" t="s">
        <v>7429</v>
      </c>
      <c r="C3096" s="36" t="s">
        <v>7438</v>
      </c>
      <c r="D3096" s="36" t="s">
        <v>7434</v>
      </c>
      <c r="E3096">
        <v>83.266670230000003</v>
      </c>
      <c r="F3096">
        <v>27.5</v>
      </c>
      <c r="G3096" t="s">
        <v>1464</v>
      </c>
    </row>
    <row r="3097" spans="1:7" ht="18.75" customHeight="1">
      <c r="A3097" s="36" t="s">
        <v>11310</v>
      </c>
      <c r="B3097" s="36" t="s">
        <v>10805</v>
      </c>
      <c r="C3097" s="36" t="s">
        <v>11311</v>
      </c>
      <c r="D3097" s="36" t="s">
        <v>1464</v>
      </c>
      <c r="E3097">
        <v>125.498027731832</v>
      </c>
      <c r="F3097">
        <v>8.9883444105538093</v>
      </c>
      <c r="G3097" t="s">
        <v>1464</v>
      </c>
    </row>
    <row r="3098" spans="1:7" ht="18.75" customHeight="1">
      <c r="A3098" s="36" t="s">
        <v>15676</v>
      </c>
      <c r="B3098" s="36" t="s">
        <v>10805</v>
      </c>
      <c r="C3098" s="36" t="s">
        <v>15677</v>
      </c>
      <c r="D3098" s="36" t="s">
        <v>15662</v>
      </c>
      <c r="E3098">
        <v>125.508353405647</v>
      </c>
      <c r="F3098">
        <v>9.0155503837094404</v>
      </c>
      <c r="G3098" t="s">
        <v>1464</v>
      </c>
    </row>
    <row r="3099" spans="1:7" ht="18.75" customHeight="1">
      <c r="A3099" s="36" t="s">
        <v>5461</v>
      </c>
      <c r="B3099" s="36" t="s">
        <v>4582</v>
      </c>
      <c r="C3099" s="36" t="s">
        <v>5462</v>
      </c>
      <c r="D3099" t="s">
        <v>4636</v>
      </c>
      <c r="E3099">
        <v>100.8000031</v>
      </c>
      <c r="F3099">
        <v>-2.2000000480000002</v>
      </c>
      <c r="G3099" t="s">
        <v>1464</v>
      </c>
    </row>
    <row r="3100" spans="1:7" ht="18.75" customHeight="1">
      <c r="A3100" s="36" t="s">
        <v>12919</v>
      </c>
      <c r="B3100" s="36" t="s">
        <v>17253</v>
      </c>
      <c r="C3100" s="36" t="s">
        <v>12920</v>
      </c>
      <c r="D3100" t="s">
        <v>12411</v>
      </c>
      <c r="E3100">
        <v>0</v>
      </c>
      <c r="F3100">
        <v>0</v>
      </c>
      <c r="G3100" t="s">
        <v>1464</v>
      </c>
    </row>
    <row r="3101" spans="1:7" ht="18.75" customHeight="1">
      <c r="A3101" s="36" t="s">
        <v>4808</v>
      </c>
      <c r="B3101" s="36" t="s">
        <v>4582</v>
      </c>
      <c r="C3101" s="36" t="s">
        <v>4809</v>
      </c>
      <c r="D3101" t="s">
        <v>4636</v>
      </c>
      <c r="E3101">
        <v>100.56666559999999</v>
      </c>
      <c r="F3101">
        <v>-1.3500000240000001</v>
      </c>
      <c r="G3101" t="s">
        <v>1464</v>
      </c>
    </row>
    <row r="3102" spans="1:7" ht="18.75" customHeight="1">
      <c r="A3102" s="36" t="s">
        <v>14267</v>
      </c>
      <c r="B3102" s="36" t="s">
        <v>14231</v>
      </c>
      <c r="C3102" s="36" t="s">
        <v>14268</v>
      </c>
      <c r="D3102" s="36" t="s">
        <v>14269</v>
      </c>
      <c r="E3102">
        <v>105.68333440000001</v>
      </c>
      <c r="F3102">
        <v>9.7166662220000006</v>
      </c>
      <c r="G3102" t="s">
        <v>1464</v>
      </c>
    </row>
    <row r="3103" spans="1:7" ht="18.75" customHeight="1">
      <c r="A3103" s="36" t="s">
        <v>10330</v>
      </c>
      <c r="B3103" s="36" t="s">
        <v>9596</v>
      </c>
      <c r="C3103" s="36" t="s">
        <v>10331</v>
      </c>
      <c r="D3103" t="s">
        <v>9600</v>
      </c>
      <c r="E3103">
        <v>67.949996949999999</v>
      </c>
      <c r="F3103">
        <v>27.433332440000001</v>
      </c>
      <c r="G3103" t="s">
        <v>1464</v>
      </c>
    </row>
    <row r="3104" spans="1:7" ht="18.75" customHeight="1">
      <c r="A3104" s="36" t="s">
        <v>12758</v>
      </c>
      <c r="B3104" s="36" t="s">
        <v>17253</v>
      </c>
      <c r="C3104" s="36" t="s">
        <v>12759</v>
      </c>
      <c r="D3104" t="s">
        <v>12399</v>
      </c>
      <c r="E3104">
        <v>81.166664119999993</v>
      </c>
      <c r="F3104">
        <v>6.3666667940000004</v>
      </c>
      <c r="G3104" t="s">
        <v>1464</v>
      </c>
    </row>
    <row r="3105" spans="1:7" ht="18.75" customHeight="1">
      <c r="A3105" s="36" t="s">
        <v>4213</v>
      </c>
      <c r="B3105" s="36" t="s">
        <v>17247</v>
      </c>
      <c r="C3105" s="36" t="s">
        <v>4214</v>
      </c>
      <c r="D3105" t="s">
        <v>3850</v>
      </c>
      <c r="E3105">
        <v>119.66666410000001</v>
      </c>
      <c r="F3105">
        <v>26.399999619999999</v>
      </c>
      <c r="G3105" t="s">
        <v>1464</v>
      </c>
    </row>
    <row r="3106" spans="1:7" ht="18.75" customHeight="1">
      <c r="A3106" s="36" t="s">
        <v>10979</v>
      </c>
      <c r="B3106" s="36" t="s">
        <v>10805</v>
      </c>
      <c r="C3106" s="36" t="s">
        <v>10980</v>
      </c>
      <c r="D3106" s="36" t="s">
        <v>1464</v>
      </c>
      <c r="E3106">
        <v>0</v>
      </c>
      <c r="F3106">
        <v>0</v>
      </c>
      <c r="G3106" t="s">
        <v>1464</v>
      </c>
    </row>
    <row r="3107" spans="1:7" ht="18.75" customHeight="1">
      <c r="A3107" s="36" t="s">
        <v>15468</v>
      </c>
      <c r="B3107" s="36" t="s">
        <v>4582</v>
      </c>
      <c r="C3107" s="36" t="s">
        <v>15469</v>
      </c>
      <c r="D3107" s="36" t="s">
        <v>1464</v>
      </c>
      <c r="E3107">
        <v>109.58027777777799</v>
      </c>
      <c r="F3107">
        <v>-6.7655555555555402</v>
      </c>
      <c r="G3107" t="s">
        <v>1464</v>
      </c>
    </row>
    <row r="3108" spans="1:7" ht="18.75" customHeight="1">
      <c r="A3108" s="36" t="s">
        <v>8611</v>
      </c>
      <c r="B3108" s="36" t="s">
        <v>17249</v>
      </c>
      <c r="C3108" s="36" t="s">
        <v>8612</v>
      </c>
      <c r="D3108" s="36" t="s">
        <v>7726</v>
      </c>
      <c r="E3108">
        <v>172.71666669999999</v>
      </c>
      <c r="F3108">
        <v>-43.633333329999999</v>
      </c>
      <c r="G3108" t="s">
        <v>1464</v>
      </c>
    </row>
    <row r="3109" spans="1:7" ht="18.75" customHeight="1">
      <c r="A3109" s="36" t="s">
        <v>7197</v>
      </c>
      <c r="B3109" s="36" t="s">
        <v>6929</v>
      </c>
      <c r="C3109" s="36" t="s">
        <v>7198</v>
      </c>
      <c r="D3109" s="36" t="s">
        <v>6964</v>
      </c>
      <c r="E3109">
        <v>94.566665650000004</v>
      </c>
      <c r="F3109">
        <v>17.583333970000002</v>
      </c>
      <c r="G3109" t="s">
        <v>1464</v>
      </c>
    </row>
    <row r="3110" spans="1:7" ht="18.75" customHeight="1">
      <c r="A3110" s="36" t="s">
        <v>7181</v>
      </c>
      <c r="B3110" s="36" t="s">
        <v>6929</v>
      </c>
      <c r="C3110" s="36" t="s">
        <v>7182</v>
      </c>
      <c r="D3110" s="36" t="s">
        <v>1464</v>
      </c>
      <c r="E3110">
        <v>96.1464</v>
      </c>
      <c r="F3110">
        <v>22.282567</v>
      </c>
      <c r="G3110" t="s">
        <v>1464</v>
      </c>
    </row>
    <row r="3111" spans="1:7" ht="18.75" customHeight="1">
      <c r="A3111" s="36" t="s">
        <v>9789</v>
      </c>
      <c r="B3111" s="36" t="s">
        <v>9596</v>
      </c>
      <c r="C3111" s="36" t="s">
        <v>9790</v>
      </c>
      <c r="D3111" t="s">
        <v>9600</v>
      </c>
      <c r="E3111">
        <v>69</v>
      </c>
      <c r="F3111">
        <v>24.783332819999998</v>
      </c>
      <c r="G3111" t="s">
        <v>1464</v>
      </c>
    </row>
    <row r="3112" spans="1:7" ht="18.75" customHeight="1">
      <c r="A3112" s="36" t="s">
        <v>11519</v>
      </c>
      <c r="B3112" s="36" t="s">
        <v>10805</v>
      </c>
      <c r="C3112" s="36" t="s">
        <v>11520</v>
      </c>
      <c r="D3112" s="36" t="s">
        <v>10834</v>
      </c>
      <c r="E3112">
        <v>122.8000031</v>
      </c>
      <c r="F3112">
        <v>10.5</v>
      </c>
      <c r="G3112" t="s">
        <v>1464</v>
      </c>
    </row>
    <row r="3113" spans="1:7" ht="18.75" customHeight="1">
      <c r="A3113" s="36" t="s">
        <v>12712</v>
      </c>
      <c r="B3113" s="36" t="s">
        <v>17253</v>
      </c>
      <c r="C3113" s="36" t="s">
        <v>12713</v>
      </c>
      <c r="D3113" t="s">
        <v>12411</v>
      </c>
      <c r="E3113">
        <v>79.916664119999993</v>
      </c>
      <c r="F3113">
        <v>7.0166668889999997</v>
      </c>
      <c r="G3113" t="s">
        <v>1464</v>
      </c>
    </row>
    <row r="3114" spans="1:7" ht="18.75" customHeight="1">
      <c r="A3114" s="36" t="s">
        <v>11308</v>
      </c>
      <c r="B3114" s="36" t="s">
        <v>10805</v>
      </c>
      <c r="C3114" s="36" t="s">
        <v>11309</v>
      </c>
      <c r="D3114" t="s">
        <v>1464</v>
      </c>
      <c r="E3114">
        <v>0</v>
      </c>
      <c r="F3114">
        <v>0</v>
      </c>
      <c r="G3114" t="s">
        <v>1464</v>
      </c>
    </row>
    <row r="3115" spans="1:7" ht="18.75" customHeight="1">
      <c r="A3115" s="36" t="s">
        <v>14220</v>
      </c>
      <c r="B3115" s="36" t="s">
        <v>14374</v>
      </c>
      <c r="C3115" s="36" t="s">
        <v>14221</v>
      </c>
      <c r="D3115" s="36" t="s">
        <v>14183</v>
      </c>
      <c r="E3115">
        <v>127.1999969</v>
      </c>
      <c r="F3115">
        <v>-8.5</v>
      </c>
      <c r="G3115" t="s">
        <v>1464</v>
      </c>
    </row>
    <row r="3116" spans="1:7" ht="18.75" customHeight="1">
      <c r="A3116" s="36" t="s">
        <v>2536</v>
      </c>
      <c r="B3116" s="36" t="s">
        <v>1884</v>
      </c>
      <c r="C3116" s="36" t="s">
        <v>2537</v>
      </c>
      <c r="D3116" s="36" t="s">
        <v>1958</v>
      </c>
      <c r="E3116">
        <v>149.20706977670699</v>
      </c>
      <c r="F3116">
        <v>-21.2180211710808</v>
      </c>
      <c r="G3116" t="s">
        <v>1464</v>
      </c>
    </row>
    <row r="3117" spans="1:7" ht="18.75" customHeight="1">
      <c r="A3117" s="36" t="s">
        <v>2289</v>
      </c>
      <c r="B3117" s="36" t="s">
        <v>1884</v>
      </c>
      <c r="C3117" s="36" t="s">
        <v>2290</v>
      </c>
      <c r="D3117" s="36" t="s">
        <v>1464</v>
      </c>
      <c r="E3117">
        <v>153.01099950846699</v>
      </c>
      <c r="F3117">
        <v>-30.904361563564098</v>
      </c>
      <c r="G3117" t="s">
        <v>1464</v>
      </c>
    </row>
    <row r="3118" spans="1:7" ht="18.75" customHeight="1">
      <c r="A3118" s="36" t="s">
        <v>11597</v>
      </c>
      <c r="B3118" s="36" t="s">
        <v>10805</v>
      </c>
      <c r="C3118" s="36" t="s">
        <v>11598</v>
      </c>
      <c r="D3118" s="36" t="s">
        <v>10865</v>
      </c>
      <c r="E3118">
        <v>122.25</v>
      </c>
      <c r="F3118">
        <v>17.350000380000001</v>
      </c>
      <c r="G3118" t="s">
        <v>1464</v>
      </c>
    </row>
    <row r="3119" spans="1:7" ht="18.75" customHeight="1">
      <c r="A3119" s="36" t="s">
        <v>11306</v>
      </c>
      <c r="B3119" s="36" t="s">
        <v>10805</v>
      </c>
      <c r="C3119" s="36" t="s">
        <v>11307</v>
      </c>
      <c r="D3119" s="36" t="s">
        <v>1464</v>
      </c>
      <c r="E3119">
        <v>0</v>
      </c>
      <c r="F3119">
        <v>0</v>
      </c>
      <c r="G3119" t="s">
        <v>1464</v>
      </c>
    </row>
    <row r="3120" spans="1:7" ht="18.75" customHeight="1">
      <c r="A3120" t="s">
        <v>2849</v>
      </c>
      <c r="B3120" t="s">
        <v>2833</v>
      </c>
      <c r="C3120" t="s">
        <v>2850</v>
      </c>
      <c r="D3120" t="s">
        <v>2838</v>
      </c>
      <c r="E3120">
        <v>22.700000760000002</v>
      </c>
      <c r="F3120">
        <v>90.683334349999996</v>
      </c>
      <c r="G3120" t="s">
        <v>17230</v>
      </c>
    </row>
    <row r="3121" spans="1:7" ht="18.75" customHeight="1">
      <c r="A3121" s="36" t="s">
        <v>12646</v>
      </c>
      <c r="B3121" s="36" t="s">
        <v>17253</v>
      </c>
      <c r="C3121" s="36" t="s">
        <v>12647</v>
      </c>
      <c r="D3121" t="s">
        <v>12399</v>
      </c>
      <c r="E3121">
        <v>80.050003050000001</v>
      </c>
      <c r="F3121">
        <v>6.283333302</v>
      </c>
      <c r="G3121" t="s">
        <v>1464</v>
      </c>
    </row>
    <row r="3122" spans="1:7" ht="18.75" customHeight="1">
      <c r="A3122" s="36" t="s">
        <v>12773</v>
      </c>
      <c r="B3122" s="36" t="s">
        <v>17253</v>
      </c>
      <c r="C3122" s="36" t="s">
        <v>12774</v>
      </c>
      <c r="D3122" t="s">
        <v>12537</v>
      </c>
      <c r="E3122">
        <v>81</v>
      </c>
      <c r="F3122">
        <v>7.5</v>
      </c>
      <c r="G3122" t="s">
        <v>1464</v>
      </c>
    </row>
    <row r="3123" spans="1:7" ht="18.75" customHeight="1">
      <c r="A3123" s="36" t="s">
        <v>13161</v>
      </c>
      <c r="B3123" s="36" t="s">
        <v>13155</v>
      </c>
      <c r="C3123" s="36" t="s">
        <v>13162</v>
      </c>
      <c r="D3123" s="36" t="s">
        <v>13160</v>
      </c>
      <c r="E3123">
        <v>99.45</v>
      </c>
      <c r="F3123">
        <v>18.149999999999999</v>
      </c>
      <c r="G3123" t="s">
        <v>1464</v>
      </c>
    </row>
    <row r="3124" spans="1:7" ht="18.75" customHeight="1">
      <c r="A3124" s="36" t="s">
        <v>13179</v>
      </c>
      <c r="B3124" s="36" t="s">
        <v>13155</v>
      </c>
      <c r="C3124" s="36" t="s">
        <v>13180</v>
      </c>
      <c r="D3124" s="36" t="s">
        <v>13176</v>
      </c>
      <c r="E3124">
        <v>0</v>
      </c>
      <c r="F3124">
        <v>0</v>
      </c>
      <c r="G3124" t="s">
        <v>1464</v>
      </c>
    </row>
    <row r="3125" spans="1:7" ht="18.75" customHeight="1">
      <c r="A3125" s="36" t="s">
        <v>13472</v>
      </c>
      <c r="B3125" s="36" t="s">
        <v>13155</v>
      </c>
      <c r="C3125" s="36" t="s">
        <v>13473</v>
      </c>
      <c r="D3125" s="36" t="s">
        <v>13332</v>
      </c>
      <c r="E3125">
        <v>99.016666670000006</v>
      </c>
      <c r="F3125">
        <v>19.149999999999999</v>
      </c>
      <c r="G3125" t="s">
        <v>1464</v>
      </c>
    </row>
    <row r="3126" spans="1:7" ht="18.75" customHeight="1">
      <c r="A3126" s="36" t="s">
        <v>13708</v>
      </c>
      <c r="B3126" s="36" t="s">
        <v>13155</v>
      </c>
      <c r="C3126" s="36" t="s">
        <v>13709</v>
      </c>
      <c r="D3126" s="36" t="s">
        <v>13710</v>
      </c>
      <c r="E3126">
        <v>98.797602578600504</v>
      </c>
      <c r="F3126">
        <v>17.602442479294002</v>
      </c>
      <c r="G3126" t="s">
        <v>1464</v>
      </c>
    </row>
    <row r="3127" spans="1:7" ht="18.75" customHeight="1">
      <c r="A3127" s="36" t="s">
        <v>13814</v>
      </c>
      <c r="B3127" s="36" t="s">
        <v>13155</v>
      </c>
      <c r="C3127" s="36" t="s">
        <v>13815</v>
      </c>
      <c r="D3127" s="36" t="s">
        <v>13332</v>
      </c>
      <c r="E3127">
        <v>98.920051754380694</v>
      </c>
      <c r="F3127">
        <v>19.1573786994201</v>
      </c>
      <c r="G3127" t="s">
        <v>1464</v>
      </c>
    </row>
    <row r="3128" spans="1:7" ht="18.75" customHeight="1">
      <c r="A3128" s="36" t="s">
        <v>13988</v>
      </c>
      <c r="B3128" s="36" t="s">
        <v>13155</v>
      </c>
      <c r="C3128" s="36" t="s">
        <v>13989</v>
      </c>
      <c r="D3128" s="36" t="s">
        <v>13332</v>
      </c>
      <c r="E3128">
        <v>98.750110921711595</v>
      </c>
      <c r="F3128">
        <v>18.532229268303102</v>
      </c>
      <c r="G3128" t="s">
        <v>1464</v>
      </c>
    </row>
    <row r="3129" spans="1:7" ht="18.75" customHeight="1">
      <c r="A3129" s="36" t="s">
        <v>13375</v>
      </c>
      <c r="B3129" s="36" t="s">
        <v>13155</v>
      </c>
      <c r="C3129" s="36" t="s">
        <v>13376</v>
      </c>
      <c r="D3129" s="36" t="s">
        <v>13377</v>
      </c>
      <c r="E3129">
        <v>99.216667180000002</v>
      </c>
      <c r="F3129">
        <v>15.899999619999999</v>
      </c>
      <c r="G3129" t="s">
        <v>1464</v>
      </c>
    </row>
    <row r="3130" spans="1:7" ht="18.75" customHeight="1">
      <c r="A3130" s="36" t="s">
        <v>13245</v>
      </c>
      <c r="B3130" s="36" t="s">
        <v>13155</v>
      </c>
      <c r="C3130" s="36" t="s">
        <v>13246</v>
      </c>
      <c r="D3130" s="36" t="s">
        <v>13247</v>
      </c>
      <c r="E3130">
        <v>100.150600603489</v>
      </c>
      <c r="F3130">
        <v>16.734188297771201</v>
      </c>
      <c r="G3130" t="s">
        <v>1464</v>
      </c>
    </row>
    <row r="3131" spans="1:7" ht="18.75" customHeight="1">
      <c r="A3131" s="36" t="s">
        <v>14371</v>
      </c>
      <c r="B3131" s="36" t="s">
        <v>13155</v>
      </c>
      <c r="C3131" s="36" t="s">
        <v>14048</v>
      </c>
      <c r="D3131" s="36" t="s">
        <v>14049</v>
      </c>
      <c r="E3131">
        <v>0</v>
      </c>
      <c r="F3131">
        <v>0</v>
      </c>
      <c r="G3131" t="s">
        <v>1464</v>
      </c>
    </row>
    <row r="3132" spans="1:7" ht="18.75" customHeight="1">
      <c r="A3132" s="36" t="s">
        <v>5692</v>
      </c>
      <c r="B3132" s="36" t="s">
        <v>5588</v>
      </c>
      <c r="C3132" s="36" t="s">
        <v>5693</v>
      </c>
      <c r="D3132" s="36" t="s">
        <v>5612</v>
      </c>
      <c r="E3132">
        <v>140.4499969</v>
      </c>
      <c r="F3132">
        <v>35.516666409999999</v>
      </c>
      <c r="G3132" t="s">
        <v>1464</v>
      </c>
    </row>
    <row r="3133" spans="1:7" ht="18.75" customHeight="1">
      <c r="A3133" s="36" t="s">
        <v>10863</v>
      </c>
      <c r="B3133" s="36" t="s">
        <v>10805</v>
      </c>
      <c r="C3133" s="36" t="s">
        <v>10864</v>
      </c>
      <c r="D3133" s="36" t="s">
        <v>10865</v>
      </c>
      <c r="E3133">
        <v>121.41666410000001</v>
      </c>
      <c r="F3133">
        <v>16.833333970000002</v>
      </c>
      <c r="G3133" t="s">
        <v>1464</v>
      </c>
    </row>
    <row r="3134" spans="1:7" ht="18.75" customHeight="1">
      <c r="A3134" s="36" t="s">
        <v>11073</v>
      </c>
      <c r="B3134" s="36" t="s">
        <v>10805</v>
      </c>
      <c r="C3134" s="36" t="s">
        <v>11074</v>
      </c>
      <c r="D3134" s="36" t="s">
        <v>1464</v>
      </c>
      <c r="E3134">
        <v>0</v>
      </c>
      <c r="F3134">
        <v>0</v>
      </c>
      <c r="G3134" t="s">
        <v>1464</v>
      </c>
    </row>
    <row r="3135" spans="1:7" ht="18.75" customHeight="1">
      <c r="A3135" s="36" t="s">
        <v>11071</v>
      </c>
      <c r="B3135" s="36" t="s">
        <v>10805</v>
      </c>
      <c r="C3135" s="36" t="s">
        <v>11072</v>
      </c>
      <c r="D3135" s="36" t="s">
        <v>1464</v>
      </c>
      <c r="E3135">
        <v>0</v>
      </c>
      <c r="F3135">
        <v>0</v>
      </c>
      <c r="G3135" t="s">
        <v>1464</v>
      </c>
    </row>
    <row r="3136" spans="1:7" ht="18.75" customHeight="1">
      <c r="A3136" s="36" t="s">
        <v>10938</v>
      </c>
      <c r="B3136" s="36" t="s">
        <v>10805</v>
      </c>
      <c r="C3136" s="36" t="s">
        <v>10939</v>
      </c>
      <c r="D3136" s="36" t="s">
        <v>10940</v>
      </c>
      <c r="E3136">
        <v>0</v>
      </c>
      <c r="F3136">
        <v>0</v>
      </c>
      <c r="G3136" t="s">
        <v>1464</v>
      </c>
    </row>
    <row r="3137" spans="1:7" ht="18.75" customHeight="1">
      <c r="A3137" s="36" t="s">
        <v>11582</v>
      </c>
      <c r="B3137" s="36" t="s">
        <v>10805</v>
      </c>
      <c r="C3137" s="36" t="s">
        <v>11583</v>
      </c>
      <c r="D3137" s="36" t="s">
        <v>10828</v>
      </c>
      <c r="E3137">
        <v>124</v>
      </c>
      <c r="F3137">
        <v>10.3166666</v>
      </c>
      <c r="G3137" t="s">
        <v>1464</v>
      </c>
    </row>
    <row r="3138" spans="1:7" ht="18.75" customHeight="1">
      <c r="A3138" s="36" t="s">
        <v>2293</v>
      </c>
      <c r="B3138" s="36" t="s">
        <v>1884</v>
      </c>
      <c r="C3138" s="36" t="s">
        <v>2294</v>
      </c>
      <c r="D3138" s="36" t="s">
        <v>1464</v>
      </c>
      <c r="E3138">
        <v>146.80929393247101</v>
      </c>
      <c r="F3138">
        <v>-19.1647793617731</v>
      </c>
      <c r="G3138" t="s">
        <v>1464</v>
      </c>
    </row>
    <row r="3139" spans="1:7" ht="18.75" customHeight="1">
      <c r="A3139" s="36" t="s">
        <v>11046</v>
      </c>
      <c r="B3139" s="36" t="s">
        <v>10805</v>
      </c>
      <c r="C3139" s="36" t="s">
        <v>11047</v>
      </c>
      <c r="D3139" s="36" t="s">
        <v>1464</v>
      </c>
      <c r="E3139">
        <v>123.910056</v>
      </c>
      <c r="F3139">
        <v>8.0345630000000092</v>
      </c>
      <c r="G3139" t="s">
        <v>1464</v>
      </c>
    </row>
    <row r="3140" spans="1:7" ht="18.75" customHeight="1">
      <c r="A3140" s="36" t="s">
        <v>10975</v>
      </c>
      <c r="B3140" s="36" t="s">
        <v>10805</v>
      </c>
      <c r="C3140" s="36" t="s">
        <v>10976</v>
      </c>
      <c r="D3140" s="36" t="s">
        <v>1464</v>
      </c>
      <c r="E3140">
        <v>0</v>
      </c>
      <c r="F3140">
        <v>0</v>
      </c>
      <c r="G3140" t="s">
        <v>11047</v>
      </c>
    </row>
    <row r="3141" spans="1:7" ht="18.75" customHeight="1">
      <c r="A3141" s="36" t="s">
        <v>11629</v>
      </c>
      <c r="B3141" s="36" t="s">
        <v>10805</v>
      </c>
      <c r="C3141" s="36" t="s">
        <v>11630</v>
      </c>
      <c r="D3141" s="36" t="s">
        <v>10862</v>
      </c>
      <c r="E3141">
        <v>125.01667019999999</v>
      </c>
      <c r="F3141">
        <v>9.0166664120000206</v>
      </c>
      <c r="G3141" t="s">
        <v>11047</v>
      </c>
    </row>
    <row r="3142" spans="1:7" ht="18.75" customHeight="1">
      <c r="A3142" s="36" t="s">
        <v>15678</v>
      </c>
      <c r="B3142" s="36" t="s">
        <v>10805</v>
      </c>
      <c r="C3142" s="36" t="s">
        <v>15679</v>
      </c>
      <c r="D3142" s="36" t="s">
        <v>15612</v>
      </c>
      <c r="E3142">
        <v>122.530598535346</v>
      </c>
      <c r="F3142">
        <v>13.965714706614699</v>
      </c>
      <c r="G3142" t="s">
        <v>1464</v>
      </c>
    </row>
    <row r="3143" spans="1:7" ht="18.75" customHeight="1">
      <c r="A3143" s="36" t="s">
        <v>14050</v>
      </c>
      <c r="B3143" s="36" t="s">
        <v>13155</v>
      </c>
      <c r="C3143" s="36" t="s">
        <v>14051</v>
      </c>
      <c r="D3143" s="36" t="s">
        <v>13453</v>
      </c>
      <c r="E3143">
        <v>0</v>
      </c>
      <c r="F3143">
        <v>0</v>
      </c>
      <c r="G3143" t="s">
        <v>1464</v>
      </c>
    </row>
    <row r="3144" spans="1:7" ht="18.75" customHeight="1">
      <c r="A3144" s="36" t="s">
        <v>12670</v>
      </c>
      <c r="B3144" s="36" t="s">
        <v>17253</v>
      </c>
      <c r="C3144" s="36" t="s">
        <v>12671</v>
      </c>
      <c r="D3144" t="s">
        <v>12442</v>
      </c>
      <c r="E3144">
        <v>80.449996949999999</v>
      </c>
      <c r="F3144">
        <v>8.1000003809999992</v>
      </c>
      <c r="G3144" t="s">
        <v>1464</v>
      </c>
    </row>
    <row r="3145" spans="1:7" ht="18.75" customHeight="1">
      <c r="A3145" s="36" t="s">
        <v>12837</v>
      </c>
      <c r="B3145" s="36" t="s">
        <v>17253</v>
      </c>
      <c r="C3145" s="36" t="s">
        <v>12838</v>
      </c>
      <c r="D3145" t="s">
        <v>12399</v>
      </c>
      <c r="E3145">
        <v>0</v>
      </c>
      <c r="F3145">
        <v>0</v>
      </c>
      <c r="G3145" t="s">
        <v>1464</v>
      </c>
    </row>
    <row r="3146" spans="1:7" ht="18.75" customHeight="1">
      <c r="A3146" s="36" t="s">
        <v>7145</v>
      </c>
      <c r="B3146" s="36" t="s">
        <v>6929</v>
      </c>
      <c r="C3146" s="36" t="s">
        <v>7146</v>
      </c>
      <c r="D3146" s="36" t="s">
        <v>6955</v>
      </c>
      <c r="E3146">
        <v>95.683334349999996</v>
      </c>
      <c r="F3146">
        <v>22.600000380000001</v>
      </c>
      <c r="G3146" t="s">
        <v>1464</v>
      </c>
    </row>
    <row r="3147" spans="1:7" ht="18.75" customHeight="1">
      <c r="A3147" s="36" t="s">
        <v>12664</v>
      </c>
      <c r="B3147" s="36" t="s">
        <v>17253</v>
      </c>
      <c r="C3147" s="36" t="s">
        <v>12665</v>
      </c>
      <c r="D3147" t="s">
        <v>12411</v>
      </c>
      <c r="E3147">
        <v>79.833335880000007</v>
      </c>
      <c r="F3147">
        <v>7.2666668889999997</v>
      </c>
      <c r="G3147" t="s">
        <v>1464</v>
      </c>
    </row>
    <row r="3148" spans="1:7" ht="18.75" customHeight="1">
      <c r="A3148" s="36" t="s">
        <v>11489</v>
      </c>
      <c r="B3148" s="36" t="s">
        <v>10805</v>
      </c>
      <c r="C3148" s="36" t="s">
        <v>11490</v>
      </c>
      <c r="D3148" s="36" t="s">
        <v>10828</v>
      </c>
      <c r="E3148">
        <v>124.16666410000001</v>
      </c>
      <c r="F3148">
        <v>10.08333302</v>
      </c>
      <c r="G3148" t="s">
        <v>1464</v>
      </c>
    </row>
    <row r="3149" spans="1:7" ht="18.75" customHeight="1">
      <c r="A3149" s="36" t="s">
        <v>7519</v>
      </c>
      <c r="B3149" s="36" t="s">
        <v>7429</v>
      </c>
      <c r="C3149" s="36" t="s">
        <v>7520</v>
      </c>
      <c r="D3149" s="36" t="s">
        <v>1464</v>
      </c>
      <c r="E3149">
        <v>0</v>
      </c>
      <c r="F3149">
        <v>0</v>
      </c>
      <c r="G3149" t="s">
        <v>1464</v>
      </c>
    </row>
    <row r="3150" spans="1:7" ht="18.75" customHeight="1">
      <c r="A3150" s="36" t="s">
        <v>9302</v>
      </c>
      <c r="B3150" s="36" t="s">
        <v>17249</v>
      </c>
      <c r="C3150" s="36" t="s">
        <v>9303</v>
      </c>
      <c r="D3150" s="36" t="s">
        <v>8182</v>
      </c>
      <c r="E3150">
        <v>173.81666670000001</v>
      </c>
      <c r="F3150">
        <v>-41.3</v>
      </c>
      <c r="G3150" t="s">
        <v>8642</v>
      </c>
    </row>
    <row r="3151" spans="1:7" ht="18.75" customHeight="1">
      <c r="A3151" s="36" t="s">
        <v>11304</v>
      </c>
      <c r="B3151" s="36" t="s">
        <v>10805</v>
      </c>
      <c r="C3151" s="36" t="s">
        <v>11305</v>
      </c>
      <c r="D3151" s="36" t="s">
        <v>10828</v>
      </c>
      <c r="E3151">
        <v>0</v>
      </c>
      <c r="F3151">
        <v>0</v>
      </c>
      <c r="G3151" t="s">
        <v>1464</v>
      </c>
    </row>
    <row r="3152" spans="1:7" ht="18.75" customHeight="1">
      <c r="A3152" s="36" t="s">
        <v>12867</v>
      </c>
      <c r="B3152" s="36" t="s">
        <v>17253</v>
      </c>
      <c r="C3152" s="36" t="s">
        <v>12868</v>
      </c>
      <c r="D3152" t="s">
        <v>12411</v>
      </c>
      <c r="E3152">
        <v>79.916664119999993</v>
      </c>
      <c r="F3152">
        <v>6.8333334920000004</v>
      </c>
      <c r="G3152" t="s">
        <v>1464</v>
      </c>
    </row>
    <row r="3153" spans="1:7" ht="18.75" customHeight="1">
      <c r="A3153" s="36" t="s">
        <v>7428</v>
      </c>
      <c r="B3153" s="36" t="s">
        <v>7429</v>
      </c>
      <c r="C3153" s="36" t="s">
        <v>7430</v>
      </c>
      <c r="D3153" s="36" t="s">
        <v>7431</v>
      </c>
      <c r="E3153">
        <v>0</v>
      </c>
      <c r="F3153">
        <v>0</v>
      </c>
      <c r="G3153" t="s">
        <v>1464</v>
      </c>
    </row>
    <row r="3154" spans="1:7" ht="18.75" customHeight="1">
      <c r="A3154" s="36" t="s">
        <v>10061</v>
      </c>
      <c r="B3154" s="36" t="s">
        <v>9596</v>
      </c>
      <c r="C3154" s="36" t="s">
        <v>10062</v>
      </c>
      <c r="D3154" t="s">
        <v>9600</v>
      </c>
      <c r="E3154">
        <v>68.183334349999996</v>
      </c>
      <c r="F3154">
        <v>24.533332819999998</v>
      </c>
      <c r="G3154" t="s">
        <v>1464</v>
      </c>
    </row>
    <row r="3155" spans="1:7" ht="18.75" customHeight="1">
      <c r="A3155" s="36" t="s">
        <v>8613</v>
      </c>
      <c r="B3155" s="36" t="s">
        <v>17249</v>
      </c>
      <c r="C3155" s="36" t="s">
        <v>8614</v>
      </c>
      <c r="D3155" s="36" t="s">
        <v>8374</v>
      </c>
      <c r="E3155">
        <v>177.8833333</v>
      </c>
      <c r="F3155">
        <v>-39.066666669999996</v>
      </c>
      <c r="G3155" t="s">
        <v>1464</v>
      </c>
    </row>
    <row r="3156" spans="1:7" ht="18.75" customHeight="1">
      <c r="A3156" s="36" t="s">
        <v>13732</v>
      </c>
      <c r="B3156" s="36" t="s">
        <v>13155</v>
      </c>
      <c r="C3156" s="36" t="s">
        <v>13733</v>
      </c>
      <c r="D3156" s="36" t="s">
        <v>13658</v>
      </c>
      <c r="E3156">
        <v>100.321827533069</v>
      </c>
      <c r="F3156">
        <v>13.7944850807405</v>
      </c>
      <c r="G3156" t="s">
        <v>1464</v>
      </c>
    </row>
    <row r="3157" spans="1:7" ht="18.75" customHeight="1">
      <c r="A3157" s="36" t="s">
        <v>9304</v>
      </c>
      <c r="B3157" s="36" t="s">
        <v>17249</v>
      </c>
      <c r="C3157" s="36" t="s">
        <v>9305</v>
      </c>
      <c r="D3157" s="36" t="s">
        <v>8182</v>
      </c>
      <c r="E3157">
        <v>177.8833333</v>
      </c>
      <c r="F3157">
        <v>-39.066666669999996</v>
      </c>
      <c r="G3157" t="s">
        <v>7860</v>
      </c>
    </row>
    <row r="3158" spans="1:7" ht="18.75" customHeight="1">
      <c r="A3158" s="36" t="s">
        <v>8615</v>
      </c>
      <c r="B3158" s="36" t="s">
        <v>17249</v>
      </c>
      <c r="C3158" s="36" t="s">
        <v>8616</v>
      </c>
      <c r="D3158" s="36" t="s">
        <v>7739</v>
      </c>
      <c r="E3158">
        <v>169.58332820000001</v>
      </c>
      <c r="F3158">
        <v>-43.599998470000003</v>
      </c>
      <c r="G3158" t="s">
        <v>1464</v>
      </c>
    </row>
    <row r="3159" spans="1:7" ht="18.75" customHeight="1">
      <c r="A3159" s="36" t="s">
        <v>12746</v>
      </c>
      <c r="B3159" s="36" t="s">
        <v>17253</v>
      </c>
      <c r="C3159" s="36" t="s">
        <v>12747</v>
      </c>
      <c r="D3159" t="s">
        <v>12421</v>
      </c>
      <c r="E3159">
        <v>80.300003050000001</v>
      </c>
      <c r="F3159">
        <v>7.8166666029999998</v>
      </c>
      <c r="G3159" t="s">
        <v>1464</v>
      </c>
    </row>
    <row r="3160" spans="1:7" ht="18.75" customHeight="1">
      <c r="A3160" s="36" t="s">
        <v>7673</v>
      </c>
      <c r="B3160" s="36" t="s">
        <v>7429</v>
      </c>
      <c r="C3160" s="36" t="s">
        <v>7674</v>
      </c>
      <c r="D3160" s="36" t="s">
        <v>7675</v>
      </c>
      <c r="E3160">
        <v>87.849998470000003</v>
      </c>
      <c r="F3160">
        <v>26.63333321</v>
      </c>
      <c r="G3160" t="s">
        <v>1464</v>
      </c>
    </row>
    <row r="3161" spans="1:7" ht="18.75" customHeight="1">
      <c r="A3161" s="36" t="s">
        <v>7554</v>
      </c>
      <c r="B3161" s="36" t="s">
        <v>7429</v>
      </c>
      <c r="C3161" s="36" t="s">
        <v>7555</v>
      </c>
      <c r="D3161" s="36" t="s">
        <v>7527</v>
      </c>
      <c r="E3161">
        <v>84.081659828124003</v>
      </c>
      <c r="F3161">
        <v>28.1769876438883</v>
      </c>
      <c r="G3161" t="s">
        <v>1464</v>
      </c>
    </row>
    <row r="3162" spans="1:7" ht="18.75" customHeight="1">
      <c r="A3162" s="36" t="s">
        <v>9306</v>
      </c>
      <c r="B3162" s="36" t="s">
        <v>17249</v>
      </c>
      <c r="C3162" s="36" t="s">
        <v>9307</v>
      </c>
      <c r="D3162" s="36" t="s">
        <v>7773</v>
      </c>
      <c r="E3162">
        <v>174.34888889999999</v>
      </c>
      <c r="F3162">
        <v>-36.553333330000001</v>
      </c>
      <c r="G3162" t="s">
        <v>8905</v>
      </c>
    </row>
    <row r="3163" spans="1:7" ht="18.75" customHeight="1">
      <c r="A3163" t="s">
        <v>3016</v>
      </c>
      <c r="B3163" t="s">
        <v>2833</v>
      </c>
      <c r="C3163" t="s">
        <v>3017</v>
      </c>
      <c r="D3163" t="s">
        <v>2846</v>
      </c>
      <c r="E3163">
        <v>0</v>
      </c>
      <c r="F3163">
        <v>0</v>
      </c>
      <c r="G3163" t="s">
        <v>17234</v>
      </c>
    </row>
    <row r="3164" spans="1:7" ht="18.75" customHeight="1">
      <c r="A3164" t="s">
        <v>3512</v>
      </c>
      <c r="B3164" t="s">
        <v>2833</v>
      </c>
      <c r="C3164" t="s">
        <v>3513</v>
      </c>
      <c r="D3164" t="s">
        <v>2846</v>
      </c>
      <c r="E3164">
        <v>0</v>
      </c>
      <c r="F3164">
        <v>0</v>
      </c>
      <c r="G3164" t="s">
        <v>17234</v>
      </c>
    </row>
    <row r="3165" spans="1:7" ht="18.75" customHeight="1">
      <c r="A3165" t="s">
        <v>17213</v>
      </c>
      <c r="B3165" t="s">
        <v>2833</v>
      </c>
      <c r="C3165" t="s">
        <v>17238</v>
      </c>
      <c r="D3165" t="s">
        <v>2846</v>
      </c>
      <c r="E3165">
        <v>24.593756770569499</v>
      </c>
      <c r="F3165">
        <v>91.8117119485496</v>
      </c>
      <c r="G3165" t="s">
        <v>17234</v>
      </c>
    </row>
    <row r="3166" spans="1:7" ht="18.75" customHeight="1">
      <c r="A3166" t="s">
        <v>3097</v>
      </c>
      <c r="B3166" t="s">
        <v>2833</v>
      </c>
      <c r="C3166" t="s">
        <v>3098</v>
      </c>
      <c r="D3166" t="s">
        <v>2838</v>
      </c>
      <c r="E3166">
        <v>0</v>
      </c>
      <c r="F3166">
        <v>0</v>
      </c>
      <c r="G3166" t="s">
        <v>17230</v>
      </c>
    </row>
    <row r="3167" spans="1:7" ht="18.75" customHeight="1">
      <c r="A3167" t="s">
        <v>2991</v>
      </c>
      <c r="B3167" t="s">
        <v>2833</v>
      </c>
      <c r="C3167" t="s">
        <v>2992</v>
      </c>
      <c r="D3167" t="s">
        <v>2838</v>
      </c>
      <c r="E3167">
        <v>0</v>
      </c>
      <c r="F3167">
        <v>0</v>
      </c>
      <c r="G3167" t="s">
        <v>17230</v>
      </c>
    </row>
    <row r="3168" spans="1:7" ht="18.75" customHeight="1">
      <c r="A3168" t="s">
        <v>3167</v>
      </c>
      <c r="B3168" t="s">
        <v>2833</v>
      </c>
      <c r="C3168" t="s">
        <v>3168</v>
      </c>
      <c r="D3168" t="s">
        <v>2838</v>
      </c>
      <c r="E3168">
        <v>0</v>
      </c>
      <c r="F3168">
        <v>0</v>
      </c>
      <c r="G3168" t="s">
        <v>17230</v>
      </c>
    </row>
    <row r="3169" spans="1:7" ht="18.75" customHeight="1">
      <c r="A3169" s="36" t="s">
        <v>5306</v>
      </c>
      <c r="B3169" s="36" t="s">
        <v>4582</v>
      </c>
      <c r="C3169" s="36" t="s">
        <v>5307</v>
      </c>
      <c r="D3169" s="36" t="s">
        <v>4621</v>
      </c>
      <c r="E3169">
        <v>108.800568</v>
      </c>
      <c r="F3169">
        <v>-7.6739357000000004</v>
      </c>
      <c r="G3169" t="s">
        <v>1464</v>
      </c>
    </row>
    <row r="3170" spans="1:7" ht="18.75" customHeight="1">
      <c r="A3170" s="36" t="s">
        <v>6276</v>
      </c>
      <c r="B3170" s="36" t="s">
        <v>17246</v>
      </c>
      <c r="C3170" s="36" t="s">
        <v>6277</v>
      </c>
      <c r="D3170" s="36" t="s">
        <v>1464</v>
      </c>
      <c r="E3170">
        <v>127.691428</v>
      </c>
      <c r="F3170">
        <v>39.843257999999999</v>
      </c>
      <c r="G3170" t="s">
        <v>1464</v>
      </c>
    </row>
    <row r="3171" spans="1:7" ht="18.75" customHeight="1">
      <c r="A3171" s="36" t="s">
        <v>6833</v>
      </c>
      <c r="B3171" s="36" t="s">
        <v>6330</v>
      </c>
      <c r="C3171" t="s">
        <v>6834</v>
      </c>
      <c r="D3171" t="s">
        <v>6340</v>
      </c>
      <c r="E3171">
        <v>5.4166665079999996</v>
      </c>
      <c r="F3171">
        <v>100.4000015</v>
      </c>
    </row>
    <row r="3172" spans="1:7" ht="18.75" customHeight="1">
      <c r="A3172" s="36" t="s">
        <v>9767</v>
      </c>
      <c r="B3172" s="36" t="s">
        <v>9596</v>
      </c>
      <c r="C3172" s="36" t="s">
        <v>9768</v>
      </c>
      <c r="D3172" t="s">
        <v>9600</v>
      </c>
      <c r="E3172">
        <v>67.933334349999996</v>
      </c>
      <c r="F3172">
        <v>24.216667180000002</v>
      </c>
      <c r="G3172" t="s">
        <v>1464</v>
      </c>
    </row>
    <row r="3173" spans="1:7" ht="18.75" customHeight="1">
      <c r="A3173" s="36" t="s">
        <v>3651</v>
      </c>
      <c r="B3173" s="36" t="s">
        <v>3619</v>
      </c>
      <c r="C3173" s="36" t="s">
        <v>3652</v>
      </c>
      <c r="D3173" t="s">
        <v>3636</v>
      </c>
      <c r="E3173">
        <v>114.15</v>
      </c>
      <c r="F3173">
        <v>4.3</v>
      </c>
      <c r="G3173" t="s">
        <v>1464</v>
      </c>
    </row>
    <row r="3174" spans="1:7" ht="18.75" customHeight="1">
      <c r="A3174" s="36" t="s">
        <v>3649</v>
      </c>
      <c r="B3174" s="36" t="s">
        <v>3619</v>
      </c>
      <c r="C3174" s="36" t="s">
        <v>3650</v>
      </c>
      <c r="D3174" s="36" t="s">
        <v>3636</v>
      </c>
      <c r="E3174">
        <v>114.16</v>
      </c>
      <c r="F3174">
        <v>4.3</v>
      </c>
      <c r="G3174" t="s">
        <v>1464</v>
      </c>
    </row>
    <row r="3175" spans="1:7" ht="18.75" customHeight="1">
      <c r="A3175" s="36" t="s">
        <v>9308</v>
      </c>
      <c r="B3175" s="36" t="s">
        <v>17249</v>
      </c>
      <c r="C3175" s="36" t="s">
        <v>9309</v>
      </c>
      <c r="D3175" s="36" t="s">
        <v>7703</v>
      </c>
      <c r="E3175">
        <v>174.34888889999999</v>
      </c>
      <c r="F3175">
        <v>-36.553333330000001</v>
      </c>
      <c r="G3175" t="s">
        <v>9311</v>
      </c>
    </row>
    <row r="3176" spans="1:7" ht="18.75" customHeight="1">
      <c r="A3176" s="36" t="s">
        <v>8617</v>
      </c>
      <c r="B3176" s="36" t="s">
        <v>17249</v>
      </c>
      <c r="C3176" s="36" t="s">
        <v>8618</v>
      </c>
      <c r="D3176" t="s">
        <v>7703</v>
      </c>
      <c r="E3176">
        <v>176.46665949999999</v>
      </c>
      <c r="F3176">
        <v>-37.75</v>
      </c>
      <c r="G3176" t="s">
        <v>1464</v>
      </c>
    </row>
    <row r="3177" spans="1:7" ht="18.75" customHeight="1">
      <c r="A3177" s="36" t="s">
        <v>9310</v>
      </c>
      <c r="B3177" s="36" t="s">
        <v>17249</v>
      </c>
      <c r="C3177" s="36" t="s">
        <v>9311</v>
      </c>
      <c r="D3177" s="36" t="s">
        <v>7703</v>
      </c>
      <c r="E3177">
        <v>176.4480556</v>
      </c>
      <c r="F3177">
        <v>-37.767499999999998</v>
      </c>
      <c r="G3177" t="s">
        <v>9311</v>
      </c>
    </row>
    <row r="3178" spans="1:7" ht="18.75" customHeight="1">
      <c r="A3178" s="36" t="s">
        <v>9312</v>
      </c>
      <c r="B3178" s="36" t="s">
        <v>17249</v>
      </c>
      <c r="C3178" s="36" t="s">
        <v>9313</v>
      </c>
      <c r="D3178" s="36" t="s">
        <v>7703</v>
      </c>
      <c r="E3178">
        <v>176.4480556</v>
      </c>
      <c r="F3178">
        <v>-37.767499999999998</v>
      </c>
      <c r="G3178" t="s">
        <v>9311</v>
      </c>
    </row>
    <row r="3179" spans="1:7" ht="18.75" customHeight="1">
      <c r="A3179" s="36" t="s">
        <v>9314</v>
      </c>
      <c r="B3179" s="36" t="s">
        <v>17249</v>
      </c>
      <c r="C3179" s="36" t="s">
        <v>9315</v>
      </c>
      <c r="D3179" s="36" t="s">
        <v>7703</v>
      </c>
      <c r="E3179">
        <v>176</v>
      </c>
      <c r="F3179">
        <v>-37.716666670000002</v>
      </c>
      <c r="G3179" t="s">
        <v>9311</v>
      </c>
    </row>
    <row r="3180" spans="1:7" ht="18.75" customHeight="1">
      <c r="A3180" s="36" t="s">
        <v>9316</v>
      </c>
      <c r="B3180" s="36" t="s">
        <v>17249</v>
      </c>
      <c r="C3180" s="36" t="s">
        <v>9317</v>
      </c>
      <c r="D3180" s="36" t="s">
        <v>7703</v>
      </c>
      <c r="E3180">
        <v>176.4533333</v>
      </c>
      <c r="F3180">
        <v>-37.768611110000002</v>
      </c>
      <c r="G3180" t="s">
        <v>9311</v>
      </c>
    </row>
    <row r="3181" spans="1:7" ht="18.75" customHeight="1">
      <c r="A3181" s="36" t="s">
        <v>9318</v>
      </c>
      <c r="B3181" s="36" t="s">
        <v>17249</v>
      </c>
      <c r="C3181" s="36" t="s">
        <v>9319</v>
      </c>
      <c r="D3181" t="s">
        <v>7703</v>
      </c>
      <c r="E3181">
        <v>176.4480556</v>
      </c>
      <c r="F3181">
        <v>-37.767499999999998</v>
      </c>
      <c r="G3181" t="s">
        <v>9311</v>
      </c>
    </row>
    <row r="3182" spans="1:7" ht="18.75" customHeight="1">
      <c r="A3182" s="36" t="s">
        <v>9320</v>
      </c>
      <c r="B3182" s="36" t="s">
        <v>17249</v>
      </c>
      <c r="C3182" s="36" t="s">
        <v>9321</v>
      </c>
      <c r="D3182" s="36" t="s">
        <v>7703</v>
      </c>
      <c r="E3182">
        <v>176.43333329999999</v>
      </c>
      <c r="F3182">
        <v>-37.766666669999999</v>
      </c>
      <c r="G3182" t="s">
        <v>9311</v>
      </c>
    </row>
    <row r="3183" spans="1:7" ht="18.75" customHeight="1">
      <c r="A3183" s="36" t="s">
        <v>9322</v>
      </c>
      <c r="B3183" s="36" t="s">
        <v>17249</v>
      </c>
      <c r="C3183" s="36" t="s">
        <v>9323</v>
      </c>
      <c r="D3183" t="s">
        <v>7703</v>
      </c>
      <c r="E3183">
        <v>176.4569444</v>
      </c>
      <c r="F3183">
        <v>-37.759444440000003</v>
      </c>
      <c r="G3183" t="s">
        <v>9311</v>
      </c>
    </row>
    <row r="3184" spans="1:7" ht="18.75" customHeight="1">
      <c r="A3184" s="36" t="s">
        <v>9324</v>
      </c>
      <c r="B3184" s="36" t="s">
        <v>17249</v>
      </c>
      <c r="C3184" s="36" t="s">
        <v>9325</v>
      </c>
      <c r="D3184" s="36" t="s">
        <v>7703</v>
      </c>
      <c r="E3184">
        <v>176.44</v>
      </c>
      <c r="F3184">
        <v>-37.76583333</v>
      </c>
      <c r="G3184" t="s">
        <v>9311</v>
      </c>
    </row>
    <row r="3185" spans="1:7" ht="18.75" customHeight="1">
      <c r="A3185" s="36" t="s">
        <v>9326</v>
      </c>
      <c r="B3185" s="36" t="s">
        <v>17249</v>
      </c>
      <c r="C3185" s="36" t="s">
        <v>9327</v>
      </c>
      <c r="D3185" s="36" t="s">
        <v>7703</v>
      </c>
      <c r="E3185">
        <v>176.44</v>
      </c>
      <c r="F3185">
        <v>-37.76583333</v>
      </c>
      <c r="G3185" t="s">
        <v>9311</v>
      </c>
    </row>
    <row r="3186" spans="1:7" ht="18.75" customHeight="1">
      <c r="A3186" s="36" t="s">
        <v>9328</v>
      </c>
      <c r="B3186" s="36" t="s">
        <v>17249</v>
      </c>
      <c r="C3186" s="36" t="s">
        <v>9329</v>
      </c>
      <c r="D3186" t="s">
        <v>7703</v>
      </c>
      <c r="E3186">
        <v>176.44</v>
      </c>
      <c r="F3186">
        <v>-37.76583333</v>
      </c>
      <c r="G3186" t="s">
        <v>9311</v>
      </c>
    </row>
    <row r="3187" spans="1:7" ht="18.75" customHeight="1">
      <c r="A3187" s="36" t="s">
        <v>9330</v>
      </c>
      <c r="B3187" s="36" t="s">
        <v>17249</v>
      </c>
      <c r="C3187" s="36" t="s">
        <v>9331</v>
      </c>
      <c r="D3187" s="36" t="s">
        <v>7703</v>
      </c>
      <c r="E3187">
        <v>176.44</v>
      </c>
      <c r="F3187">
        <v>-37.76583333</v>
      </c>
      <c r="G3187" t="s">
        <v>9311</v>
      </c>
    </row>
    <row r="3188" spans="1:7" ht="18.75" customHeight="1">
      <c r="A3188" s="36" t="s">
        <v>9332</v>
      </c>
      <c r="B3188" s="36" t="s">
        <v>17249</v>
      </c>
      <c r="C3188" s="36" t="s">
        <v>9333</v>
      </c>
      <c r="D3188" s="36" t="s">
        <v>7703</v>
      </c>
      <c r="E3188">
        <v>176.44</v>
      </c>
      <c r="F3188">
        <v>-37.76583333</v>
      </c>
      <c r="G3188" t="s">
        <v>9311</v>
      </c>
    </row>
    <row r="3189" spans="1:7" ht="18.75" customHeight="1">
      <c r="A3189" s="36" t="s">
        <v>10669</v>
      </c>
      <c r="B3189" s="36" t="s">
        <v>9596</v>
      </c>
      <c r="C3189" s="36" t="s">
        <v>10670</v>
      </c>
      <c r="D3189" s="36" t="s">
        <v>9600</v>
      </c>
      <c r="E3189">
        <v>0</v>
      </c>
      <c r="F3189">
        <v>0</v>
      </c>
      <c r="G3189" t="s">
        <v>1464</v>
      </c>
    </row>
    <row r="3190" spans="1:7" ht="18.75" customHeight="1">
      <c r="A3190" s="36" t="s">
        <v>5682</v>
      </c>
      <c r="B3190" s="36" t="s">
        <v>5588</v>
      </c>
      <c r="C3190" s="36" t="s">
        <v>5683</v>
      </c>
      <c r="D3190" t="s">
        <v>5612</v>
      </c>
      <c r="E3190">
        <v>140.02330000000001</v>
      </c>
      <c r="F3190">
        <v>35.6492</v>
      </c>
      <c r="G3190" t="s">
        <v>1464</v>
      </c>
    </row>
    <row r="3191" spans="1:7" ht="18.75" customHeight="1">
      <c r="A3191" s="36" t="s">
        <v>12438</v>
      </c>
      <c r="B3191" s="36" t="s">
        <v>17253</v>
      </c>
      <c r="C3191" s="36" t="s">
        <v>12439</v>
      </c>
      <c r="D3191" t="s">
        <v>12411</v>
      </c>
      <c r="E3191">
        <v>79.966667180000002</v>
      </c>
      <c r="F3191">
        <v>6.9000000950000002</v>
      </c>
      <c r="G3191" t="s">
        <v>1464</v>
      </c>
    </row>
    <row r="3192" spans="1:7" ht="18.75" customHeight="1">
      <c r="A3192" s="36" t="s">
        <v>10760</v>
      </c>
      <c r="B3192" s="36" t="s">
        <v>10756</v>
      </c>
      <c r="C3192" s="36" t="s">
        <v>10761</v>
      </c>
      <c r="D3192" s="36" t="s">
        <v>1464</v>
      </c>
      <c r="E3192">
        <v>134.45108289999999</v>
      </c>
      <c r="F3192">
        <v>7.3282986000000001</v>
      </c>
      <c r="G3192" t="s">
        <v>1464</v>
      </c>
    </row>
    <row r="3193" spans="1:7" ht="18.75" customHeight="1">
      <c r="A3193" s="36" t="s">
        <v>10877</v>
      </c>
      <c r="B3193" s="36" t="s">
        <v>10805</v>
      </c>
      <c r="C3193" s="36" t="s">
        <v>10878</v>
      </c>
      <c r="D3193" s="36" t="s">
        <v>10816</v>
      </c>
      <c r="E3193">
        <v>125.43333440000001</v>
      </c>
      <c r="F3193">
        <v>6.5833334920000004</v>
      </c>
      <c r="G3193" t="s">
        <v>1464</v>
      </c>
    </row>
    <row r="3194" spans="1:7" ht="18.75" customHeight="1">
      <c r="A3194" t="s">
        <v>3011</v>
      </c>
      <c r="B3194" t="s">
        <v>2833</v>
      </c>
      <c r="C3194" t="s">
        <v>3012</v>
      </c>
      <c r="D3194" t="s">
        <v>2846</v>
      </c>
      <c r="E3194">
        <v>0</v>
      </c>
      <c r="F3194">
        <v>0</v>
      </c>
      <c r="G3194" t="s">
        <v>17234</v>
      </c>
    </row>
    <row r="3195" spans="1:7" ht="18.75" customHeight="1">
      <c r="A3195" s="36" t="s">
        <v>15680</v>
      </c>
      <c r="B3195" s="36" t="s">
        <v>10805</v>
      </c>
      <c r="C3195" s="36" t="s">
        <v>15681</v>
      </c>
      <c r="D3195" t="s">
        <v>15659</v>
      </c>
      <c r="E3195">
        <v>119.46914668104</v>
      </c>
      <c r="F3195">
        <v>10.846450323260701</v>
      </c>
      <c r="G3195" t="s">
        <v>1464</v>
      </c>
    </row>
    <row r="3196" spans="1:7" ht="18.75" customHeight="1">
      <c r="A3196" s="36" t="s">
        <v>11430</v>
      </c>
      <c r="B3196" s="36" t="s">
        <v>10805</v>
      </c>
      <c r="C3196" s="36" t="s">
        <v>11431</v>
      </c>
      <c r="D3196" s="36" t="s">
        <v>11425</v>
      </c>
      <c r="E3196">
        <v>120.9499969</v>
      </c>
      <c r="F3196">
        <v>14.69999981</v>
      </c>
      <c r="G3196" t="s">
        <v>11045</v>
      </c>
    </row>
    <row r="3197" spans="1:7" ht="18.75" customHeight="1">
      <c r="A3197" s="36" t="s">
        <v>11627</v>
      </c>
      <c r="B3197" s="36" t="s">
        <v>10805</v>
      </c>
      <c r="C3197" s="36" t="s">
        <v>11628</v>
      </c>
      <c r="D3197" s="36" t="s">
        <v>10865</v>
      </c>
      <c r="E3197">
        <v>121.68333440000001</v>
      </c>
      <c r="F3197">
        <v>17.399999619999999</v>
      </c>
      <c r="G3197" t="s">
        <v>1464</v>
      </c>
    </row>
    <row r="3198" spans="1:7" ht="18.75" customHeight="1">
      <c r="A3198" s="36" t="s">
        <v>7408</v>
      </c>
      <c r="B3198" s="36" t="s">
        <v>6929</v>
      </c>
      <c r="C3198" s="36" t="s">
        <v>7409</v>
      </c>
      <c r="D3198" s="36" t="s">
        <v>6952</v>
      </c>
      <c r="E3198">
        <v>95.733329769999997</v>
      </c>
      <c r="F3198">
        <v>16.850000380000001</v>
      </c>
      <c r="G3198" t="s">
        <v>1464</v>
      </c>
    </row>
    <row r="3199" spans="1:7" ht="18.75" customHeight="1">
      <c r="A3199" s="36" t="s">
        <v>11705</v>
      </c>
      <c r="B3199" s="36" t="s">
        <v>10805</v>
      </c>
      <c r="C3199" s="36" t="s">
        <v>11706</v>
      </c>
      <c r="D3199" s="36" t="s">
        <v>10865</v>
      </c>
      <c r="E3199">
        <v>122.5</v>
      </c>
      <c r="F3199">
        <v>17.149999619999999</v>
      </c>
      <c r="G3199" t="s">
        <v>1464</v>
      </c>
    </row>
    <row r="3200" spans="1:7" ht="18.75" customHeight="1">
      <c r="A3200" s="36" t="s">
        <v>6592</v>
      </c>
      <c r="B3200" s="36" t="s">
        <v>6330</v>
      </c>
      <c r="C3200" t="s">
        <v>6593</v>
      </c>
      <c r="D3200" t="s">
        <v>6386</v>
      </c>
      <c r="E3200">
        <v>4.3166666029999998</v>
      </c>
      <c r="F3200">
        <v>101.08333589999999</v>
      </c>
    </row>
    <row r="3201" spans="1:7" ht="18.75" customHeight="1">
      <c r="A3201" s="36" t="s">
        <v>11302</v>
      </c>
      <c r="B3201" s="36" t="s">
        <v>10805</v>
      </c>
      <c r="C3201" s="36" t="s">
        <v>11303</v>
      </c>
      <c r="D3201" s="36" t="s">
        <v>10828</v>
      </c>
      <c r="E3201">
        <v>0</v>
      </c>
      <c r="F3201">
        <v>0</v>
      </c>
      <c r="G3201" t="s">
        <v>1464</v>
      </c>
    </row>
    <row r="3202" spans="1:7" ht="18.75" customHeight="1">
      <c r="A3202" s="36" t="s">
        <v>2087</v>
      </c>
      <c r="B3202" s="36" t="s">
        <v>1884</v>
      </c>
      <c r="C3202" s="36" t="s">
        <v>2088</v>
      </c>
      <c r="D3202" s="36" t="s">
        <v>1464</v>
      </c>
      <c r="E3202">
        <v>149.75708117338601</v>
      </c>
      <c r="F3202">
        <v>-37.525461612542401</v>
      </c>
      <c r="G3202" t="s">
        <v>1464</v>
      </c>
    </row>
    <row r="3203" spans="1:7" ht="18.75" customHeight="1">
      <c r="A3203" s="36" t="s">
        <v>9620</v>
      </c>
      <c r="B3203" s="36" t="s">
        <v>9596</v>
      </c>
      <c r="C3203" s="36" t="s">
        <v>9621</v>
      </c>
      <c r="D3203" s="36" t="s">
        <v>9600</v>
      </c>
      <c r="E3203">
        <v>0</v>
      </c>
      <c r="F3203">
        <v>0</v>
      </c>
      <c r="G3203" t="s">
        <v>1464</v>
      </c>
    </row>
    <row r="3204" spans="1:7" ht="18.75" customHeight="1">
      <c r="A3204" s="36" t="s">
        <v>10581</v>
      </c>
      <c r="B3204" s="36" t="s">
        <v>9596</v>
      </c>
      <c r="C3204" s="36" t="s">
        <v>10582</v>
      </c>
      <c r="D3204" s="36" t="s">
        <v>9600</v>
      </c>
      <c r="E3204">
        <v>68.144561999999993</v>
      </c>
      <c r="F3204">
        <v>24.680244999999999</v>
      </c>
      <c r="G3204" t="s">
        <v>1464</v>
      </c>
    </row>
    <row r="3205" spans="1:7" ht="18.75" customHeight="1">
      <c r="A3205" s="36" t="s">
        <v>10409</v>
      </c>
      <c r="B3205" s="36" t="s">
        <v>9596</v>
      </c>
      <c r="C3205" s="36" t="s">
        <v>10410</v>
      </c>
      <c r="D3205" t="s">
        <v>9740</v>
      </c>
      <c r="E3205">
        <v>70.933334349999996</v>
      </c>
      <c r="F3205">
        <v>32.75</v>
      </c>
      <c r="G3205" t="s">
        <v>1464</v>
      </c>
    </row>
    <row r="3206" spans="1:7" ht="18.75" customHeight="1">
      <c r="A3206" s="36" t="s">
        <v>11601</v>
      </c>
      <c r="B3206" s="36" t="s">
        <v>10805</v>
      </c>
      <c r="C3206" s="36" t="s">
        <v>11602</v>
      </c>
      <c r="D3206" s="36" t="s">
        <v>10874</v>
      </c>
      <c r="E3206">
        <v>122.0999985</v>
      </c>
      <c r="F3206">
        <v>6.9000000950000002</v>
      </c>
      <c r="G3206" t="s">
        <v>1464</v>
      </c>
    </row>
    <row r="3207" spans="1:7" ht="18.75" customHeight="1">
      <c r="A3207" s="36" t="s">
        <v>4652</v>
      </c>
      <c r="B3207" s="36" t="s">
        <v>4582</v>
      </c>
      <c r="C3207" s="36" t="s">
        <v>4653</v>
      </c>
      <c r="D3207" s="36" t="s">
        <v>4654</v>
      </c>
      <c r="E3207">
        <v>119.33333589999999</v>
      </c>
      <c r="F3207">
        <v>-3.3333332539999998</v>
      </c>
      <c r="G3207" t="s">
        <v>1464</v>
      </c>
    </row>
    <row r="3208" spans="1:7" ht="18.75" customHeight="1">
      <c r="A3208" s="36" t="s">
        <v>7091</v>
      </c>
      <c r="B3208" s="36" t="s">
        <v>6929</v>
      </c>
      <c r="C3208" s="36" t="s">
        <v>7092</v>
      </c>
      <c r="D3208" s="36" t="s">
        <v>7017</v>
      </c>
      <c r="E3208">
        <v>95.116668700000005</v>
      </c>
      <c r="F3208">
        <v>20.049999239999998</v>
      </c>
      <c r="G3208" t="s">
        <v>1464</v>
      </c>
    </row>
    <row r="3209" spans="1:7" ht="18.75" customHeight="1">
      <c r="A3209" s="36" t="s">
        <v>10745</v>
      </c>
      <c r="B3209" s="36" t="s">
        <v>9596</v>
      </c>
      <c r="C3209" s="36" t="s">
        <v>10746</v>
      </c>
      <c r="D3209" t="s">
        <v>9600</v>
      </c>
      <c r="E3209">
        <v>0</v>
      </c>
      <c r="F3209">
        <v>0</v>
      </c>
      <c r="G3209" t="s">
        <v>1464</v>
      </c>
    </row>
    <row r="3210" spans="1:7" ht="18.75" customHeight="1">
      <c r="A3210" s="36" t="s">
        <v>8619</v>
      </c>
      <c r="B3210" s="36" t="s">
        <v>17249</v>
      </c>
      <c r="C3210" s="36" t="s">
        <v>8620</v>
      </c>
      <c r="D3210" t="s">
        <v>7739</v>
      </c>
      <c r="E3210">
        <v>169.63333130000001</v>
      </c>
      <c r="F3210">
        <v>-43.566665649999997</v>
      </c>
      <c r="G3210" t="s">
        <v>1464</v>
      </c>
    </row>
    <row r="3211" spans="1:7" ht="18.75" customHeight="1">
      <c r="A3211" s="36" t="s">
        <v>12446</v>
      </c>
      <c r="B3211" s="36" t="s">
        <v>17253</v>
      </c>
      <c r="C3211" s="36" t="s">
        <v>12447</v>
      </c>
      <c r="D3211" t="s">
        <v>12442</v>
      </c>
      <c r="E3211">
        <v>81.133331299999995</v>
      </c>
      <c r="F3211">
        <v>7.9166665079999996</v>
      </c>
      <c r="G3211" t="s">
        <v>1464</v>
      </c>
    </row>
    <row r="3212" spans="1:7" ht="18.75" customHeight="1">
      <c r="A3212" s="36" t="s">
        <v>11298</v>
      </c>
      <c r="B3212" s="36" t="s">
        <v>10805</v>
      </c>
      <c r="C3212" s="36" t="s">
        <v>11299</v>
      </c>
      <c r="D3212" s="36" t="s">
        <v>1464</v>
      </c>
      <c r="E3212">
        <v>0</v>
      </c>
      <c r="F3212">
        <v>0</v>
      </c>
      <c r="G3212" t="s">
        <v>1464</v>
      </c>
    </row>
    <row r="3213" spans="1:7" ht="18.75" customHeight="1">
      <c r="A3213" s="36" t="s">
        <v>11296</v>
      </c>
      <c r="B3213" s="36" t="s">
        <v>10805</v>
      </c>
      <c r="C3213" s="36" t="s">
        <v>11297</v>
      </c>
      <c r="D3213" t="s">
        <v>1464</v>
      </c>
      <c r="E3213">
        <v>0</v>
      </c>
      <c r="F3213">
        <v>0</v>
      </c>
      <c r="G3213" t="s">
        <v>1464</v>
      </c>
    </row>
    <row r="3214" spans="1:7" ht="18.75" customHeight="1">
      <c r="A3214" s="36" t="s">
        <v>8880</v>
      </c>
      <c r="B3214" s="36" t="s">
        <v>17249</v>
      </c>
      <c r="C3214" s="36" t="s">
        <v>8881</v>
      </c>
      <c r="D3214" t="s">
        <v>8082</v>
      </c>
      <c r="E3214">
        <v>175.23333740000001</v>
      </c>
      <c r="F3214">
        <v>-40.466667180000002</v>
      </c>
      <c r="G3214" t="s">
        <v>1464</v>
      </c>
    </row>
    <row r="3215" spans="1:7" ht="18.75" customHeight="1">
      <c r="A3215" s="36" t="s">
        <v>9334</v>
      </c>
      <c r="B3215" s="36" t="s">
        <v>17249</v>
      </c>
      <c r="C3215" s="36" t="s">
        <v>9335</v>
      </c>
      <c r="D3215" t="s">
        <v>9072</v>
      </c>
      <c r="E3215">
        <v>175.22666670000001</v>
      </c>
      <c r="F3215">
        <v>-40.47361111</v>
      </c>
      <c r="G3215" t="s">
        <v>8881</v>
      </c>
    </row>
    <row r="3216" spans="1:7" ht="18.75" customHeight="1">
      <c r="A3216" s="36" t="s">
        <v>9336</v>
      </c>
      <c r="B3216" s="36" t="s">
        <v>17249</v>
      </c>
      <c r="C3216" s="36" t="s">
        <v>9337</v>
      </c>
      <c r="D3216" s="36" t="s">
        <v>9072</v>
      </c>
      <c r="E3216">
        <v>175.22666670000001</v>
      </c>
      <c r="F3216">
        <v>-40.47361111</v>
      </c>
      <c r="G3216" t="s">
        <v>8881</v>
      </c>
    </row>
    <row r="3217" spans="1:7" ht="18.75" customHeight="1">
      <c r="A3217" s="36" t="s">
        <v>9338</v>
      </c>
      <c r="B3217" s="36" t="s">
        <v>17249</v>
      </c>
      <c r="C3217" s="36" t="s">
        <v>9339</v>
      </c>
      <c r="D3217" s="36" t="s">
        <v>9072</v>
      </c>
      <c r="E3217">
        <v>175.22666670000001</v>
      </c>
      <c r="F3217">
        <v>-40.47361111</v>
      </c>
      <c r="G3217" t="s">
        <v>8881</v>
      </c>
    </row>
    <row r="3218" spans="1:7" ht="18.75" customHeight="1">
      <c r="A3218" s="36" t="s">
        <v>10389</v>
      </c>
      <c r="B3218" s="36" t="s">
        <v>9596</v>
      </c>
      <c r="C3218" s="36" t="s">
        <v>10390</v>
      </c>
      <c r="D3218" t="s">
        <v>9600</v>
      </c>
      <c r="E3218">
        <v>67.666664119999993</v>
      </c>
      <c r="F3218">
        <v>26.416666029999998</v>
      </c>
      <c r="G3218" t="s">
        <v>1464</v>
      </c>
    </row>
    <row r="3219" spans="1:7" ht="18.75" customHeight="1">
      <c r="A3219" s="36" t="s">
        <v>12367</v>
      </c>
      <c r="B3219" s="36" t="s">
        <v>12347</v>
      </c>
      <c r="C3219" s="36" t="s">
        <v>12368</v>
      </c>
      <c r="D3219" s="36" t="s">
        <v>125</v>
      </c>
      <c r="E3219">
        <v>103.76667019999999</v>
      </c>
      <c r="F3219">
        <v>1.4500000479999999</v>
      </c>
      <c r="G3219" t="s">
        <v>1464</v>
      </c>
    </row>
    <row r="3220" spans="1:7" ht="18.75" customHeight="1">
      <c r="A3220" s="36" t="s">
        <v>12883</v>
      </c>
      <c r="B3220" s="36" t="s">
        <v>17253</v>
      </c>
      <c r="C3220" s="36" t="s">
        <v>12884</v>
      </c>
      <c r="D3220" t="s">
        <v>1464</v>
      </c>
      <c r="E3220">
        <v>79.992000000000004</v>
      </c>
      <c r="F3220">
        <v>9.6165400000000094</v>
      </c>
      <c r="G3220" t="s">
        <v>12526</v>
      </c>
    </row>
    <row r="3221" spans="1:7" ht="18.75" customHeight="1">
      <c r="A3221" s="36" t="s">
        <v>11669</v>
      </c>
      <c r="B3221" s="36" t="s">
        <v>10805</v>
      </c>
      <c r="C3221" s="36" t="s">
        <v>11670</v>
      </c>
      <c r="D3221" s="36" t="s">
        <v>10828</v>
      </c>
      <c r="E3221">
        <v>123.9666672</v>
      </c>
      <c r="F3221">
        <v>10.33333302</v>
      </c>
      <c r="G3221" t="s">
        <v>1464</v>
      </c>
    </row>
    <row r="3222" spans="1:7" ht="18.75" customHeight="1">
      <c r="A3222" s="36" t="s">
        <v>5519</v>
      </c>
      <c r="B3222" s="36" t="s">
        <v>4582</v>
      </c>
      <c r="C3222" s="36" t="s">
        <v>5520</v>
      </c>
      <c r="D3222" t="s">
        <v>4636</v>
      </c>
      <c r="E3222">
        <v>100.56666559999999</v>
      </c>
      <c r="F3222">
        <v>-1.2999999520000001</v>
      </c>
      <c r="G3222" t="s">
        <v>1464</v>
      </c>
    </row>
    <row r="3223" spans="1:7" ht="18.75" customHeight="1">
      <c r="A3223" s="36" t="s">
        <v>11953</v>
      </c>
      <c r="B3223" s="36" t="s">
        <v>17251</v>
      </c>
      <c r="C3223" s="36" t="s">
        <v>11954</v>
      </c>
      <c r="D3223" t="s">
        <v>11812</v>
      </c>
      <c r="E3223">
        <v>126.75938978444201</v>
      </c>
      <c r="F3223">
        <v>34.574520407754399</v>
      </c>
      <c r="G3223" t="s">
        <v>1464</v>
      </c>
    </row>
    <row r="3224" spans="1:7" ht="18.75" customHeight="1">
      <c r="A3224" s="36" t="s">
        <v>5533</v>
      </c>
      <c r="B3224" s="36" t="s">
        <v>4582</v>
      </c>
      <c r="C3224" s="36" t="s">
        <v>5534</v>
      </c>
      <c r="D3224" t="s">
        <v>4835</v>
      </c>
      <c r="E3224">
        <v>122.08740391174901</v>
      </c>
      <c r="F3224">
        <v>-4.5028699085717898</v>
      </c>
      <c r="G3224" t="s">
        <v>1464</v>
      </c>
    </row>
    <row r="3225" spans="1:7" ht="18.75" customHeight="1">
      <c r="A3225" s="36" t="s">
        <v>14363</v>
      </c>
      <c r="B3225" s="36" t="s">
        <v>10805</v>
      </c>
      <c r="C3225" s="36" t="s">
        <v>11293</v>
      </c>
      <c r="D3225" s="36" t="s">
        <v>1464</v>
      </c>
      <c r="E3225">
        <v>0</v>
      </c>
      <c r="F3225">
        <v>0</v>
      </c>
      <c r="G3225" t="s">
        <v>1464</v>
      </c>
    </row>
    <row r="3226" spans="1:7" ht="18.75" customHeight="1">
      <c r="A3226" s="36" t="s">
        <v>4775</v>
      </c>
      <c r="B3226" s="36" t="s">
        <v>4582</v>
      </c>
      <c r="C3226" s="36" t="s">
        <v>4776</v>
      </c>
      <c r="D3226" s="36" t="s">
        <v>4690</v>
      </c>
      <c r="E3226">
        <v>98.766670230000003</v>
      </c>
      <c r="F3226">
        <v>1.4166666269999999</v>
      </c>
      <c r="G3226" t="s">
        <v>1464</v>
      </c>
    </row>
    <row r="3227" spans="1:7" ht="18.75" customHeight="1">
      <c r="A3227" s="36" t="s">
        <v>9340</v>
      </c>
      <c r="B3227" s="36" t="s">
        <v>17249</v>
      </c>
      <c r="C3227" s="36" t="s">
        <v>9341</v>
      </c>
      <c r="D3227" s="36" t="s">
        <v>7773</v>
      </c>
      <c r="E3227">
        <v>174.5936111</v>
      </c>
      <c r="F3227">
        <v>-36.08888889</v>
      </c>
      <c r="G3227" t="s">
        <v>9375</v>
      </c>
    </row>
    <row r="3228" spans="1:7" ht="18.75" customHeight="1">
      <c r="A3228" s="36" t="s">
        <v>8878</v>
      </c>
      <c r="B3228" s="36" t="s">
        <v>17249</v>
      </c>
      <c r="C3228" s="36" t="s">
        <v>8879</v>
      </c>
      <c r="D3228" t="s">
        <v>7773</v>
      </c>
      <c r="E3228">
        <v>174.5936111</v>
      </c>
      <c r="F3228">
        <v>-36.08888889</v>
      </c>
      <c r="G3228" t="s">
        <v>1464</v>
      </c>
    </row>
    <row r="3229" spans="1:7" ht="18.75" customHeight="1">
      <c r="A3229" s="36" t="s">
        <v>9342</v>
      </c>
      <c r="B3229" s="36" t="s">
        <v>17249</v>
      </c>
      <c r="C3229" s="36" t="s">
        <v>9343</v>
      </c>
      <c r="D3229" s="36" t="s">
        <v>7773</v>
      </c>
      <c r="E3229">
        <v>174.5936111</v>
      </c>
      <c r="F3229">
        <v>-36.08888889</v>
      </c>
      <c r="G3229" t="s">
        <v>9375</v>
      </c>
    </row>
    <row r="3230" spans="1:7" ht="18.75" customHeight="1">
      <c r="A3230" s="36" t="s">
        <v>9344</v>
      </c>
      <c r="B3230" s="36" t="s">
        <v>17249</v>
      </c>
      <c r="C3230" s="36" t="s">
        <v>9345</v>
      </c>
      <c r="D3230" s="36" t="s">
        <v>7773</v>
      </c>
      <c r="E3230">
        <v>174.5936111</v>
      </c>
      <c r="F3230">
        <v>-36.08888889</v>
      </c>
      <c r="G3230" t="s">
        <v>9375</v>
      </c>
    </row>
    <row r="3231" spans="1:7" ht="18.75" customHeight="1">
      <c r="A3231" s="36" t="s">
        <v>9346</v>
      </c>
      <c r="B3231" s="36" t="s">
        <v>17249</v>
      </c>
      <c r="C3231" s="36" t="s">
        <v>9347</v>
      </c>
      <c r="D3231" s="36" t="s">
        <v>7773</v>
      </c>
      <c r="E3231">
        <v>174.5936111</v>
      </c>
      <c r="F3231">
        <v>-36.08888889</v>
      </c>
      <c r="G3231" t="s">
        <v>9375</v>
      </c>
    </row>
    <row r="3232" spans="1:7" ht="18.75" customHeight="1">
      <c r="A3232" s="36" t="s">
        <v>9348</v>
      </c>
      <c r="B3232" s="36" t="s">
        <v>17249</v>
      </c>
      <c r="C3232" s="36" t="s">
        <v>9349</v>
      </c>
      <c r="D3232" s="36" t="s">
        <v>7773</v>
      </c>
      <c r="E3232">
        <v>174.5936111</v>
      </c>
      <c r="F3232">
        <v>-36.08888889</v>
      </c>
      <c r="G3232" t="s">
        <v>9375</v>
      </c>
    </row>
    <row r="3233" spans="1:7" ht="18.75" customHeight="1">
      <c r="A3233" s="36" t="s">
        <v>9350</v>
      </c>
      <c r="B3233" s="36" t="s">
        <v>17249</v>
      </c>
      <c r="C3233" s="36" t="s">
        <v>9351</v>
      </c>
      <c r="D3233" s="36" t="s">
        <v>7773</v>
      </c>
      <c r="E3233">
        <v>174.5936111</v>
      </c>
      <c r="F3233">
        <v>-36.08888889</v>
      </c>
      <c r="G3233" t="s">
        <v>9375</v>
      </c>
    </row>
    <row r="3234" spans="1:7" ht="18.75" customHeight="1">
      <c r="A3234" s="36" t="s">
        <v>9352</v>
      </c>
      <c r="B3234" s="36" t="s">
        <v>17249</v>
      </c>
      <c r="C3234" s="36" t="s">
        <v>9353</v>
      </c>
      <c r="D3234" s="36" t="s">
        <v>7773</v>
      </c>
      <c r="E3234">
        <v>174.5936111</v>
      </c>
      <c r="F3234">
        <v>-36.08888889</v>
      </c>
      <c r="G3234" t="s">
        <v>9375</v>
      </c>
    </row>
    <row r="3235" spans="1:7" ht="18.75" customHeight="1">
      <c r="A3235" s="36" t="s">
        <v>9354</v>
      </c>
      <c r="B3235" s="36" t="s">
        <v>17249</v>
      </c>
      <c r="C3235" s="36" t="s">
        <v>9355</v>
      </c>
      <c r="D3235" s="36" t="s">
        <v>7773</v>
      </c>
      <c r="E3235">
        <v>174.5936111</v>
      </c>
      <c r="F3235">
        <v>-36.08888889</v>
      </c>
      <c r="G3235" t="s">
        <v>9375</v>
      </c>
    </row>
    <row r="3236" spans="1:7" ht="18.75" customHeight="1">
      <c r="A3236" s="36" t="s">
        <v>9356</v>
      </c>
      <c r="B3236" s="36" t="s">
        <v>17249</v>
      </c>
      <c r="C3236" s="36" t="s">
        <v>9357</v>
      </c>
      <c r="D3236" s="36" t="s">
        <v>7773</v>
      </c>
      <c r="E3236">
        <v>174.5936111</v>
      </c>
      <c r="F3236">
        <v>-36.08888889</v>
      </c>
      <c r="G3236" t="s">
        <v>9375</v>
      </c>
    </row>
    <row r="3237" spans="1:7" ht="18.75" customHeight="1">
      <c r="A3237" s="36" t="s">
        <v>9358</v>
      </c>
      <c r="B3237" s="36" t="s">
        <v>17249</v>
      </c>
      <c r="C3237" s="36" t="s">
        <v>9359</v>
      </c>
      <c r="D3237" s="36" t="s">
        <v>7773</v>
      </c>
      <c r="E3237">
        <v>174.5936111</v>
      </c>
      <c r="F3237">
        <v>-36.08888889</v>
      </c>
      <c r="G3237" t="s">
        <v>9375</v>
      </c>
    </row>
    <row r="3238" spans="1:7" ht="18.75" customHeight="1">
      <c r="A3238" s="36" t="s">
        <v>9360</v>
      </c>
      <c r="B3238" s="36" t="s">
        <v>17249</v>
      </c>
      <c r="C3238" s="36" t="s">
        <v>9361</v>
      </c>
      <c r="D3238" s="36" t="s">
        <v>7773</v>
      </c>
      <c r="E3238">
        <v>174.5936111</v>
      </c>
      <c r="F3238">
        <v>-36.08888889</v>
      </c>
      <c r="G3238" t="s">
        <v>9375</v>
      </c>
    </row>
    <row r="3239" spans="1:7" ht="18.75" customHeight="1">
      <c r="A3239" s="36" t="s">
        <v>9362</v>
      </c>
      <c r="B3239" s="36" t="s">
        <v>17249</v>
      </c>
      <c r="C3239" s="36" t="s">
        <v>9363</v>
      </c>
      <c r="D3239" s="36" t="s">
        <v>7773</v>
      </c>
      <c r="E3239">
        <v>174.5936111</v>
      </c>
      <c r="F3239">
        <v>-36.08888889</v>
      </c>
      <c r="G3239" t="s">
        <v>9375</v>
      </c>
    </row>
    <row r="3240" spans="1:7" ht="18.75" customHeight="1">
      <c r="A3240" s="36" t="s">
        <v>9364</v>
      </c>
      <c r="B3240" s="36" t="s">
        <v>17249</v>
      </c>
      <c r="C3240" s="36" t="s">
        <v>9365</v>
      </c>
      <c r="D3240" s="36" t="s">
        <v>7773</v>
      </c>
      <c r="E3240">
        <v>174.5936111</v>
      </c>
      <c r="F3240">
        <v>-36.08888889</v>
      </c>
      <c r="G3240" t="s">
        <v>9375</v>
      </c>
    </row>
    <row r="3241" spans="1:7" ht="18.75" customHeight="1">
      <c r="A3241" s="36" t="s">
        <v>9366</v>
      </c>
      <c r="B3241" s="36" t="s">
        <v>17249</v>
      </c>
      <c r="C3241" s="36" t="s">
        <v>9367</v>
      </c>
      <c r="D3241" s="36" t="s">
        <v>7773</v>
      </c>
      <c r="E3241">
        <v>174.5936111</v>
      </c>
      <c r="F3241">
        <v>-36.08888889</v>
      </c>
      <c r="G3241" t="s">
        <v>9375</v>
      </c>
    </row>
    <row r="3242" spans="1:7" ht="18.75" customHeight="1">
      <c r="A3242" s="36" t="s">
        <v>9368</v>
      </c>
      <c r="B3242" s="36" t="s">
        <v>17249</v>
      </c>
      <c r="C3242" s="36" t="s">
        <v>9369</v>
      </c>
      <c r="D3242" s="36" t="s">
        <v>7773</v>
      </c>
      <c r="E3242">
        <v>174.5936111</v>
      </c>
      <c r="F3242">
        <v>-36.08888889</v>
      </c>
      <c r="G3242" t="s">
        <v>9375</v>
      </c>
    </row>
    <row r="3243" spans="1:7" ht="18.75" customHeight="1">
      <c r="A3243" s="36" t="s">
        <v>8773</v>
      </c>
      <c r="B3243" s="36" t="s">
        <v>17249</v>
      </c>
      <c r="C3243" s="36" t="s">
        <v>8774</v>
      </c>
      <c r="D3243" s="36" t="s">
        <v>7773</v>
      </c>
      <c r="E3243">
        <v>174.5936111</v>
      </c>
      <c r="F3243">
        <v>-36.08888889</v>
      </c>
      <c r="G3243" t="s">
        <v>9375</v>
      </c>
    </row>
    <row r="3244" spans="1:7" ht="18.75" customHeight="1">
      <c r="A3244" s="36" t="s">
        <v>8771</v>
      </c>
      <c r="B3244" s="36" t="s">
        <v>17249</v>
      </c>
      <c r="C3244" s="36" t="s">
        <v>8772</v>
      </c>
      <c r="D3244" s="36" t="s">
        <v>7773</v>
      </c>
      <c r="E3244">
        <v>174.5936111</v>
      </c>
      <c r="F3244">
        <v>-36.08888889</v>
      </c>
      <c r="G3244" t="s">
        <v>9375</v>
      </c>
    </row>
    <row r="3245" spans="1:7" ht="18.75" customHeight="1">
      <c r="A3245" s="36" t="s">
        <v>8409</v>
      </c>
      <c r="B3245" s="36" t="s">
        <v>17249</v>
      </c>
      <c r="C3245" s="36" t="s">
        <v>8410</v>
      </c>
      <c r="D3245" s="36" t="s">
        <v>7773</v>
      </c>
      <c r="E3245">
        <v>174.89</v>
      </c>
      <c r="F3245">
        <v>-36.090000000000003</v>
      </c>
      <c r="G3245" t="s">
        <v>9375</v>
      </c>
    </row>
    <row r="3246" spans="1:7" ht="18.75" customHeight="1">
      <c r="A3246" s="36" t="s">
        <v>8301</v>
      </c>
      <c r="B3246" s="36" t="s">
        <v>17249</v>
      </c>
      <c r="C3246" s="36" t="s">
        <v>8302</v>
      </c>
      <c r="D3246" s="36" t="s">
        <v>7773</v>
      </c>
      <c r="E3246">
        <v>174.89465000000001</v>
      </c>
      <c r="F3246">
        <v>-36.085999999999999</v>
      </c>
      <c r="G3246" t="s">
        <v>9375</v>
      </c>
    </row>
    <row r="3247" spans="1:7" ht="18.75" customHeight="1">
      <c r="A3247" s="36" t="s">
        <v>8769</v>
      </c>
      <c r="B3247" s="36" t="s">
        <v>17249</v>
      </c>
      <c r="C3247" s="36" t="s">
        <v>8770</v>
      </c>
      <c r="D3247" s="36" t="s">
        <v>7773</v>
      </c>
      <c r="E3247">
        <v>174.5936111</v>
      </c>
      <c r="F3247">
        <v>-36.08888889</v>
      </c>
      <c r="G3247" t="s">
        <v>9375</v>
      </c>
    </row>
    <row r="3248" spans="1:7" ht="18.75" customHeight="1">
      <c r="A3248" s="36" t="s">
        <v>8767</v>
      </c>
      <c r="B3248" s="36" t="s">
        <v>17249</v>
      </c>
      <c r="C3248" s="36" t="s">
        <v>8768</v>
      </c>
      <c r="D3248" s="36" t="s">
        <v>7773</v>
      </c>
      <c r="E3248">
        <v>174.5936111</v>
      </c>
      <c r="F3248">
        <v>-36.08888889</v>
      </c>
      <c r="G3248" t="s">
        <v>9375</v>
      </c>
    </row>
    <row r="3249" spans="1:7" ht="18.75" customHeight="1">
      <c r="A3249" s="36" t="s">
        <v>8765</v>
      </c>
      <c r="B3249" s="36" t="s">
        <v>17249</v>
      </c>
      <c r="C3249" s="36" t="s">
        <v>8766</v>
      </c>
      <c r="D3249" s="36" t="s">
        <v>7773</v>
      </c>
      <c r="E3249">
        <v>174.5936111</v>
      </c>
      <c r="F3249">
        <v>-36.08888889</v>
      </c>
      <c r="G3249" t="s">
        <v>9375</v>
      </c>
    </row>
    <row r="3250" spans="1:7" ht="18.75" customHeight="1">
      <c r="A3250" s="36" t="s">
        <v>8763</v>
      </c>
      <c r="B3250" s="36" t="s">
        <v>17249</v>
      </c>
      <c r="C3250" s="36" t="s">
        <v>8764</v>
      </c>
      <c r="D3250" s="36" t="s">
        <v>7773</v>
      </c>
      <c r="E3250">
        <v>174.5936111</v>
      </c>
      <c r="F3250">
        <v>-36.08888889</v>
      </c>
      <c r="G3250" t="s">
        <v>9375</v>
      </c>
    </row>
    <row r="3251" spans="1:7" ht="18.75" customHeight="1">
      <c r="A3251" s="36" t="s">
        <v>8761</v>
      </c>
      <c r="B3251" s="36" t="s">
        <v>17249</v>
      </c>
      <c r="C3251" s="36" t="s">
        <v>8762</v>
      </c>
      <c r="D3251" s="36" t="s">
        <v>7773</v>
      </c>
      <c r="E3251">
        <v>174.5936111</v>
      </c>
      <c r="F3251">
        <v>-36.08888889</v>
      </c>
      <c r="G3251" t="s">
        <v>9375</v>
      </c>
    </row>
    <row r="3252" spans="1:7" ht="18.75" customHeight="1">
      <c r="A3252" s="36" t="s">
        <v>8759</v>
      </c>
      <c r="B3252" s="36" t="s">
        <v>17249</v>
      </c>
      <c r="C3252" s="36" t="s">
        <v>8760</v>
      </c>
      <c r="D3252" s="36" t="s">
        <v>7773</v>
      </c>
      <c r="E3252">
        <v>174.5936111</v>
      </c>
      <c r="F3252">
        <v>-36.08888889</v>
      </c>
      <c r="G3252" t="s">
        <v>9375</v>
      </c>
    </row>
    <row r="3253" spans="1:7" ht="18.75" customHeight="1">
      <c r="A3253" s="36" t="s">
        <v>8757</v>
      </c>
      <c r="B3253" s="36" t="s">
        <v>17249</v>
      </c>
      <c r="C3253" s="36" t="s">
        <v>8758</v>
      </c>
      <c r="D3253" s="36" t="s">
        <v>7773</v>
      </c>
      <c r="E3253">
        <v>174.5936111</v>
      </c>
      <c r="F3253">
        <v>-36.08888889</v>
      </c>
      <c r="G3253" t="s">
        <v>9375</v>
      </c>
    </row>
    <row r="3254" spans="1:7" ht="18.75" customHeight="1">
      <c r="A3254" s="36" t="s">
        <v>8309</v>
      </c>
      <c r="B3254" s="36" t="s">
        <v>17249</v>
      </c>
      <c r="C3254" s="36" t="s">
        <v>8310</v>
      </c>
      <c r="D3254" s="36" t="s">
        <v>7773</v>
      </c>
      <c r="E3254">
        <v>174.89465000000001</v>
      </c>
      <c r="F3254">
        <v>-36.085999999999999</v>
      </c>
      <c r="G3254" t="s">
        <v>9375</v>
      </c>
    </row>
    <row r="3255" spans="1:7" ht="18.75" customHeight="1">
      <c r="A3255" s="36" t="s">
        <v>8411</v>
      </c>
      <c r="B3255" s="36" t="s">
        <v>17249</v>
      </c>
      <c r="C3255" s="36" t="s">
        <v>8412</v>
      </c>
      <c r="D3255" t="s">
        <v>7773</v>
      </c>
      <c r="E3255">
        <v>174.89465000000001</v>
      </c>
      <c r="F3255">
        <v>-36.085999999999999</v>
      </c>
      <c r="G3255" t="s">
        <v>9375</v>
      </c>
    </row>
    <row r="3256" spans="1:7" ht="18.75" customHeight="1">
      <c r="A3256" s="36" t="s">
        <v>7989</v>
      </c>
      <c r="B3256" s="36" t="s">
        <v>17249</v>
      </c>
      <c r="C3256" s="36" t="s">
        <v>7990</v>
      </c>
      <c r="D3256" s="36" t="s">
        <v>7773</v>
      </c>
      <c r="E3256">
        <v>174.89465000000001</v>
      </c>
      <c r="F3256">
        <v>-36.085999999999999</v>
      </c>
      <c r="G3256" t="s">
        <v>9375</v>
      </c>
    </row>
    <row r="3257" spans="1:7" ht="18.75" customHeight="1">
      <c r="A3257" s="36" t="s">
        <v>8755</v>
      </c>
      <c r="B3257" s="36" t="s">
        <v>17249</v>
      </c>
      <c r="C3257" s="36" t="s">
        <v>8756</v>
      </c>
      <c r="D3257" s="36" t="s">
        <v>7773</v>
      </c>
      <c r="E3257">
        <v>174.5936111</v>
      </c>
      <c r="F3257">
        <v>-36.08888889</v>
      </c>
      <c r="G3257" t="s">
        <v>9375</v>
      </c>
    </row>
    <row r="3258" spans="1:7" ht="18.75" customHeight="1">
      <c r="A3258" s="36" t="s">
        <v>9370</v>
      </c>
      <c r="B3258" s="36" t="s">
        <v>17249</v>
      </c>
      <c r="C3258" s="36" t="s">
        <v>9371</v>
      </c>
      <c r="D3258" s="36" t="s">
        <v>7773</v>
      </c>
      <c r="E3258">
        <v>174.5936111</v>
      </c>
      <c r="F3258">
        <v>-36.08888889</v>
      </c>
      <c r="G3258" t="s">
        <v>9375</v>
      </c>
    </row>
    <row r="3259" spans="1:7" ht="18.75" customHeight="1">
      <c r="A3259" s="36" t="s">
        <v>9372</v>
      </c>
      <c r="B3259" s="36" t="s">
        <v>17249</v>
      </c>
      <c r="C3259" s="36" t="s">
        <v>9373</v>
      </c>
      <c r="D3259" t="s">
        <v>7703</v>
      </c>
      <c r="E3259">
        <v>176</v>
      </c>
      <c r="F3259">
        <v>-37.716666670000002</v>
      </c>
      <c r="G3259" t="s">
        <v>8460</v>
      </c>
    </row>
    <row r="3260" spans="1:7" ht="18.75" customHeight="1">
      <c r="A3260" s="36" t="s">
        <v>9374</v>
      </c>
      <c r="B3260" s="36" t="s">
        <v>17249</v>
      </c>
      <c r="C3260" s="36" t="s">
        <v>9375</v>
      </c>
      <c r="D3260" s="36" t="s">
        <v>7773</v>
      </c>
      <c r="E3260">
        <v>174.5936111</v>
      </c>
      <c r="F3260">
        <v>-36.08888889</v>
      </c>
      <c r="G3260" t="s">
        <v>9375</v>
      </c>
    </row>
    <row r="3261" spans="1:7" ht="18.75" customHeight="1">
      <c r="A3261" s="36" t="s">
        <v>9376</v>
      </c>
      <c r="B3261" s="36" t="s">
        <v>17249</v>
      </c>
      <c r="C3261" s="36" t="s">
        <v>9377</v>
      </c>
      <c r="D3261" s="36" t="s">
        <v>7716</v>
      </c>
      <c r="E3261">
        <v>174.3666667</v>
      </c>
      <c r="F3261">
        <v>-35.85</v>
      </c>
      <c r="G3261" t="s">
        <v>8075</v>
      </c>
    </row>
    <row r="3262" spans="1:7" ht="18.75" customHeight="1">
      <c r="A3262" s="36" t="s">
        <v>3605</v>
      </c>
      <c r="B3262" s="36" t="s">
        <v>3535</v>
      </c>
      <c r="C3262" s="36" t="s">
        <v>3606</v>
      </c>
      <c r="D3262" s="36" t="s">
        <v>3607</v>
      </c>
      <c r="E3262">
        <v>90.683334349999996</v>
      </c>
      <c r="F3262">
        <v>27.066667559999999</v>
      </c>
      <c r="G3262" t="s">
        <v>1464</v>
      </c>
    </row>
    <row r="3263" spans="1:7" ht="18.75" customHeight="1">
      <c r="A3263" s="36" t="s">
        <v>9378</v>
      </c>
      <c r="B3263" s="36" t="s">
        <v>17249</v>
      </c>
      <c r="C3263" s="36" t="s">
        <v>9379</v>
      </c>
      <c r="D3263" t="s">
        <v>7713</v>
      </c>
      <c r="E3263">
        <v>174.76527780000001</v>
      </c>
      <c r="F3263">
        <v>-36.983333330000001</v>
      </c>
      <c r="G3263" t="s">
        <v>8871</v>
      </c>
    </row>
    <row r="3264" spans="1:7" ht="18.75" customHeight="1">
      <c r="A3264" s="36" t="s">
        <v>9380</v>
      </c>
      <c r="B3264" s="36" t="s">
        <v>17249</v>
      </c>
      <c r="C3264" s="36" t="s">
        <v>9381</v>
      </c>
      <c r="D3264" t="s">
        <v>9382</v>
      </c>
      <c r="E3264">
        <v>174.76527780000001</v>
      </c>
      <c r="F3264">
        <v>-36.983333330000001</v>
      </c>
      <c r="G3264" t="s">
        <v>8871</v>
      </c>
    </row>
    <row r="3265" spans="1:7" ht="18.75" customHeight="1">
      <c r="A3265" s="36" t="s">
        <v>9383</v>
      </c>
      <c r="B3265" s="36" t="s">
        <v>17249</v>
      </c>
      <c r="C3265" s="36" t="s">
        <v>9384</v>
      </c>
      <c r="D3265" t="s">
        <v>7713</v>
      </c>
      <c r="E3265">
        <v>174.76527780000001</v>
      </c>
      <c r="F3265">
        <v>-36.983333330000001</v>
      </c>
      <c r="G3265" t="s">
        <v>8871</v>
      </c>
    </row>
    <row r="3266" spans="1:7" ht="18.75" customHeight="1">
      <c r="A3266" s="36" t="s">
        <v>9385</v>
      </c>
      <c r="B3266" s="36" t="s">
        <v>17249</v>
      </c>
      <c r="C3266" s="36" t="s">
        <v>9386</v>
      </c>
      <c r="D3266" t="s">
        <v>7713</v>
      </c>
      <c r="E3266">
        <v>174.76527780000001</v>
      </c>
      <c r="F3266">
        <v>-36.983333330000001</v>
      </c>
      <c r="G3266" t="s">
        <v>8871</v>
      </c>
    </row>
    <row r="3267" spans="1:7" ht="18.75" customHeight="1">
      <c r="A3267" s="36" t="s">
        <v>9387</v>
      </c>
      <c r="B3267" s="36" t="s">
        <v>17249</v>
      </c>
      <c r="C3267" s="36" t="s">
        <v>9388</v>
      </c>
      <c r="D3267" t="s">
        <v>9382</v>
      </c>
      <c r="E3267">
        <v>174.76527780000001</v>
      </c>
      <c r="F3267">
        <v>-36.983333330000001</v>
      </c>
      <c r="G3267" t="s">
        <v>8871</v>
      </c>
    </row>
    <row r="3268" spans="1:7" ht="18.75" customHeight="1">
      <c r="A3268" s="36" t="s">
        <v>9389</v>
      </c>
      <c r="B3268" s="36" t="s">
        <v>17249</v>
      </c>
      <c r="C3268" s="36" t="s">
        <v>9390</v>
      </c>
      <c r="D3268" t="s">
        <v>7713</v>
      </c>
      <c r="E3268">
        <v>174.76527780000001</v>
      </c>
      <c r="F3268">
        <v>-36.983333330000001</v>
      </c>
      <c r="G3268" t="s">
        <v>8871</v>
      </c>
    </row>
    <row r="3269" spans="1:7" ht="18.75" customHeight="1">
      <c r="A3269" s="36" t="s">
        <v>9391</v>
      </c>
      <c r="B3269" s="36" t="s">
        <v>17249</v>
      </c>
      <c r="C3269" s="36" t="s">
        <v>9392</v>
      </c>
      <c r="D3269" t="s">
        <v>7713</v>
      </c>
      <c r="E3269">
        <v>174.76527780000001</v>
      </c>
      <c r="F3269">
        <v>-36.983333330000001</v>
      </c>
      <c r="G3269" t="s">
        <v>8871</v>
      </c>
    </row>
    <row r="3270" spans="1:7" ht="18.75" customHeight="1">
      <c r="A3270" s="36" t="s">
        <v>9393</v>
      </c>
      <c r="B3270" s="36" t="s">
        <v>17249</v>
      </c>
      <c r="C3270" s="36" t="s">
        <v>9394</v>
      </c>
      <c r="D3270" s="36" t="s">
        <v>7713</v>
      </c>
      <c r="E3270">
        <v>174.76527780000001</v>
      </c>
      <c r="F3270">
        <v>-36.983333330000001</v>
      </c>
      <c r="G3270" t="s">
        <v>8871</v>
      </c>
    </row>
    <row r="3271" spans="1:7" ht="18.75" customHeight="1">
      <c r="A3271" s="36" t="s">
        <v>9395</v>
      </c>
      <c r="B3271" s="36" t="s">
        <v>17249</v>
      </c>
      <c r="C3271" s="36" t="s">
        <v>9396</v>
      </c>
      <c r="D3271" s="36" t="s">
        <v>7713</v>
      </c>
      <c r="E3271">
        <v>174.76527780000001</v>
      </c>
      <c r="F3271">
        <v>-36.983333330000001</v>
      </c>
      <c r="G3271" t="s">
        <v>8871</v>
      </c>
    </row>
    <row r="3272" spans="1:7" ht="18.75" customHeight="1">
      <c r="A3272" s="36" t="s">
        <v>9397</v>
      </c>
      <c r="B3272" s="36" t="s">
        <v>17249</v>
      </c>
      <c r="C3272" s="36" t="s">
        <v>9398</v>
      </c>
      <c r="D3272" s="36" t="s">
        <v>7713</v>
      </c>
      <c r="E3272">
        <v>174.76527780000001</v>
      </c>
      <c r="F3272">
        <v>-36.983333330000001</v>
      </c>
      <c r="G3272" t="s">
        <v>8871</v>
      </c>
    </row>
    <row r="3273" spans="1:7" ht="18.75" customHeight="1">
      <c r="A3273" s="36" t="s">
        <v>9399</v>
      </c>
      <c r="B3273" s="36" t="s">
        <v>17249</v>
      </c>
      <c r="C3273" s="36" t="s">
        <v>9400</v>
      </c>
      <c r="D3273" s="36" t="s">
        <v>7713</v>
      </c>
      <c r="E3273">
        <v>174.76527780000001</v>
      </c>
      <c r="F3273">
        <v>-36.983333330000001</v>
      </c>
      <c r="G3273" t="s">
        <v>8871</v>
      </c>
    </row>
    <row r="3274" spans="1:7" ht="18.75" customHeight="1">
      <c r="A3274" s="36" t="s">
        <v>9401</v>
      </c>
      <c r="B3274" s="36" t="s">
        <v>17249</v>
      </c>
      <c r="C3274" s="36" t="s">
        <v>9402</v>
      </c>
      <c r="D3274" s="36" t="s">
        <v>7713</v>
      </c>
      <c r="E3274">
        <v>174.76527780000001</v>
      </c>
      <c r="F3274">
        <v>-36.983333330000001</v>
      </c>
      <c r="G3274" t="s">
        <v>8871</v>
      </c>
    </row>
    <row r="3275" spans="1:7" ht="18.75" customHeight="1">
      <c r="A3275" s="36" t="s">
        <v>9403</v>
      </c>
      <c r="B3275" s="36" t="s">
        <v>17249</v>
      </c>
      <c r="C3275" s="36" t="s">
        <v>9404</v>
      </c>
      <c r="D3275" s="36" t="s">
        <v>7713</v>
      </c>
      <c r="E3275">
        <v>174.7</v>
      </c>
      <c r="F3275">
        <v>-37</v>
      </c>
      <c r="G3275" t="s">
        <v>8871</v>
      </c>
    </row>
    <row r="3276" spans="1:7" ht="18.75" customHeight="1">
      <c r="A3276" s="36" t="s">
        <v>9405</v>
      </c>
      <c r="B3276" s="36" t="s">
        <v>17249</v>
      </c>
      <c r="C3276" s="36" t="s">
        <v>9406</v>
      </c>
      <c r="D3276" s="36" t="s">
        <v>9407</v>
      </c>
      <c r="E3276">
        <v>174.7</v>
      </c>
      <c r="F3276">
        <v>-37</v>
      </c>
      <c r="G3276" t="s">
        <v>8871</v>
      </c>
    </row>
    <row r="3277" spans="1:7" ht="18.75" customHeight="1">
      <c r="A3277" s="36" t="s">
        <v>5318</v>
      </c>
      <c r="B3277" s="36" t="s">
        <v>4582</v>
      </c>
      <c r="C3277" s="36" t="s">
        <v>5319</v>
      </c>
      <c r="D3277" t="s">
        <v>4664</v>
      </c>
      <c r="E3277">
        <v>110.322472</v>
      </c>
      <c r="F3277">
        <v>-6.94847199999999</v>
      </c>
      <c r="G3277" t="s">
        <v>1464</v>
      </c>
    </row>
    <row r="3278" spans="1:7" ht="18.75" customHeight="1">
      <c r="A3278" s="36" t="s">
        <v>9975</v>
      </c>
      <c r="B3278" s="36" t="s">
        <v>9596</v>
      </c>
      <c r="C3278" s="36" t="s">
        <v>9976</v>
      </c>
      <c r="D3278" t="s">
        <v>9977</v>
      </c>
      <c r="E3278">
        <v>73.650001529999997</v>
      </c>
      <c r="F3278">
        <v>33.200000760000002</v>
      </c>
      <c r="G3278" t="s">
        <v>1464</v>
      </c>
    </row>
    <row r="3279" spans="1:7" ht="18.75" customHeight="1">
      <c r="A3279" s="36" t="s">
        <v>8874</v>
      </c>
      <c r="B3279" s="36" t="s">
        <v>17249</v>
      </c>
      <c r="C3279" s="36" t="s">
        <v>8875</v>
      </c>
      <c r="D3279" t="s">
        <v>7716</v>
      </c>
      <c r="E3279">
        <v>173.51666259999999</v>
      </c>
      <c r="F3279">
        <v>-34.983333590000001</v>
      </c>
      <c r="G3279" t="s">
        <v>1464</v>
      </c>
    </row>
    <row r="3280" spans="1:7" ht="18.75" customHeight="1">
      <c r="A3280" s="36" t="s">
        <v>15682</v>
      </c>
      <c r="B3280" s="36" t="s">
        <v>10805</v>
      </c>
      <c r="C3280" s="36" t="s">
        <v>15683</v>
      </c>
      <c r="D3280" s="36" t="s">
        <v>1464</v>
      </c>
      <c r="E3280">
        <v>125.236453947946</v>
      </c>
      <c r="F3280">
        <v>6.09804825450958</v>
      </c>
      <c r="G3280" t="s">
        <v>1464</v>
      </c>
    </row>
    <row r="3281" spans="1:7" ht="18.75" customHeight="1">
      <c r="A3281" s="36" t="s">
        <v>4671</v>
      </c>
      <c r="B3281" s="36" t="s">
        <v>4582</v>
      </c>
      <c r="C3281" s="36" t="s">
        <v>4672</v>
      </c>
      <c r="D3281" t="s">
        <v>4667</v>
      </c>
      <c r="E3281">
        <v>108.36840599999999</v>
      </c>
      <c r="F3281">
        <v>-6.3024319999999898</v>
      </c>
      <c r="G3281" t="s">
        <v>1464</v>
      </c>
    </row>
    <row r="3282" spans="1:7" ht="18.75" customHeight="1">
      <c r="A3282" s="36" t="s">
        <v>13200</v>
      </c>
      <c r="B3282" s="36" t="s">
        <v>13155</v>
      </c>
      <c r="C3282" s="36" t="s">
        <v>13201</v>
      </c>
      <c r="D3282" s="36" t="s">
        <v>1464</v>
      </c>
      <c r="E3282">
        <v>101.266667</v>
      </c>
      <c r="F3282">
        <v>6.8833330000000004</v>
      </c>
      <c r="G3282" t="s">
        <v>1464</v>
      </c>
    </row>
    <row r="3283" spans="1:7" ht="18.75" customHeight="1">
      <c r="A3283" s="36" t="s">
        <v>4622</v>
      </c>
      <c r="B3283" s="36" t="s">
        <v>4582</v>
      </c>
      <c r="C3283" s="36" t="s">
        <v>4623</v>
      </c>
      <c r="D3283" t="s">
        <v>4624</v>
      </c>
      <c r="E3283">
        <v>115.19486000000001</v>
      </c>
      <c r="F3283">
        <v>-8.7256990000000094</v>
      </c>
      <c r="G3283" t="s">
        <v>1464</v>
      </c>
    </row>
    <row r="3284" spans="1:7" ht="18.75" customHeight="1">
      <c r="A3284" s="36" t="s">
        <v>5428</v>
      </c>
      <c r="B3284" s="36" t="s">
        <v>4582</v>
      </c>
      <c r="C3284" s="36" t="s">
        <v>5429</v>
      </c>
      <c r="D3284" s="36" t="s">
        <v>4621</v>
      </c>
      <c r="E3284">
        <v>110.361368</v>
      </c>
      <c r="F3284">
        <v>-6.9586940000000004</v>
      </c>
      <c r="G3284" t="s">
        <v>1464</v>
      </c>
    </row>
    <row r="3285" spans="1:7" ht="18.75" customHeight="1">
      <c r="A3285" s="36" t="s">
        <v>5559</v>
      </c>
      <c r="B3285" s="36" t="s">
        <v>4582</v>
      </c>
      <c r="C3285" s="36" t="s">
        <v>5560</v>
      </c>
      <c r="D3285" s="36" t="s">
        <v>4621</v>
      </c>
      <c r="E3285">
        <v>110.31610000000001</v>
      </c>
      <c r="F3285">
        <v>-6.941389</v>
      </c>
      <c r="G3285" t="s">
        <v>1464</v>
      </c>
    </row>
    <row r="3286" spans="1:7" ht="18.75" customHeight="1">
      <c r="A3286" s="36" t="s">
        <v>11866</v>
      </c>
      <c r="B3286" s="36" t="s">
        <v>17251</v>
      </c>
      <c r="C3286" s="36" t="s">
        <v>11867</v>
      </c>
      <c r="D3286" s="36" t="s">
        <v>11826</v>
      </c>
      <c r="E3286">
        <v>127.026824928328</v>
      </c>
      <c r="F3286">
        <v>35.900068502813099</v>
      </c>
      <c r="G3286" t="s">
        <v>1464</v>
      </c>
    </row>
    <row r="3287" spans="1:7" ht="18.75" customHeight="1">
      <c r="A3287" s="36" t="s">
        <v>11870</v>
      </c>
      <c r="B3287" s="36" t="s">
        <v>17251</v>
      </c>
      <c r="C3287" s="36" t="s">
        <v>11871</v>
      </c>
      <c r="D3287" s="36" t="s">
        <v>11826</v>
      </c>
      <c r="E3287">
        <v>126.70768993742401</v>
      </c>
      <c r="F3287">
        <v>35.888637269370101</v>
      </c>
      <c r="G3287" t="s">
        <v>12128</v>
      </c>
    </row>
    <row r="3288" spans="1:7" ht="18.75" customHeight="1">
      <c r="A3288" s="36" t="s">
        <v>12127</v>
      </c>
      <c r="B3288" s="36" t="s">
        <v>17251</v>
      </c>
      <c r="C3288" s="36" t="s">
        <v>12128</v>
      </c>
      <c r="D3288" t="s">
        <v>11826</v>
      </c>
      <c r="E3288">
        <v>126.4666672</v>
      </c>
      <c r="F3288">
        <v>35.700000760000002</v>
      </c>
      <c r="G3288" t="s">
        <v>1464</v>
      </c>
    </row>
    <row r="3289" spans="1:7" ht="18.75" customHeight="1">
      <c r="A3289" t="s">
        <v>3201</v>
      </c>
      <c r="B3289" t="s">
        <v>2833</v>
      </c>
      <c r="C3289" t="s">
        <v>3202</v>
      </c>
      <c r="D3289" t="s">
        <v>2838</v>
      </c>
      <c r="E3289">
        <v>22.0175469744065</v>
      </c>
      <c r="F3289">
        <v>90.6495349481592</v>
      </c>
      <c r="G3289" t="s">
        <v>17230</v>
      </c>
    </row>
    <row r="3290" spans="1:7" ht="18.75" customHeight="1">
      <c r="A3290" s="36" t="s">
        <v>10893</v>
      </c>
      <c r="B3290" s="36" t="s">
        <v>10805</v>
      </c>
      <c r="C3290" s="36" t="s">
        <v>10894</v>
      </c>
      <c r="D3290" s="36" t="s">
        <v>10809</v>
      </c>
      <c r="E3290">
        <v>120.93333440000001</v>
      </c>
      <c r="F3290">
        <v>14.33333302</v>
      </c>
      <c r="G3290" t="s">
        <v>1464</v>
      </c>
    </row>
    <row r="3291" spans="1:7" ht="18.75" customHeight="1">
      <c r="A3291" s="36" t="s">
        <v>5988</v>
      </c>
      <c r="B3291" s="36" t="s">
        <v>5588</v>
      </c>
      <c r="C3291" s="36" t="s">
        <v>5989</v>
      </c>
      <c r="D3291" s="36" t="s">
        <v>5596</v>
      </c>
      <c r="E3291">
        <v>127.685204412546</v>
      </c>
      <c r="F3291">
        <v>26.195572203608499</v>
      </c>
      <c r="G3291" t="s">
        <v>1464</v>
      </c>
    </row>
    <row r="3292" spans="1:7" ht="18.75" customHeight="1">
      <c r="A3292" s="36" t="s">
        <v>12594</v>
      </c>
      <c r="B3292" s="36" t="s">
        <v>17253</v>
      </c>
      <c r="C3292" s="36" t="s">
        <v>12595</v>
      </c>
      <c r="D3292" t="s">
        <v>12404</v>
      </c>
      <c r="E3292">
        <v>79.900001529999997</v>
      </c>
      <c r="F3292">
        <v>8.9499998089999995</v>
      </c>
      <c r="G3292" t="s">
        <v>1464</v>
      </c>
    </row>
    <row r="3293" spans="1:7" ht="18.75" customHeight="1">
      <c r="A3293" s="36" t="s">
        <v>12458</v>
      </c>
      <c r="B3293" s="36" t="s">
        <v>17253</v>
      </c>
      <c r="C3293" s="36" t="s">
        <v>12459</v>
      </c>
      <c r="D3293" t="s">
        <v>12404</v>
      </c>
      <c r="E3293">
        <v>79.783333330000005</v>
      </c>
      <c r="F3293">
        <v>9.6166666670000005</v>
      </c>
      <c r="G3293" t="s">
        <v>1464</v>
      </c>
    </row>
    <row r="3294" spans="1:7" ht="18.75" customHeight="1">
      <c r="A3294" s="36" t="s">
        <v>12484</v>
      </c>
      <c r="B3294" s="36" t="s">
        <v>17253</v>
      </c>
      <c r="C3294" s="36" t="s">
        <v>12485</v>
      </c>
      <c r="D3294" t="s">
        <v>12404</v>
      </c>
      <c r="E3294">
        <v>79.783333330000005</v>
      </c>
      <c r="F3294">
        <v>9.0500000000000096</v>
      </c>
      <c r="G3294" t="s">
        <v>1464</v>
      </c>
    </row>
    <row r="3295" spans="1:7" ht="18.75" customHeight="1">
      <c r="A3295" s="36" t="s">
        <v>12502</v>
      </c>
      <c r="B3295" s="36" t="s">
        <v>17253</v>
      </c>
      <c r="C3295" s="36" t="s">
        <v>12503</v>
      </c>
      <c r="D3295" t="s">
        <v>1464</v>
      </c>
      <c r="E3295">
        <v>79.881591999999998</v>
      </c>
      <c r="F3295">
        <v>8.99563600000001</v>
      </c>
      <c r="G3295" t="s">
        <v>1464</v>
      </c>
    </row>
    <row r="3296" spans="1:7" ht="18.75" customHeight="1">
      <c r="A3296" s="36" t="s">
        <v>12592</v>
      </c>
      <c r="B3296" s="36" t="s">
        <v>17253</v>
      </c>
      <c r="C3296" s="36" t="s">
        <v>12593</v>
      </c>
      <c r="D3296" t="s">
        <v>12404</v>
      </c>
      <c r="E3296">
        <v>80.083335880000007</v>
      </c>
      <c r="F3296">
        <v>9.25</v>
      </c>
      <c r="G3296" t="s">
        <v>1464</v>
      </c>
    </row>
    <row r="3297" spans="1:7" ht="18.75" customHeight="1">
      <c r="A3297" s="36" t="s">
        <v>1989</v>
      </c>
      <c r="B3297" s="36" t="s">
        <v>1884</v>
      </c>
      <c r="C3297" s="36" t="s">
        <v>1990</v>
      </c>
      <c r="D3297" s="36" t="s">
        <v>1464</v>
      </c>
      <c r="E3297">
        <v>152.613715916432</v>
      </c>
      <c r="F3297">
        <v>-31.9034882292184</v>
      </c>
      <c r="G3297" t="s">
        <v>1464</v>
      </c>
    </row>
    <row r="3298" spans="1:7" ht="18.75" customHeight="1">
      <c r="A3298" s="36" t="s">
        <v>15470</v>
      </c>
      <c r="B3298" s="36" t="s">
        <v>4582</v>
      </c>
      <c r="C3298" s="36" t="s">
        <v>15471</v>
      </c>
      <c r="D3298" s="36" t="s">
        <v>1464</v>
      </c>
      <c r="E3298">
        <v>105.80947582330499</v>
      </c>
      <c r="F3298">
        <v>-5.3651250000000097</v>
      </c>
      <c r="G3298" t="s">
        <v>1464</v>
      </c>
    </row>
    <row r="3299" spans="1:7" ht="18.75" customHeight="1">
      <c r="A3299" s="36" t="s">
        <v>6835</v>
      </c>
      <c r="B3299" s="36" t="s">
        <v>6330</v>
      </c>
      <c r="C3299" t="s">
        <v>6836</v>
      </c>
      <c r="D3299" t="s">
        <v>6353</v>
      </c>
      <c r="E3299">
        <v>6.6999998090000004</v>
      </c>
      <c r="F3299">
        <v>116.3499985</v>
      </c>
    </row>
    <row r="3300" spans="1:7" ht="18.75" customHeight="1">
      <c r="A3300" s="36" t="s">
        <v>11499</v>
      </c>
      <c r="B3300" s="36" t="s">
        <v>10805</v>
      </c>
      <c r="C3300" s="36" t="s">
        <v>11500</v>
      </c>
      <c r="D3300" s="36" t="s">
        <v>10862</v>
      </c>
      <c r="E3300">
        <v>124.2833328</v>
      </c>
      <c r="F3300">
        <v>8.3999996190000008</v>
      </c>
      <c r="G3300" t="s">
        <v>1464</v>
      </c>
    </row>
    <row r="3301" spans="1:7" ht="18.75" customHeight="1">
      <c r="A3301" s="36" t="s">
        <v>8872</v>
      </c>
      <c r="B3301" s="36" t="s">
        <v>17249</v>
      </c>
      <c r="C3301" s="36" t="s">
        <v>8873</v>
      </c>
      <c r="D3301" s="36" t="s">
        <v>7710</v>
      </c>
      <c r="E3301">
        <v>173.13333130000001</v>
      </c>
      <c r="F3301">
        <v>-41.283332819999998</v>
      </c>
      <c r="G3301" t="s">
        <v>1464</v>
      </c>
    </row>
    <row r="3302" spans="1:7" ht="18.75" customHeight="1">
      <c r="A3302" s="36" t="s">
        <v>8870</v>
      </c>
      <c r="B3302" s="36" t="s">
        <v>17249</v>
      </c>
      <c r="C3302" s="36" t="s">
        <v>8871</v>
      </c>
      <c r="D3302" t="s">
        <v>7773</v>
      </c>
      <c r="E3302">
        <v>174.6999969</v>
      </c>
      <c r="F3302">
        <v>-37.033332819999998</v>
      </c>
      <c r="G3302" t="s">
        <v>1464</v>
      </c>
    </row>
    <row r="3303" spans="1:7" ht="18.75" customHeight="1">
      <c r="A3303" s="36" t="s">
        <v>14177</v>
      </c>
      <c r="B3303" s="36" t="s">
        <v>14374</v>
      </c>
      <c r="C3303" s="36" t="s">
        <v>14178</v>
      </c>
      <c r="D3303" s="36" t="s">
        <v>14179</v>
      </c>
      <c r="E3303">
        <v>126.0500031</v>
      </c>
      <c r="F3303">
        <v>-8.5166664119999993</v>
      </c>
      <c r="G3303" t="s">
        <v>1464</v>
      </c>
    </row>
    <row r="3304" spans="1:7" ht="18.75" customHeight="1">
      <c r="A3304" s="36" t="s">
        <v>4429</v>
      </c>
      <c r="B3304" s="36" t="s">
        <v>17247</v>
      </c>
      <c r="C3304" s="36" t="s">
        <v>4430</v>
      </c>
      <c r="D3304" t="s">
        <v>3918</v>
      </c>
      <c r="E3304">
        <v>111.93333440000001</v>
      </c>
      <c r="F3304">
        <v>29.399999619999999</v>
      </c>
      <c r="G3304" t="s">
        <v>1464</v>
      </c>
    </row>
    <row r="3305" spans="1:7" ht="18.75" customHeight="1">
      <c r="A3305" s="36" t="s">
        <v>8868</v>
      </c>
      <c r="B3305" s="36" t="s">
        <v>17249</v>
      </c>
      <c r="C3305" s="36" t="s">
        <v>8869</v>
      </c>
      <c r="D3305" s="36" t="s">
        <v>7739</v>
      </c>
      <c r="E3305">
        <v>169.11666869999999</v>
      </c>
      <c r="F3305">
        <v>-43.783332819999998</v>
      </c>
      <c r="G3305" t="s">
        <v>1464</v>
      </c>
    </row>
    <row r="3306" spans="1:7" ht="18.75" customHeight="1">
      <c r="A3306" s="36" t="s">
        <v>4237</v>
      </c>
      <c r="B3306" s="36" t="s">
        <v>17247</v>
      </c>
      <c r="C3306" s="36" t="s">
        <v>4238</v>
      </c>
      <c r="D3306" s="36" t="s">
        <v>4239</v>
      </c>
      <c r="E3306">
        <v>109</v>
      </c>
      <c r="F3306">
        <v>38</v>
      </c>
      <c r="G3306" t="s">
        <v>1464</v>
      </c>
    </row>
    <row r="3307" spans="1:7" ht="18.75" customHeight="1">
      <c r="A3307" s="36" t="s">
        <v>2287</v>
      </c>
      <c r="B3307" s="36" t="s">
        <v>1884</v>
      </c>
      <c r="C3307" s="36" t="s">
        <v>2288</v>
      </c>
      <c r="D3307" s="36" t="s">
        <v>1464</v>
      </c>
      <c r="E3307">
        <v>141.95373724862</v>
      </c>
      <c r="F3307">
        <v>-12.0354690345767</v>
      </c>
      <c r="G3307" t="s">
        <v>1464</v>
      </c>
    </row>
    <row r="3308" spans="1:7" ht="18.75" customHeight="1">
      <c r="A3308" s="36" t="s">
        <v>9408</v>
      </c>
      <c r="B3308" s="36" t="s">
        <v>17249</v>
      </c>
      <c r="C3308" s="36" t="s">
        <v>9409</v>
      </c>
      <c r="D3308" s="36" t="s">
        <v>7710</v>
      </c>
      <c r="E3308">
        <v>173.1</v>
      </c>
      <c r="F3308">
        <v>-41.333333330000002</v>
      </c>
      <c r="G3308" t="s">
        <v>8466</v>
      </c>
    </row>
    <row r="3309" spans="1:7" ht="18.75" customHeight="1">
      <c r="A3309" s="36" t="s">
        <v>9410</v>
      </c>
      <c r="B3309" s="36" t="s">
        <v>17249</v>
      </c>
      <c r="C3309" s="36" t="s">
        <v>9411</v>
      </c>
      <c r="D3309" s="36" t="s">
        <v>7710</v>
      </c>
      <c r="E3309">
        <v>173.1</v>
      </c>
      <c r="F3309">
        <v>-41.333333330000002</v>
      </c>
      <c r="G3309" t="s">
        <v>8466</v>
      </c>
    </row>
    <row r="3310" spans="1:7" ht="18.75" customHeight="1">
      <c r="A3310" s="36" t="s">
        <v>8753</v>
      </c>
      <c r="B3310" s="36" t="s">
        <v>17249</v>
      </c>
      <c r="C3310" s="36" t="s">
        <v>8754</v>
      </c>
      <c r="D3310" t="s">
        <v>7710</v>
      </c>
      <c r="E3310">
        <v>173.1</v>
      </c>
      <c r="F3310">
        <v>-41.333333330000002</v>
      </c>
      <c r="G3310" t="s">
        <v>8466</v>
      </c>
    </row>
    <row r="3311" spans="1:7" ht="18.75" customHeight="1">
      <c r="A3311" s="36" t="s">
        <v>8415</v>
      </c>
      <c r="B3311" s="36" t="s">
        <v>17249</v>
      </c>
      <c r="C3311" s="36" t="s">
        <v>8416</v>
      </c>
      <c r="D3311" s="36" t="s">
        <v>7710</v>
      </c>
      <c r="E3311">
        <v>173.12634499999999</v>
      </c>
      <c r="F3311">
        <v>-41.220933000000002</v>
      </c>
      <c r="G3311" t="s">
        <v>8466</v>
      </c>
    </row>
    <row r="3312" spans="1:7" ht="18.75" customHeight="1">
      <c r="A3312" s="36" t="s">
        <v>8751</v>
      </c>
      <c r="B3312" s="36" t="s">
        <v>17249</v>
      </c>
      <c r="C3312" s="36" t="s">
        <v>8752</v>
      </c>
      <c r="D3312" s="36" t="s">
        <v>7710</v>
      </c>
      <c r="E3312">
        <v>173.1</v>
      </c>
      <c r="F3312">
        <v>-41.333333330000002</v>
      </c>
      <c r="G3312" t="s">
        <v>8466</v>
      </c>
    </row>
    <row r="3313" spans="1:7" ht="18.75" customHeight="1">
      <c r="A3313" s="36" t="s">
        <v>11291</v>
      </c>
      <c r="B3313" s="36" t="s">
        <v>10805</v>
      </c>
      <c r="C3313" s="36" t="s">
        <v>11292</v>
      </c>
      <c r="D3313" s="36" t="s">
        <v>1464</v>
      </c>
      <c r="E3313">
        <v>125.030508600866</v>
      </c>
      <c r="F3313">
        <v>11.745445433712</v>
      </c>
      <c r="G3313" t="s">
        <v>1464</v>
      </c>
    </row>
    <row r="3314" spans="1:7" ht="18.75" customHeight="1">
      <c r="A3314" s="36" t="s">
        <v>10989</v>
      </c>
      <c r="B3314" s="36" t="s">
        <v>10805</v>
      </c>
      <c r="C3314" s="36" t="s">
        <v>10990</v>
      </c>
      <c r="D3314" t="s">
        <v>1464</v>
      </c>
      <c r="E3314">
        <v>0</v>
      </c>
      <c r="F3314">
        <v>0</v>
      </c>
      <c r="G3314" t="s">
        <v>11292</v>
      </c>
    </row>
    <row r="3315" spans="1:7" ht="18.75" customHeight="1">
      <c r="A3315" s="36" t="s">
        <v>10991</v>
      </c>
      <c r="B3315" s="36" t="s">
        <v>10805</v>
      </c>
      <c r="C3315" s="36" t="s">
        <v>10992</v>
      </c>
      <c r="D3315" t="s">
        <v>1464</v>
      </c>
      <c r="E3315">
        <v>0</v>
      </c>
      <c r="F3315">
        <v>0</v>
      </c>
      <c r="G3315" t="s">
        <v>11292</v>
      </c>
    </row>
    <row r="3316" spans="1:7" ht="18.75" customHeight="1">
      <c r="A3316" s="36" t="s">
        <v>8749</v>
      </c>
      <c r="B3316" s="36" t="s">
        <v>17249</v>
      </c>
      <c r="C3316" s="36" t="s">
        <v>8750</v>
      </c>
      <c r="D3316" s="36" t="s">
        <v>7703</v>
      </c>
      <c r="E3316">
        <v>173.1</v>
      </c>
      <c r="F3316">
        <v>-41.333333330000002</v>
      </c>
      <c r="G3316" t="s">
        <v>9311</v>
      </c>
    </row>
    <row r="3317" spans="1:7" ht="18.75" customHeight="1">
      <c r="A3317" s="36" t="s">
        <v>8747</v>
      </c>
      <c r="B3317" s="36" t="s">
        <v>17249</v>
      </c>
      <c r="C3317" s="36" t="s">
        <v>8748</v>
      </c>
      <c r="D3317" s="36" t="s">
        <v>7703</v>
      </c>
      <c r="E3317">
        <v>173.1</v>
      </c>
      <c r="F3317">
        <v>-41.333333330000002</v>
      </c>
      <c r="G3317" t="s">
        <v>8787</v>
      </c>
    </row>
    <row r="3318" spans="1:7" ht="18.75" customHeight="1">
      <c r="A3318" s="36" t="s">
        <v>8866</v>
      </c>
      <c r="B3318" s="36" t="s">
        <v>17249</v>
      </c>
      <c r="C3318" s="36" t="s">
        <v>8867</v>
      </c>
      <c r="D3318" s="36" t="s">
        <v>7710</v>
      </c>
      <c r="E3318">
        <v>173.01666259999999</v>
      </c>
      <c r="F3318">
        <v>-41</v>
      </c>
      <c r="G3318" t="s">
        <v>1464</v>
      </c>
    </row>
    <row r="3319" spans="1:7" ht="18.75" customHeight="1">
      <c r="A3319" s="36" t="s">
        <v>9412</v>
      </c>
      <c r="B3319" s="36" t="s">
        <v>17249</v>
      </c>
      <c r="C3319" s="36" t="s">
        <v>9413</v>
      </c>
      <c r="D3319" s="36" t="s">
        <v>7710</v>
      </c>
      <c r="E3319">
        <v>173.1</v>
      </c>
      <c r="F3319">
        <v>-41.333333330000002</v>
      </c>
      <c r="G3319" t="s">
        <v>8466</v>
      </c>
    </row>
    <row r="3320" spans="1:7" ht="18.75" customHeight="1">
      <c r="A3320" s="36" t="s">
        <v>5015</v>
      </c>
      <c r="B3320" s="36" t="s">
        <v>4582</v>
      </c>
      <c r="C3320" s="36" t="s">
        <v>5016</v>
      </c>
      <c r="D3320" s="36" t="s">
        <v>4710</v>
      </c>
      <c r="E3320">
        <v>107.5999985</v>
      </c>
      <c r="F3320">
        <v>-6.9000000950000002</v>
      </c>
      <c r="G3320" t="s">
        <v>1464</v>
      </c>
    </row>
    <row r="3321" spans="1:7" ht="18.75" customHeight="1">
      <c r="A3321" s="36" t="s">
        <v>9781</v>
      </c>
      <c r="B3321" s="36" t="s">
        <v>9596</v>
      </c>
      <c r="C3321" s="36" t="s">
        <v>9782</v>
      </c>
      <c r="D3321" t="s">
        <v>9740</v>
      </c>
      <c r="E3321">
        <v>72.5</v>
      </c>
      <c r="F3321">
        <v>34.083332059999996</v>
      </c>
      <c r="G3321" t="s">
        <v>1464</v>
      </c>
    </row>
    <row r="3322" spans="1:7" ht="18.75" customHeight="1">
      <c r="A3322" s="36" t="s">
        <v>2285</v>
      </c>
      <c r="B3322" s="36" t="s">
        <v>1884</v>
      </c>
      <c r="C3322" s="36" t="s">
        <v>2286</v>
      </c>
      <c r="D3322" s="36" t="s">
        <v>1464</v>
      </c>
      <c r="E3322">
        <v>146.091926863336</v>
      </c>
      <c r="F3322">
        <v>-17.7913802576211</v>
      </c>
      <c r="G3322" t="s">
        <v>1464</v>
      </c>
    </row>
    <row r="3323" spans="1:7" ht="18.75" customHeight="1">
      <c r="A3323" s="36" t="s">
        <v>9414</v>
      </c>
      <c r="B3323" s="36" t="s">
        <v>17249</v>
      </c>
      <c r="C3323" s="36" t="s">
        <v>9415</v>
      </c>
      <c r="D3323" s="36" t="s">
        <v>7773</v>
      </c>
      <c r="E3323">
        <v>173.1</v>
      </c>
      <c r="F3323">
        <v>-41.333333330000002</v>
      </c>
      <c r="G3323" t="s">
        <v>8905</v>
      </c>
    </row>
    <row r="3324" spans="1:7" ht="18.75" customHeight="1">
      <c r="A3324" s="36" t="s">
        <v>12391</v>
      </c>
      <c r="B3324" s="36" t="s">
        <v>12347</v>
      </c>
      <c r="C3324" s="36" t="s">
        <v>12392</v>
      </c>
      <c r="D3324" s="36" t="s">
        <v>125</v>
      </c>
      <c r="E3324">
        <v>103.8499985</v>
      </c>
      <c r="F3324">
        <v>1.283333302</v>
      </c>
      <c r="G3324" t="s">
        <v>1464</v>
      </c>
    </row>
    <row r="3325" spans="1:7" ht="18.75" customHeight="1">
      <c r="A3325" s="36" t="s">
        <v>11788</v>
      </c>
      <c r="B3325" s="36" t="s">
        <v>10805</v>
      </c>
      <c r="C3325" s="36" t="s">
        <v>11789</v>
      </c>
      <c r="D3325" s="36" t="s">
        <v>1464</v>
      </c>
      <c r="E3325">
        <v>120.104472</v>
      </c>
      <c r="F3325">
        <v>16.124278</v>
      </c>
      <c r="G3325" t="s">
        <v>1464</v>
      </c>
    </row>
    <row r="3326" spans="1:7" ht="18.75" customHeight="1">
      <c r="A3326" s="36" t="s">
        <v>14045</v>
      </c>
      <c r="B3326" s="36" t="s">
        <v>13155</v>
      </c>
      <c r="C3326" s="36" t="s">
        <v>14046</v>
      </c>
      <c r="D3326" t="s">
        <v>14047</v>
      </c>
      <c r="E3326">
        <v>0</v>
      </c>
      <c r="F3326">
        <v>0</v>
      </c>
      <c r="G3326" t="s">
        <v>1464</v>
      </c>
    </row>
    <row r="3327" spans="1:7" ht="18.75" customHeight="1">
      <c r="A3327" s="36" t="s">
        <v>1936</v>
      </c>
      <c r="B3327" s="36" t="s">
        <v>1884</v>
      </c>
      <c r="C3327" s="36" t="s">
        <v>1937</v>
      </c>
      <c r="D3327" t="s">
        <v>1938</v>
      </c>
      <c r="E3327">
        <v>147.86450911086101</v>
      </c>
      <c r="F3327">
        <v>-42.837947979951601</v>
      </c>
      <c r="G3327" t="s">
        <v>1464</v>
      </c>
    </row>
    <row r="3328" spans="1:7" ht="18.75" customHeight="1">
      <c r="A3328" s="36" t="s">
        <v>11245</v>
      </c>
      <c r="B3328" s="36" t="s">
        <v>10805</v>
      </c>
      <c r="C3328" s="36" t="s">
        <v>11246</v>
      </c>
      <c r="D3328" s="36" t="s">
        <v>1464</v>
      </c>
      <c r="E3328">
        <v>121.45265568677</v>
      </c>
      <c r="F3328">
        <v>16.827381784587899</v>
      </c>
      <c r="G3328" t="s">
        <v>1464</v>
      </c>
    </row>
    <row r="3329" spans="1:7" ht="18.75" customHeight="1">
      <c r="A3329" s="36" t="s">
        <v>5324</v>
      </c>
      <c r="B3329" s="36" t="s">
        <v>4582</v>
      </c>
      <c r="C3329" s="36" t="s">
        <v>5325</v>
      </c>
      <c r="D3329" s="36" t="s">
        <v>4664</v>
      </c>
      <c r="E3329">
        <v>110.367794</v>
      </c>
      <c r="F3329">
        <v>-6.9550970000000003</v>
      </c>
      <c r="G3329" t="s">
        <v>1464</v>
      </c>
    </row>
    <row r="3330" spans="1:7" ht="18.75" customHeight="1">
      <c r="A3330" s="36" t="s">
        <v>2283</v>
      </c>
      <c r="B3330" s="36" t="s">
        <v>1884</v>
      </c>
      <c r="C3330" s="36" t="s">
        <v>2284</v>
      </c>
      <c r="D3330" s="36" t="s">
        <v>1464</v>
      </c>
      <c r="E3330">
        <v>153.08876281787099</v>
      </c>
      <c r="F3330">
        <v>-26.642729839225499</v>
      </c>
      <c r="G3330" t="s">
        <v>1464</v>
      </c>
    </row>
    <row r="3331" spans="1:7" ht="18.75" customHeight="1">
      <c r="A3331" s="36" t="s">
        <v>9416</v>
      </c>
      <c r="B3331" s="36" t="s">
        <v>17249</v>
      </c>
      <c r="C3331" s="36" t="s">
        <v>9417</v>
      </c>
      <c r="D3331" s="36" t="s">
        <v>7716</v>
      </c>
      <c r="E3331">
        <v>173.1</v>
      </c>
      <c r="F3331">
        <v>-41.333333330000002</v>
      </c>
      <c r="G3331" t="s">
        <v>8075</v>
      </c>
    </row>
    <row r="3332" spans="1:7" ht="18.75" customHeight="1">
      <c r="A3332" s="36" t="s">
        <v>9418</v>
      </c>
      <c r="B3332" s="36" t="s">
        <v>17249</v>
      </c>
      <c r="C3332" s="36" t="s">
        <v>9419</v>
      </c>
      <c r="D3332" s="36" t="s">
        <v>7716</v>
      </c>
      <c r="E3332">
        <v>174.3666667</v>
      </c>
      <c r="F3332">
        <v>-35.85</v>
      </c>
      <c r="G3332" t="s">
        <v>8075</v>
      </c>
    </row>
    <row r="3333" spans="1:7" ht="18.75" customHeight="1">
      <c r="A3333" s="36" t="s">
        <v>9420</v>
      </c>
      <c r="B3333" s="36" t="s">
        <v>17249</v>
      </c>
      <c r="C3333" s="36" t="s">
        <v>9421</v>
      </c>
      <c r="D3333" s="36" t="s">
        <v>7716</v>
      </c>
      <c r="E3333">
        <v>174.47499999999999</v>
      </c>
      <c r="F3333">
        <v>-35.836111109999997</v>
      </c>
      <c r="G3333" t="s">
        <v>8075</v>
      </c>
    </row>
    <row r="3334" spans="1:7" ht="18.75" customHeight="1">
      <c r="A3334" s="36" t="s">
        <v>4906</v>
      </c>
      <c r="B3334" s="36" t="s">
        <v>4582</v>
      </c>
      <c r="C3334" s="36" t="s">
        <v>4907</v>
      </c>
      <c r="D3334" s="36" t="s">
        <v>4627</v>
      </c>
      <c r="E3334">
        <v>112.72281599999999</v>
      </c>
      <c r="F3334">
        <v>-7.0419919999999996</v>
      </c>
      <c r="G3334" t="s">
        <v>1464</v>
      </c>
    </row>
    <row r="3335" spans="1:7" ht="18.75" customHeight="1">
      <c r="A3335" s="36" t="s">
        <v>4904</v>
      </c>
      <c r="B3335" s="36" t="s">
        <v>4582</v>
      </c>
      <c r="C3335" s="36" t="s">
        <v>4905</v>
      </c>
      <c r="D3335" s="36" t="s">
        <v>4741</v>
      </c>
      <c r="E3335">
        <v>106.960662</v>
      </c>
      <c r="F3335">
        <v>-6.1258419999999996</v>
      </c>
      <c r="G3335" t="s">
        <v>1464</v>
      </c>
    </row>
    <row r="3336" spans="1:7" ht="18.75" customHeight="1">
      <c r="A3336" s="36" t="s">
        <v>2153</v>
      </c>
      <c r="B3336" s="36" t="s">
        <v>1884</v>
      </c>
      <c r="C3336" s="36" t="s">
        <v>2154</v>
      </c>
      <c r="D3336" s="36" t="s">
        <v>1464</v>
      </c>
      <c r="E3336">
        <v>152.47710123907399</v>
      </c>
      <c r="F3336">
        <v>-24.847601735674601</v>
      </c>
      <c r="G3336" t="s">
        <v>1464</v>
      </c>
    </row>
    <row r="3337" spans="1:7" ht="18.75" customHeight="1">
      <c r="A3337" s="36" t="s">
        <v>10739</v>
      </c>
      <c r="B3337" s="36" t="s">
        <v>9596</v>
      </c>
      <c r="C3337" s="36" t="s">
        <v>10740</v>
      </c>
      <c r="D3337" t="s">
        <v>9600</v>
      </c>
      <c r="E3337">
        <v>0</v>
      </c>
      <c r="F3337">
        <v>0</v>
      </c>
      <c r="G3337" t="s">
        <v>1464</v>
      </c>
    </row>
    <row r="3338" spans="1:7" ht="18.75" customHeight="1">
      <c r="A3338" s="36" t="s">
        <v>11138</v>
      </c>
      <c r="B3338" s="36" t="s">
        <v>10805</v>
      </c>
      <c r="C3338" s="36" t="s">
        <v>11139</v>
      </c>
      <c r="D3338" s="36" t="s">
        <v>11140</v>
      </c>
      <c r="E3338">
        <v>0</v>
      </c>
      <c r="F3338">
        <v>0</v>
      </c>
      <c r="G3338" t="s">
        <v>1464</v>
      </c>
    </row>
    <row r="3339" spans="1:7" ht="18.75" customHeight="1">
      <c r="A3339" s="36" t="s">
        <v>6474</v>
      </c>
      <c r="B3339" s="36" t="s">
        <v>6330</v>
      </c>
      <c r="C3339" t="s">
        <v>6475</v>
      </c>
      <c r="D3339" t="s">
        <v>6413</v>
      </c>
      <c r="E3339">
        <v>2.3499999049999998</v>
      </c>
      <c r="F3339">
        <v>102.11666870000001</v>
      </c>
    </row>
    <row r="3340" spans="1:7" ht="18.75" customHeight="1">
      <c r="A3340" s="36" t="s">
        <v>9833</v>
      </c>
      <c r="B3340" s="36" t="s">
        <v>9596</v>
      </c>
      <c r="C3340" s="36" t="s">
        <v>9834</v>
      </c>
      <c r="D3340" t="s">
        <v>9600</v>
      </c>
      <c r="E3340">
        <v>68.871106999999995</v>
      </c>
      <c r="F3340">
        <v>27.694980999999999</v>
      </c>
      <c r="G3340" t="s">
        <v>1464</v>
      </c>
    </row>
    <row r="3341" spans="1:7" ht="18.75" customHeight="1">
      <c r="A3341" s="36" t="s">
        <v>8864</v>
      </c>
      <c r="B3341" s="36" t="s">
        <v>17249</v>
      </c>
      <c r="C3341" s="36" t="s">
        <v>8865</v>
      </c>
      <c r="D3341" s="36" t="s">
        <v>7703</v>
      </c>
      <c r="E3341">
        <v>175.96665949999999</v>
      </c>
      <c r="F3341">
        <v>-37.583332059999996</v>
      </c>
      <c r="G3341" t="s">
        <v>1464</v>
      </c>
    </row>
    <row r="3342" spans="1:7" ht="18.75" customHeight="1">
      <c r="A3342" s="36" t="s">
        <v>9422</v>
      </c>
      <c r="B3342" s="36" t="s">
        <v>17249</v>
      </c>
      <c r="C3342" s="36" t="s">
        <v>9423</v>
      </c>
      <c r="D3342" s="36" t="s">
        <v>7804</v>
      </c>
      <c r="E3342">
        <v>173.37638889999999</v>
      </c>
      <c r="F3342">
        <v>-34.864166670000003</v>
      </c>
      <c r="G3342" t="s">
        <v>8899</v>
      </c>
    </row>
    <row r="3343" spans="1:7" ht="18.75" customHeight="1">
      <c r="A3343" s="36" t="s">
        <v>9424</v>
      </c>
      <c r="B3343" s="36" t="s">
        <v>17249</v>
      </c>
      <c r="C3343" s="36" t="s">
        <v>9425</v>
      </c>
      <c r="D3343" s="36" t="s">
        <v>7773</v>
      </c>
      <c r="E3343">
        <v>174.4097222</v>
      </c>
      <c r="F3343">
        <v>-36.482777779999999</v>
      </c>
      <c r="G3343" t="s">
        <v>8905</v>
      </c>
    </row>
    <row r="3344" spans="1:7" ht="18.75" customHeight="1">
      <c r="A3344" s="36" t="s">
        <v>9426</v>
      </c>
      <c r="B3344" s="36" t="s">
        <v>17249</v>
      </c>
      <c r="C3344" s="36" t="s">
        <v>9427</v>
      </c>
      <c r="D3344" s="36" t="s">
        <v>7703</v>
      </c>
      <c r="E3344">
        <v>174.4097222</v>
      </c>
      <c r="F3344">
        <v>-36.482777779999999</v>
      </c>
      <c r="G3344" t="s">
        <v>8460</v>
      </c>
    </row>
    <row r="3345" spans="1:7" ht="18.75" customHeight="1">
      <c r="A3345" s="36" t="s">
        <v>9428</v>
      </c>
      <c r="B3345" s="36" t="s">
        <v>17249</v>
      </c>
      <c r="C3345" s="36" t="s">
        <v>9429</v>
      </c>
      <c r="D3345" s="36" t="s">
        <v>7703</v>
      </c>
      <c r="E3345">
        <v>176</v>
      </c>
      <c r="F3345">
        <v>-37.716666670000002</v>
      </c>
      <c r="G3345" t="s">
        <v>8460</v>
      </c>
    </row>
    <row r="3346" spans="1:7" ht="18.75" customHeight="1">
      <c r="A3346" s="36" t="s">
        <v>9430</v>
      </c>
      <c r="B3346" s="36" t="s">
        <v>17249</v>
      </c>
      <c r="C3346" s="36" t="s">
        <v>9431</v>
      </c>
      <c r="D3346" s="36" t="s">
        <v>7703</v>
      </c>
      <c r="E3346">
        <v>176</v>
      </c>
      <c r="F3346">
        <v>-37.716666670000002</v>
      </c>
      <c r="G3346" t="s">
        <v>8460</v>
      </c>
    </row>
    <row r="3347" spans="1:7" ht="18.75" customHeight="1">
      <c r="A3347" s="36" t="s">
        <v>9432</v>
      </c>
      <c r="B3347" s="36" t="s">
        <v>17249</v>
      </c>
      <c r="C3347" s="36" t="s">
        <v>9433</v>
      </c>
      <c r="D3347" s="36" t="s">
        <v>7703</v>
      </c>
      <c r="E3347">
        <v>176</v>
      </c>
      <c r="F3347">
        <v>-37.716666670000002</v>
      </c>
      <c r="G3347" t="s">
        <v>8460</v>
      </c>
    </row>
    <row r="3348" spans="1:7" ht="18.75" customHeight="1">
      <c r="A3348" s="36" t="s">
        <v>9434</v>
      </c>
      <c r="B3348" s="36" t="s">
        <v>17249</v>
      </c>
      <c r="C3348" s="36" t="s">
        <v>9435</v>
      </c>
      <c r="D3348" t="s">
        <v>7703</v>
      </c>
      <c r="E3348">
        <v>176</v>
      </c>
      <c r="F3348">
        <v>-37.716666670000002</v>
      </c>
      <c r="G3348" t="s">
        <v>8460</v>
      </c>
    </row>
    <row r="3349" spans="1:7" ht="18.75" customHeight="1">
      <c r="A3349" s="36" t="s">
        <v>9436</v>
      </c>
      <c r="B3349" s="36" t="s">
        <v>17249</v>
      </c>
      <c r="C3349" s="36" t="s">
        <v>9437</v>
      </c>
      <c r="D3349" t="s">
        <v>7703</v>
      </c>
      <c r="E3349">
        <v>176</v>
      </c>
      <c r="F3349">
        <v>-37.716666670000002</v>
      </c>
      <c r="G3349" t="s">
        <v>8460</v>
      </c>
    </row>
    <row r="3350" spans="1:7" ht="18.75" customHeight="1">
      <c r="A3350" s="36" t="s">
        <v>9438</v>
      </c>
      <c r="B3350" s="36" t="s">
        <v>17249</v>
      </c>
      <c r="C3350" s="36" t="s">
        <v>9439</v>
      </c>
      <c r="D3350" t="s">
        <v>7703</v>
      </c>
      <c r="E3350">
        <v>176</v>
      </c>
      <c r="F3350">
        <v>-37.716666670000002</v>
      </c>
      <c r="G3350" t="s">
        <v>8460</v>
      </c>
    </row>
    <row r="3351" spans="1:7" ht="18.75" customHeight="1">
      <c r="A3351" s="36" t="s">
        <v>9440</v>
      </c>
      <c r="B3351" s="36" t="s">
        <v>17249</v>
      </c>
      <c r="C3351" s="36" t="s">
        <v>9441</v>
      </c>
      <c r="D3351" t="s">
        <v>7703</v>
      </c>
      <c r="E3351">
        <v>176</v>
      </c>
      <c r="F3351">
        <v>-37.716666670000002</v>
      </c>
      <c r="G3351" t="s">
        <v>8460</v>
      </c>
    </row>
    <row r="3352" spans="1:7" ht="18.75" customHeight="1">
      <c r="A3352" s="36" t="s">
        <v>11166</v>
      </c>
      <c r="B3352" s="36" t="s">
        <v>10805</v>
      </c>
      <c r="C3352" s="36" t="s">
        <v>11167</v>
      </c>
      <c r="D3352" s="36" t="s">
        <v>1464</v>
      </c>
      <c r="E3352">
        <v>123.72708010469501</v>
      </c>
      <c r="F3352">
        <v>7.9902176446129101</v>
      </c>
      <c r="G3352" t="s">
        <v>1464</v>
      </c>
    </row>
    <row r="3353" spans="1:7" ht="18.75" customHeight="1">
      <c r="A3353" s="36" t="s">
        <v>11159</v>
      </c>
      <c r="B3353" s="36" t="s">
        <v>10805</v>
      </c>
      <c r="C3353" s="36" t="s">
        <v>11160</v>
      </c>
      <c r="D3353" s="36" t="s">
        <v>1464</v>
      </c>
      <c r="E3353">
        <v>0</v>
      </c>
      <c r="F3353">
        <v>0</v>
      </c>
      <c r="G3353" t="s">
        <v>1464</v>
      </c>
    </row>
    <row r="3354" spans="1:7" ht="18.75" customHeight="1">
      <c r="A3354" s="36" t="s">
        <v>6897</v>
      </c>
      <c r="B3354" s="36" t="s">
        <v>6330</v>
      </c>
      <c r="C3354" t="s">
        <v>6898</v>
      </c>
      <c r="D3354" t="s">
        <v>6386</v>
      </c>
      <c r="E3354">
        <v>0</v>
      </c>
      <c r="F3354">
        <v>0</v>
      </c>
      <c r="G3354" t="s">
        <v>6402</v>
      </c>
    </row>
    <row r="3355" spans="1:7" ht="18.75" customHeight="1">
      <c r="A3355" s="36" t="s">
        <v>6397</v>
      </c>
      <c r="B3355" s="36" t="s">
        <v>6330</v>
      </c>
      <c r="C3355" t="s">
        <v>6398</v>
      </c>
      <c r="D3355" t="s">
        <v>6386</v>
      </c>
      <c r="E3355">
        <v>4.8499999049999998</v>
      </c>
      <c r="F3355">
        <v>100.5500031</v>
      </c>
    </row>
    <row r="3356" spans="1:7" ht="18.75" customHeight="1">
      <c r="A3356" s="36" t="s">
        <v>6409</v>
      </c>
      <c r="B3356" s="36" t="s">
        <v>6330</v>
      </c>
      <c r="C3356" t="s">
        <v>6410</v>
      </c>
      <c r="D3356" t="s">
        <v>6386</v>
      </c>
      <c r="E3356">
        <v>4.75</v>
      </c>
      <c r="F3356">
        <v>100.58333589999999</v>
      </c>
    </row>
    <row r="3357" spans="1:7" ht="18.75" customHeight="1">
      <c r="A3357" s="36" t="s">
        <v>6401</v>
      </c>
      <c r="B3357" s="36" t="s">
        <v>6330</v>
      </c>
      <c r="C3357" t="s">
        <v>6402</v>
      </c>
      <c r="D3357" t="s">
        <v>6386</v>
      </c>
      <c r="E3357">
        <v>4.9166665079999996</v>
      </c>
      <c r="F3357">
        <v>100.48332980000001</v>
      </c>
    </row>
    <row r="3358" spans="1:7" ht="18.75" customHeight="1">
      <c r="A3358" s="36" t="s">
        <v>12775</v>
      </c>
      <c r="B3358" s="36" t="s">
        <v>17253</v>
      </c>
      <c r="C3358" s="36" t="s">
        <v>12776</v>
      </c>
      <c r="D3358" t="s">
        <v>12399</v>
      </c>
      <c r="E3358">
        <v>80.516670230000003</v>
      </c>
      <c r="F3358">
        <v>5.9333333970000002</v>
      </c>
      <c r="G3358" t="s">
        <v>1464</v>
      </c>
    </row>
    <row r="3359" spans="1:7" ht="18.75" customHeight="1">
      <c r="A3359" s="36" t="s">
        <v>8862</v>
      </c>
      <c r="B3359" s="36" t="s">
        <v>17249</v>
      </c>
      <c r="C3359" s="36" t="s">
        <v>8863</v>
      </c>
      <c r="D3359" t="s">
        <v>7773</v>
      </c>
      <c r="E3359">
        <v>175.61666869999999</v>
      </c>
      <c r="F3359">
        <v>-36.733333590000001</v>
      </c>
      <c r="G3359" t="s">
        <v>1464</v>
      </c>
    </row>
    <row r="3360" spans="1:7" ht="18.75" customHeight="1">
      <c r="A3360" s="36" t="s">
        <v>9442</v>
      </c>
      <c r="B3360" s="36" t="s">
        <v>17249</v>
      </c>
      <c r="C3360" s="36" t="s">
        <v>9443</v>
      </c>
      <c r="D3360" t="s">
        <v>7732</v>
      </c>
      <c r="E3360">
        <v>175.55</v>
      </c>
      <c r="F3360">
        <v>-36.700000000000003</v>
      </c>
      <c r="G3360" t="s">
        <v>9018</v>
      </c>
    </row>
    <row r="3361" spans="1:7" ht="18.75" customHeight="1">
      <c r="A3361" s="36" t="s">
        <v>8820</v>
      </c>
      <c r="B3361" s="36" t="s">
        <v>17249</v>
      </c>
      <c r="C3361" s="36" t="s">
        <v>8821</v>
      </c>
      <c r="D3361" t="s">
        <v>7703</v>
      </c>
      <c r="E3361">
        <v>176.74833330000001</v>
      </c>
      <c r="F3361">
        <v>-37.89</v>
      </c>
      <c r="G3361" t="s">
        <v>1464</v>
      </c>
    </row>
    <row r="3362" spans="1:7" ht="18.75" customHeight="1">
      <c r="A3362" s="36" t="s">
        <v>8818</v>
      </c>
      <c r="B3362" s="36" t="s">
        <v>17249</v>
      </c>
      <c r="C3362" s="36" t="s">
        <v>8819</v>
      </c>
      <c r="D3362" t="s">
        <v>7795</v>
      </c>
      <c r="E3362">
        <v>168.73333740000001</v>
      </c>
      <c r="F3362">
        <v>-46.566665649999997</v>
      </c>
      <c r="G3362" t="s">
        <v>1464</v>
      </c>
    </row>
    <row r="3363" spans="1:7" ht="18.75" customHeight="1">
      <c r="A3363" s="36" t="s">
        <v>10490</v>
      </c>
      <c r="B3363" s="36" t="s">
        <v>9596</v>
      </c>
      <c r="C3363" s="36" t="s">
        <v>10491</v>
      </c>
      <c r="D3363" t="s">
        <v>9600</v>
      </c>
      <c r="E3363">
        <v>68.933334349999996</v>
      </c>
      <c r="F3363">
        <v>24.733333590000001</v>
      </c>
      <c r="G3363" t="s">
        <v>1464</v>
      </c>
    </row>
    <row r="3364" spans="1:7" ht="18.75" customHeight="1">
      <c r="A3364" t="s">
        <v>3050</v>
      </c>
      <c r="B3364" t="s">
        <v>2833</v>
      </c>
      <c r="C3364" t="s">
        <v>3051</v>
      </c>
      <c r="D3364" t="s">
        <v>2846</v>
      </c>
      <c r="E3364">
        <v>25.11666679</v>
      </c>
      <c r="F3364">
        <v>91.133331299999995</v>
      </c>
      <c r="G3364" t="s">
        <v>17234</v>
      </c>
    </row>
    <row r="3365" spans="1:7" ht="18.75" customHeight="1">
      <c r="A3365" s="36" t="s">
        <v>6116</v>
      </c>
      <c r="B3365" s="36" t="s">
        <v>5588</v>
      </c>
      <c r="C3365" s="36" t="s">
        <v>6117</v>
      </c>
      <c r="D3365" s="36" t="s">
        <v>5672</v>
      </c>
      <c r="E3365">
        <v>140.973440969005</v>
      </c>
      <c r="F3365">
        <v>37.786677461209301</v>
      </c>
      <c r="G3365" t="s">
        <v>1464</v>
      </c>
    </row>
    <row r="3366" spans="1:7" ht="18.75" customHeight="1">
      <c r="A3366" s="36" t="s">
        <v>5918</v>
      </c>
      <c r="B3366" s="36" t="s">
        <v>5588</v>
      </c>
      <c r="C3366" s="36" t="s">
        <v>5919</v>
      </c>
      <c r="D3366" s="36" t="s">
        <v>5828</v>
      </c>
      <c r="E3366">
        <v>137.5</v>
      </c>
      <c r="F3366">
        <v>34.666667940000004</v>
      </c>
      <c r="G3366" t="s">
        <v>1464</v>
      </c>
    </row>
    <row r="3367" spans="1:7" ht="18.75" customHeight="1">
      <c r="A3367" s="36" t="s">
        <v>5511</v>
      </c>
      <c r="B3367" s="36" t="s">
        <v>4582</v>
      </c>
      <c r="C3367" s="36" t="s">
        <v>5512</v>
      </c>
      <c r="D3367" s="36" t="s">
        <v>4606</v>
      </c>
      <c r="E3367">
        <v>125.2516</v>
      </c>
      <c r="F3367">
        <v>-8.6057500000000005</v>
      </c>
      <c r="G3367" t="s">
        <v>1464</v>
      </c>
    </row>
    <row r="3368" spans="1:7" ht="18.75" customHeight="1">
      <c r="A3368" s="36" t="s">
        <v>5511</v>
      </c>
      <c r="B3368" s="36" t="s">
        <v>14374</v>
      </c>
      <c r="C3368" s="36" t="s">
        <v>14180</v>
      </c>
      <c r="D3368" s="36" t="s">
        <v>14169</v>
      </c>
      <c r="E3368">
        <v>125.25</v>
      </c>
      <c r="F3368">
        <v>-8.6000003809999992</v>
      </c>
      <c r="G3368" t="s">
        <v>1464</v>
      </c>
    </row>
    <row r="3369" spans="1:7" ht="18.75" customHeight="1">
      <c r="A3369" s="36" t="s">
        <v>5218</v>
      </c>
      <c r="B3369" s="36" t="s">
        <v>4582</v>
      </c>
      <c r="C3369" s="36" t="s">
        <v>5219</v>
      </c>
      <c r="D3369" s="36" t="s">
        <v>4584</v>
      </c>
      <c r="E3369">
        <v>106.52202345232401</v>
      </c>
      <c r="F3369">
        <v>-6.0567590849557202</v>
      </c>
      <c r="G3369" t="s">
        <v>1464</v>
      </c>
    </row>
    <row r="3370" spans="1:7" ht="18.75" customHeight="1">
      <c r="A3370" s="36" t="s">
        <v>7398</v>
      </c>
      <c r="B3370" s="36" t="s">
        <v>6929</v>
      </c>
      <c r="C3370" s="36" t="s">
        <v>7399</v>
      </c>
      <c r="D3370" s="36" t="s">
        <v>1464</v>
      </c>
      <c r="E3370">
        <v>0</v>
      </c>
      <c r="F3370">
        <v>0</v>
      </c>
      <c r="G3370" t="s">
        <v>1464</v>
      </c>
    </row>
    <row r="3371" spans="1:7" ht="18.75" customHeight="1">
      <c r="A3371" s="36" t="s">
        <v>6937</v>
      </c>
      <c r="B3371" s="36" t="s">
        <v>6929</v>
      </c>
      <c r="C3371" s="36" t="s">
        <v>6938</v>
      </c>
      <c r="D3371" s="36" t="s">
        <v>6934</v>
      </c>
      <c r="E3371">
        <v>98.05</v>
      </c>
      <c r="F3371">
        <v>14.08</v>
      </c>
      <c r="G3371" t="s">
        <v>1464</v>
      </c>
    </row>
    <row r="3372" spans="1:7" ht="18.75" customHeight="1">
      <c r="A3372" s="36" t="s">
        <v>8417</v>
      </c>
      <c r="B3372" s="36" t="s">
        <v>17249</v>
      </c>
      <c r="C3372" s="36" t="s">
        <v>8418</v>
      </c>
      <c r="D3372" t="s">
        <v>7993</v>
      </c>
      <c r="E3372">
        <v>177.90075200000001</v>
      </c>
      <c r="F3372">
        <v>-39.071952000000003</v>
      </c>
      <c r="G3372" t="s">
        <v>1464</v>
      </c>
    </row>
    <row r="3373" spans="1:7" ht="18.75" customHeight="1">
      <c r="A3373" s="36" t="s">
        <v>9814</v>
      </c>
      <c r="B3373" s="36" t="s">
        <v>9596</v>
      </c>
      <c r="C3373" s="36" t="s">
        <v>9815</v>
      </c>
      <c r="D3373" s="36" t="s">
        <v>9600</v>
      </c>
      <c r="E3373">
        <v>66.883331299999995</v>
      </c>
      <c r="F3373">
        <v>24.86666679</v>
      </c>
      <c r="G3373" t="s">
        <v>1464</v>
      </c>
    </row>
    <row r="3374" spans="1:7" ht="18.75" customHeight="1">
      <c r="A3374" s="36" t="s">
        <v>2445</v>
      </c>
      <c r="B3374" s="36" t="s">
        <v>1884</v>
      </c>
      <c r="C3374" s="36" t="s">
        <v>2446</v>
      </c>
      <c r="D3374" t="s">
        <v>1938</v>
      </c>
      <c r="E3374">
        <v>148.31314416082299</v>
      </c>
      <c r="F3374">
        <v>-41.333542630833797</v>
      </c>
      <c r="G3374" t="s">
        <v>2481</v>
      </c>
    </row>
    <row r="3375" spans="1:7" ht="18.75" customHeight="1">
      <c r="A3375" s="36" t="s">
        <v>5715</v>
      </c>
      <c r="B3375" s="36" t="s">
        <v>5588</v>
      </c>
      <c r="C3375" s="36" t="s">
        <v>5716</v>
      </c>
      <c r="D3375" s="36" t="s">
        <v>5607</v>
      </c>
      <c r="E3375">
        <v>140.38683481358399</v>
      </c>
      <c r="F3375">
        <v>40.7507271044161</v>
      </c>
      <c r="G3375" t="s">
        <v>1464</v>
      </c>
    </row>
    <row r="3376" spans="1:7" ht="18.75" customHeight="1">
      <c r="A3376" s="36" t="s">
        <v>12590</v>
      </c>
      <c r="B3376" s="36" t="s">
        <v>17253</v>
      </c>
      <c r="C3376" s="36" t="s">
        <v>12591</v>
      </c>
      <c r="D3376" t="s">
        <v>12399</v>
      </c>
      <c r="E3376">
        <v>80.733329769999997</v>
      </c>
      <c r="F3376">
        <v>6</v>
      </c>
      <c r="G3376" t="s">
        <v>1464</v>
      </c>
    </row>
    <row r="3377" spans="1:7" ht="18.75" customHeight="1">
      <c r="A3377" s="36" t="s">
        <v>7369</v>
      </c>
      <c r="B3377" s="36" t="s">
        <v>6929</v>
      </c>
      <c r="C3377" s="36" t="s">
        <v>7370</v>
      </c>
      <c r="D3377" s="36" t="s">
        <v>1464</v>
      </c>
      <c r="E3377">
        <v>0</v>
      </c>
      <c r="F3377">
        <v>0</v>
      </c>
      <c r="G3377" t="s">
        <v>1464</v>
      </c>
    </row>
    <row r="3378" spans="1:7" ht="18.75" customHeight="1">
      <c r="A3378" s="36" t="s">
        <v>7215</v>
      </c>
      <c r="B3378" s="36" t="s">
        <v>6929</v>
      </c>
      <c r="C3378" s="36" t="s">
        <v>7216</v>
      </c>
      <c r="D3378" s="36" t="s">
        <v>6955</v>
      </c>
      <c r="E3378">
        <v>95.400001529999997</v>
      </c>
      <c r="F3378">
        <v>25.450000760000002</v>
      </c>
      <c r="G3378" t="s">
        <v>1464</v>
      </c>
    </row>
    <row r="3379" spans="1:7" ht="18.75" customHeight="1">
      <c r="A3379" s="36" t="s">
        <v>7107</v>
      </c>
      <c r="B3379" s="36" t="s">
        <v>6929</v>
      </c>
      <c r="C3379" s="36" t="s">
        <v>7108</v>
      </c>
      <c r="D3379" s="36" t="s">
        <v>6955</v>
      </c>
      <c r="E3379">
        <v>95.283332819999998</v>
      </c>
      <c r="F3379">
        <v>25.316667559999999</v>
      </c>
      <c r="G3379" t="s">
        <v>1464</v>
      </c>
    </row>
    <row r="3380" spans="1:7" ht="18.75" customHeight="1">
      <c r="A3380" s="36" t="s">
        <v>10703</v>
      </c>
      <c r="B3380" s="36" t="s">
        <v>9596</v>
      </c>
      <c r="C3380" s="36" t="s">
        <v>10704</v>
      </c>
      <c r="D3380" s="36" t="s">
        <v>9600</v>
      </c>
      <c r="E3380">
        <v>0</v>
      </c>
      <c r="F3380">
        <v>0</v>
      </c>
      <c r="G3380" t="s">
        <v>1464</v>
      </c>
    </row>
    <row r="3381" spans="1:7" ht="18.75" customHeight="1">
      <c r="A3381" s="36" t="s">
        <v>9444</v>
      </c>
      <c r="B3381" s="36" t="s">
        <v>17249</v>
      </c>
      <c r="C3381" s="36" t="s">
        <v>9445</v>
      </c>
      <c r="D3381" t="s">
        <v>7710</v>
      </c>
      <c r="E3381">
        <v>173.1</v>
      </c>
      <c r="F3381">
        <v>-41.333333330000002</v>
      </c>
      <c r="G3381" t="s">
        <v>8466</v>
      </c>
    </row>
    <row r="3382" spans="1:7" ht="18.75" customHeight="1">
      <c r="A3382" s="36" t="s">
        <v>14349</v>
      </c>
      <c r="B3382" s="36" t="s">
        <v>17249</v>
      </c>
      <c r="C3382" s="36" t="s">
        <v>9446</v>
      </c>
      <c r="D3382" t="s">
        <v>7773</v>
      </c>
      <c r="E3382">
        <v>174.3211111</v>
      </c>
      <c r="F3382">
        <v>-36.391111109999997</v>
      </c>
      <c r="G3382" t="s">
        <v>8905</v>
      </c>
    </row>
    <row r="3383" spans="1:7" ht="18.75" customHeight="1">
      <c r="A3383" s="36" t="s">
        <v>7339</v>
      </c>
      <c r="B3383" s="36" t="s">
        <v>6929</v>
      </c>
      <c r="C3383" s="36" t="s">
        <v>7340</v>
      </c>
      <c r="D3383" s="36" t="s">
        <v>6982</v>
      </c>
      <c r="E3383">
        <v>96.150001529999997</v>
      </c>
      <c r="F3383">
        <v>20.299999239999998</v>
      </c>
      <c r="G3383" t="s">
        <v>1464</v>
      </c>
    </row>
    <row r="3384" spans="1:7" ht="18.75" customHeight="1">
      <c r="A3384" t="s">
        <v>3293</v>
      </c>
      <c r="B3384" t="s">
        <v>2833</v>
      </c>
      <c r="C3384" t="s">
        <v>3294</v>
      </c>
      <c r="D3384" t="s">
        <v>2841</v>
      </c>
      <c r="E3384">
        <v>25.02</v>
      </c>
      <c r="F3384">
        <v>90.55</v>
      </c>
      <c r="G3384" t="s">
        <v>17240</v>
      </c>
    </row>
    <row r="3385" spans="1:7" ht="18.75" customHeight="1">
      <c r="A3385" t="s">
        <v>3073</v>
      </c>
      <c r="B3385" t="s">
        <v>2833</v>
      </c>
      <c r="C3385" t="s">
        <v>3074</v>
      </c>
      <c r="D3385" t="s">
        <v>2846</v>
      </c>
      <c r="E3385">
        <v>25.02</v>
      </c>
      <c r="F3385">
        <v>90.55</v>
      </c>
      <c r="G3385" t="s">
        <v>17234</v>
      </c>
    </row>
    <row r="3386" spans="1:7" ht="18.75" customHeight="1">
      <c r="A3386" s="36" t="s">
        <v>5135</v>
      </c>
      <c r="B3386" s="36" t="s">
        <v>4582</v>
      </c>
      <c r="C3386" s="36" t="s">
        <v>5136</v>
      </c>
      <c r="D3386" s="36" t="s">
        <v>4627</v>
      </c>
      <c r="E3386">
        <v>0</v>
      </c>
      <c r="F3386">
        <v>0</v>
      </c>
      <c r="G3386" t="s">
        <v>1464</v>
      </c>
    </row>
    <row r="3387" spans="1:7" ht="18.75" customHeight="1">
      <c r="A3387" t="s">
        <v>2844</v>
      </c>
      <c r="B3387" t="s">
        <v>2833</v>
      </c>
      <c r="C3387" t="s">
        <v>2845</v>
      </c>
      <c r="D3387" t="s">
        <v>2846</v>
      </c>
      <c r="E3387">
        <v>0</v>
      </c>
      <c r="F3387">
        <v>0</v>
      </c>
      <c r="G3387" t="s">
        <v>17242</v>
      </c>
    </row>
    <row r="3388" spans="1:7" ht="18.75" customHeight="1">
      <c r="A3388" s="36" t="s">
        <v>12857</v>
      </c>
      <c r="B3388" s="36" t="s">
        <v>17253</v>
      </c>
      <c r="C3388" s="36" t="s">
        <v>12858</v>
      </c>
      <c r="D3388" t="s">
        <v>12404</v>
      </c>
      <c r="E3388">
        <v>0</v>
      </c>
      <c r="F3388">
        <v>0</v>
      </c>
      <c r="G3388" t="s">
        <v>1464</v>
      </c>
    </row>
    <row r="3389" spans="1:7" ht="18.75" customHeight="1">
      <c r="A3389" s="36" t="s">
        <v>6965</v>
      </c>
      <c r="B3389" s="36" t="s">
        <v>6929</v>
      </c>
      <c r="C3389" s="36" t="s">
        <v>6966</v>
      </c>
      <c r="D3389" s="36" t="s">
        <v>6931</v>
      </c>
      <c r="E3389">
        <v>96.316665650000004</v>
      </c>
      <c r="F3389">
        <v>16.516666409999999</v>
      </c>
      <c r="G3389" t="s">
        <v>1464</v>
      </c>
    </row>
    <row r="3390" spans="1:7" ht="18.75" customHeight="1">
      <c r="A3390" t="s">
        <v>3207</v>
      </c>
      <c r="B3390" t="s">
        <v>2833</v>
      </c>
      <c r="C3390" t="s">
        <v>3208</v>
      </c>
      <c r="D3390" t="s">
        <v>2861</v>
      </c>
      <c r="E3390">
        <v>23.4994834521613</v>
      </c>
      <c r="F3390">
        <v>90.699216846260896</v>
      </c>
      <c r="G3390" t="s">
        <v>17230</v>
      </c>
    </row>
    <row r="3391" spans="1:7" ht="18.75" customHeight="1">
      <c r="A3391" s="36" t="s">
        <v>10112</v>
      </c>
      <c r="B3391" s="36" t="s">
        <v>9596</v>
      </c>
      <c r="C3391" s="36" t="s">
        <v>10113</v>
      </c>
      <c r="D3391" t="s">
        <v>9600</v>
      </c>
      <c r="E3391">
        <v>67.983329769999997</v>
      </c>
      <c r="F3391">
        <v>24.416666029999998</v>
      </c>
      <c r="G3391" t="s">
        <v>1464</v>
      </c>
    </row>
    <row r="3392" spans="1:7" ht="18.75" customHeight="1">
      <c r="A3392" t="s">
        <v>3297</v>
      </c>
      <c r="B3392" t="s">
        <v>2833</v>
      </c>
      <c r="C3392" t="s">
        <v>3298</v>
      </c>
      <c r="D3392" t="s">
        <v>2846</v>
      </c>
      <c r="E3392">
        <v>24.51</v>
      </c>
      <c r="F3392">
        <v>91.54</v>
      </c>
      <c r="G3392" t="s">
        <v>17234</v>
      </c>
    </row>
    <row r="3393" spans="1:7" ht="18.75" customHeight="1">
      <c r="A3393" s="36" t="s">
        <v>10065</v>
      </c>
      <c r="B3393" s="36" t="s">
        <v>9596</v>
      </c>
      <c r="C3393" s="36" t="s">
        <v>10066</v>
      </c>
      <c r="D3393" s="36" t="s">
        <v>9600</v>
      </c>
      <c r="E3393">
        <v>68.616668700000005</v>
      </c>
      <c r="F3393">
        <v>27.416666029999998</v>
      </c>
      <c r="G3393" t="s">
        <v>1464</v>
      </c>
    </row>
    <row r="3394" spans="1:7" ht="18.75" customHeight="1">
      <c r="A3394" s="36" t="s">
        <v>4217</v>
      </c>
      <c r="B3394" s="36" t="s">
        <v>17247</v>
      </c>
      <c r="C3394" s="36" t="s">
        <v>4218</v>
      </c>
      <c r="D3394" s="36" t="s">
        <v>3850</v>
      </c>
      <c r="E3394">
        <v>118.98332980000001</v>
      </c>
      <c r="F3394">
        <v>25.25</v>
      </c>
      <c r="G3394" t="s">
        <v>1464</v>
      </c>
    </row>
    <row r="3395" spans="1:7" ht="18.75" customHeight="1">
      <c r="A3395" s="36" t="s">
        <v>4530</v>
      </c>
      <c r="B3395" s="36" t="s">
        <v>17247</v>
      </c>
      <c r="C3395" s="36" t="s">
        <v>4531</v>
      </c>
      <c r="D3395" s="36" t="s">
        <v>3834</v>
      </c>
      <c r="E3395">
        <v>108.16666410000001</v>
      </c>
      <c r="F3395">
        <v>30.5</v>
      </c>
      <c r="G3395" t="s">
        <v>1464</v>
      </c>
    </row>
    <row r="3396" spans="1:7" ht="18.75" customHeight="1">
      <c r="A3396" s="36" t="s">
        <v>13197</v>
      </c>
      <c r="B3396" s="36" t="s">
        <v>13155</v>
      </c>
      <c r="C3396" s="36" t="s">
        <v>13198</v>
      </c>
      <c r="D3396" s="36" t="s">
        <v>13199</v>
      </c>
      <c r="E3396">
        <v>100.05</v>
      </c>
      <c r="F3396">
        <v>20.18</v>
      </c>
      <c r="G3396" t="s">
        <v>1464</v>
      </c>
    </row>
    <row r="3397" spans="1:7" ht="18.75" customHeight="1">
      <c r="A3397" s="36" t="s">
        <v>13388</v>
      </c>
      <c r="B3397" s="36" t="s">
        <v>13155</v>
      </c>
      <c r="C3397" s="36" t="s">
        <v>13389</v>
      </c>
      <c r="D3397" t="s">
        <v>13257</v>
      </c>
      <c r="E3397">
        <v>100.0927213515</v>
      </c>
      <c r="F3397">
        <v>20.303581473589801</v>
      </c>
      <c r="G3397" t="s">
        <v>1464</v>
      </c>
    </row>
    <row r="3398" spans="1:7" ht="18.75" customHeight="1">
      <c r="A3398" s="36" t="s">
        <v>13627</v>
      </c>
      <c r="B3398" s="36" t="s">
        <v>13155</v>
      </c>
      <c r="C3398" s="36" t="s">
        <v>13628</v>
      </c>
      <c r="D3398" t="s">
        <v>13257</v>
      </c>
      <c r="E3398">
        <v>100.25833299999999</v>
      </c>
      <c r="F3398">
        <v>20.274999999999999</v>
      </c>
      <c r="G3398" t="s">
        <v>1464</v>
      </c>
    </row>
    <row r="3399" spans="1:7" ht="18.75" customHeight="1">
      <c r="A3399" s="36" t="s">
        <v>13631</v>
      </c>
      <c r="B3399" s="36" t="s">
        <v>13155</v>
      </c>
      <c r="C3399" s="36" t="s">
        <v>13632</v>
      </c>
      <c r="D3399" s="36" t="s">
        <v>13257</v>
      </c>
      <c r="E3399">
        <v>100.41666410000001</v>
      </c>
      <c r="F3399">
        <v>20.25</v>
      </c>
      <c r="G3399" t="s">
        <v>1464</v>
      </c>
    </row>
    <row r="3400" spans="1:7" ht="18.75" customHeight="1">
      <c r="A3400" s="36" t="s">
        <v>13638</v>
      </c>
      <c r="B3400" s="36" t="s">
        <v>13155</v>
      </c>
      <c r="C3400" s="36" t="s">
        <v>13639</v>
      </c>
      <c r="D3400" s="36" t="s">
        <v>13257</v>
      </c>
      <c r="E3400">
        <v>100.08333589999999</v>
      </c>
      <c r="F3400">
        <v>20.350000380000001</v>
      </c>
      <c r="G3400" t="s">
        <v>1464</v>
      </c>
    </row>
    <row r="3401" spans="1:7" ht="18.75" customHeight="1">
      <c r="A3401" s="36" t="s">
        <v>13780</v>
      </c>
      <c r="B3401" s="36" t="s">
        <v>13155</v>
      </c>
      <c r="C3401" s="36" t="s">
        <v>13781</v>
      </c>
      <c r="D3401" s="36" t="s">
        <v>13257</v>
      </c>
      <c r="E3401">
        <v>98.666664119999993</v>
      </c>
      <c r="F3401">
        <v>18.516666409999999</v>
      </c>
      <c r="G3401" t="s">
        <v>1464</v>
      </c>
    </row>
    <row r="3402" spans="1:7" ht="18.75" customHeight="1">
      <c r="A3402" s="36" t="s">
        <v>6278</v>
      </c>
      <c r="B3402" s="36" t="s">
        <v>6279</v>
      </c>
      <c r="C3402" s="36" t="s">
        <v>6280</v>
      </c>
      <c r="D3402" s="36" t="s">
        <v>125</v>
      </c>
      <c r="E3402">
        <v>102.61666870000001</v>
      </c>
      <c r="F3402">
        <v>17.916666029999998</v>
      </c>
      <c r="G3402" t="s">
        <v>1464</v>
      </c>
    </row>
    <row r="3403" spans="1:7" ht="18.75" customHeight="1">
      <c r="A3403" s="36" t="s">
        <v>6303</v>
      </c>
      <c r="B3403" s="36" t="s">
        <v>6279</v>
      </c>
      <c r="C3403" s="36" t="s">
        <v>6304</v>
      </c>
      <c r="D3403" s="36" t="s">
        <v>125</v>
      </c>
      <c r="E3403">
        <v>101.8499985</v>
      </c>
      <c r="F3403">
        <v>18.049999239999998</v>
      </c>
      <c r="G3403" t="s">
        <v>1464</v>
      </c>
    </row>
    <row r="3404" spans="1:7" ht="18.75" customHeight="1">
      <c r="A3404" s="36" t="s">
        <v>6313</v>
      </c>
      <c r="B3404" s="36" t="s">
        <v>6279</v>
      </c>
      <c r="C3404" s="36" t="s">
        <v>6314</v>
      </c>
      <c r="D3404" t="s">
        <v>125</v>
      </c>
      <c r="E3404">
        <v>101.41666410000001</v>
      </c>
      <c r="F3404">
        <v>18.216667180000002</v>
      </c>
      <c r="G3404" t="s">
        <v>1464</v>
      </c>
    </row>
    <row r="3405" spans="1:7" ht="18.75" customHeight="1">
      <c r="A3405" s="36" t="s">
        <v>6295</v>
      </c>
      <c r="B3405" s="36" t="s">
        <v>6279</v>
      </c>
      <c r="C3405" s="36" t="s">
        <v>6296</v>
      </c>
      <c r="D3405" t="s">
        <v>125</v>
      </c>
      <c r="E3405">
        <v>103.13333129999999</v>
      </c>
      <c r="F3405">
        <v>18.200000760000002</v>
      </c>
      <c r="G3405" t="s">
        <v>1464</v>
      </c>
    </row>
    <row r="3406" spans="1:7" ht="18.75" customHeight="1">
      <c r="A3406" s="36" t="s">
        <v>6289</v>
      </c>
      <c r="B3406" s="36" t="s">
        <v>6279</v>
      </c>
      <c r="C3406" s="36" t="s">
        <v>6290</v>
      </c>
      <c r="D3406" t="s">
        <v>125</v>
      </c>
      <c r="E3406">
        <v>102.1999969</v>
      </c>
      <c r="F3406">
        <v>18.13333321</v>
      </c>
      <c r="G3406" t="s">
        <v>1464</v>
      </c>
    </row>
    <row r="3407" spans="1:7" ht="18.75" customHeight="1">
      <c r="A3407" s="36" t="s">
        <v>6309</v>
      </c>
      <c r="B3407" s="36" t="s">
        <v>6279</v>
      </c>
      <c r="C3407" s="36" t="s">
        <v>6310</v>
      </c>
      <c r="D3407" t="s">
        <v>125</v>
      </c>
      <c r="E3407">
        <v>101.5333328</v>
      </c>
      <c r="F3407">
        <v>17.833333970000002</v>
      </c>
      <c r="G3407" t="s">
        <v>1464</v>
      </c>
    </row>
    <row r="3408" spans="1:7" ht="18.75" customHeight="1">
      <c r="A3408" s="36" t="s">
        <v>10322</v>
      </c>
      <c r="B3408" s="36" t="s">
        <v>9596</v>
      </c>
      <c r="C3408" s="36" t="s">
        <v>10323</v>
      </c>
      <c r="D3408" t="s">
        <v>9600</v>
      </c>
      <c r="E3408">
        <v>0</v>
      </c>
      <c r="F3408">
        <v>0</v>
      </c>
      <c r="G3408" t="s">
        <v>1464</v>
      </c>
    </row>
    <row r="3409" spans="1:7" ht="18.75" customHeight="1">
      <c r="A3409" t="s">
        <v>3071</v>
      </c>
      <c r="B3409" t="s">
        <v>2833</v>
      </c>
      <c r="C3409" t="s">
        <v>3072</v>
      </c>
      <c r="D3409" t="s">
        <v>2838</v>
      </c>
      <c r="E3409">
        <v>0</v>
      </c>
      <c r="F3409">
        <v>0</v>
      </c>
      <c r="G3409" t="s">
        <v>17230</v>
      </c>
    </row>
    <row r="3410" spans="1:7" ht="18.75" customHeight="1">
      <c r="A3410" s="36" t="s">
        <v>9676</v>
      </c>
      <c r="B3410" s="36" t="s">
        <v>9596</v>
      </c>
      <c r="C3410" s="36" t="s">
        <v>9677</v>
      </c>
      <c r="D3410" t="s">
        <v>9600</v>
      </c>
      <c r="E3410">
        <v>0</v>
      </c>
      <c r="F3410">
        <v>0</v>
      </c>
      <c r="G3410" t="s">
        <v>1464</v>
      </c>
    </row>
    <row r="3411" spans="1:7" ht="18.75" customHeight="1">
      <c r="A3411" s="36" t="s">
        <v>4393</v>
      </c>
      <c r="B3411" s="36" t="s">
        <v>17247</v>
      </c>
      <c r="C3411" s="36" t="s">
        <v>4394</v>
      </c>
      <c r="D3411" t="s">
        <v>4069</v>
      </c>
      <c r="E3411">
        <v>87.533332819999998</v>
      </c>
      <c r="F3411">
        <v>44.116664890000003</v>
      </c>
      <c r="G3411" t="s">
        <v>1464</v>
      </c>
    </row>
    <row r="3412" spans="1:7" ht="18.75" customHeight="1">
      <c r="A3412" s="36" t="s">
        <v>2281</v>
      </c>
      <c r="B3412" s="36" t="s">
        <v>1884</v>
      </c>
      <c r="C3412" s="36" t="s">
        <v>2282</v>
      </c>
      <c r="D3412" s="36" t="s">
        <v>1464</v>
      </c>
      <c r="E3412">
        <v>142.36337203596901</v>
      </c>
      <c r="F3412">
        <v>-32.349196911469697</v>
      </c>
      <c r="G3412" t="s">
        <v>1464</v>
      </c>
    </row>
    <row r="3413" spans="1:7" ht="18.75" customHeight="1">
      <c r="A3413" s="36" t="s">
        <v>10575</v>
      </c>
      <c r="B3413" s="36" t="s">
        <v>9596</v>
      </c>
      <c r="C3413" s="36" t="s">
        <v>10576</v>
      </c>
      <c r="D3413" t="s">
        <v>9793</v>
      </c>
      <c r="E3413">
        <v>62.729765999999998</v>
      </c>
      <c r="F3413">
        <v>25.963601000000001</v>
      </c>
      <c r="G3413" t="s">
        <v>1464</v>
      </c>
    </row>
    <row r="3414" spans="1:7" ht="18.75" customHeight="1">
      <c r="A3414" s="36" t="s">
        <v>17043</v>
      </c>
      <c r="B3414" s="36" t="s">
        <v>6330</v>
      </c>
      <c r="C3414" t="s">
        <v>17102</v>
      </c>
      <c r="D3414" t="s">
        <v>6335</v>
      </c>
      <c r="E3414">
        <v>5.6682620956093004</v>
      </c>
      <c r="F3414">
        <v>100.42716795866301</v>
      </c>
    </row>
    <row r="3415" spans="1:7" ht="18.75" customHeight="1">
      <c r="A3415" s="36" t="s">
        <v>2672</v>
      </c>
      <c r="B3415" s="36" t="s">
        <v>1884</v>
      </c>
      <c r="C3415" s="36" t="s">
        <v>2673</v>
      </c>
      <c r="D3415" s="36" t="s">
        <v>1464</v>
      </c>
      <c r="E3415">
        <v>149.89971076484201</v>
      </c>
      <c r="F3415">
        <v>-36.895297947019003</v>
      </c>
      <c r="G3415" t="s">
        <v>1464</v>
      </c>
    </row>
    <row r="3416" spans="1:7" ht="18.75" customHeight="1">
      <c r="A3416" s="36" t="s">
        <v>2021</v>
      </c>
      <c r="B3416" s="36" t="s">
        <v>1884</v>
      </c>
      <c r="C3416" s="36" t="s">
        <v>2022</v>
      </c>
      <c r="D3416" s="36" t="s">
        <v>1464</v>
      </c>
      <c r="E3416">
        <v>143.79678730000001</v>
      </c>
      <c r="F3416">
        <v>-37.224642670000001</v>
      </c>
      <c r="G3416" t="s">
        <v>1464</v>
      </c>
    </row>
    <row r="3417" spans="1:7" ht="18.75" customHeight="1">
      <c r="A3417" s="36" t="s">
        <v>5792</v>
      </c>
      <c r="B3417" s="36" t="s">
        <v>5588</v>
      </c>
      <c r="C3417" s="36" t="s">
        <v>5793</v>
      </c>
      <c r="D3417" t="s">
        <v>5612</v>
      </c>
      <c r="E3417">
        <v>140.02852517564401</v>
      </c>
      <c r="F3417">
        <v>35.652017514834199</v>
      </c>
      <c r="G3417" t="s">
        <v>1464</v>
      </c>
    </row>
    <row r="3418" spans="1:7" ht="18.75" customHeight="1">
      <c r="A3418" s="36" t="s">
        <v>7420</v>
      </c>
      <c r="B3418" s="36" t="s">
        <v>6929</v>
      </c>
      <c r="C3418" s="36" t="s">
        <v>7421</v>
      </c>
      <c r="D3418" s="36" t="s">
        <v>6952</v>
      </c>
      <c r="E3418">
        <v>96.208299999999994</v>
      </c>
      <c r="F3418">
        <v>19.7378</v>
      </c>
      <c r="G3418" t="s">
        <v>1464</v>
      </c>
    </row>
    <row r="3419" spans="1:7" ht="18.75" customHeight="1">
      <c r="A3419" s="36" t="s">
        <v>10768</v>
      </c>
      <c r="B3419" s="36" t="s">
        <v>10756</v>
      </c>
      <c r="C3419" s="36" t="s">
        <v>10769</v>
      </c>
      <c r="D3419" s="36" t="s">
        <v>1464</v>
      </c>
      <c r="E3419">
        <v>134.45910900000001</v>
      </c>
      <c r="F3419">
        <v>7.3556350000000004</v>
      </c>
      <c r="G3419" t="s">
        <v>1464</v>
      </c>
    </row>
    <row r="3420" spans="1:7" ht="18.75" customHeight="1">
      <c r="A3420" s="36" t="s">
        <v>10758</v>
      </c>
      <c r="B3420" s="36" t="s">
        <v>10756</v>
      </c>
      <c r="C3420" s="36" t="s">
        <v>10759</v>
      </c>
      <c r="D3420" s="36" t="s">
        <v>1464</v>
      </c>
      <c r="E3420">
        <v>134.46582699999999</v>
      </c>
      <c r="F3420">
        <v>7.3558669999999902</v>
      </c>
      <c r="G3420" t="s">
        <v>1464</v>
      </c>
    </row>
    <row r="3421" spans="1:7" ht="18.75" customHeight="1">
      <c r="A3421" s="36" t="s">
        <v>4353</v>
      </c>
      <c r="B3421" s="36" t="s">
        <v>17247</v>
      </c>
      <c r="C3421" s="36" t="s">
        <v>4354</v>
      </c>
      <c r="D3421" t="s">
        <v>4066</v>
      </c>
      <c r="E3421">
        <v>117</v>
      </c>
      <c r="F3421">
        <v>40.5</v>
      </c>
      <c r="G3421" t="s">
        <v>1464</v>
      </c>
    </row>
    <row r="3422" spans="1:7" ht="18.75" customHeight="1">
      <c r="A3422" s="36" t="s">
        <v>9632</v>
      </c>
      <c r="B3422" s="36" t="s">
        <v>9596</v>
      </c>
      <c r="C3422" s="36" t="s">
        <v>9633</v>
      </c>
      <c r="D3422" t="s">
        <v>9600</v>
      </c>
      <c r="E3422">
        <v>0</v>
      </c>
      <c r="F3422">
        <v>0</v>
      </c>
      <c r="G3422" t="s">
        <v>1464</v>
      </c>
    </row>
    <row r="3423" spans="1:7" ht="18.75" customHeight="1">
      <c r="A3423" s="36" t="s">
        <v>10454</v>
      </c>
      <c r="B3423" s="36" t="s">
        <v>9596</v>
      </c>
      <c r="C3423" s="36" t="s">
        <v>10455</v>
      </c>
      <c r="D3423" t="s">
        <v>9600</v>
      </c>
      <c r="E3423">
        <v>68.25</v>
      </c>
      <c r="F3423">
        <v>24.333333970000002</v>
      </c>
      <c r="G3423" t="s">
        <v>1464</v>
      </c>
    </row>
    <row r="3424" spans="1:7" ht="18.75" customHeight="1">
      <c r="A3424" s="36" t="s">
        <v>10397</v>
      </c>
      <c r="B3424" s="36" t="s">
        <v>9596</v>
      </c>
      <c r="C3424" s="36" t="s">
        <v>10398</v>
      </c>
      <c r="D3424" t="s">
        <v>9600</v>
      </c>
      <c r="E3424">
        <v>68.050003050000001</v>
      </c>
      <c r="F3424">
        <v>27.399999619999999</v>
      </c>
      <c r="G3424" t="s">
        <v>1464</v>
      </c>
    </row>
    <row r="3425" spans="1:7" ht="18.75" customHeight="1">
      <c r="A3425" s="36" t="s">
        <v>9616</v>
      </c>
      <c r="B3425" s="36" t="s">
        <v>9596</v>
      </c>
      <c r="C3425" s="36" t="s">
        <v>9617</v>
      </c>
      <c r="D3425" t="s">
        <v>9600</v>
      </c>
      <c r="E3425">
        <v>0</v>
      </c>
      <c r="F3425">
        <v>0</v>
      </c>
      <c r="G3425" t="s">
        <v>1464</v>
      </c>
    </row>
    <row r="3426" spans="1:7" ht="18.75" customHeight="1">
      <c r="A3426" s="36" t="s">
        <v>10391</v>
      </c>
      <c r="B3426" s="36" t="s">
        <v>9596</v>
      </c>
      <c r="C3426" s="36" t="s">
        <v>10392</v>
      </c>
      <c r="D3426" s="36" t="s">
        <v>9600</v>
      </c>
      <c r="E3426">
        <v>67.633331299999995</v>
      </c>
      <c r="F3426">
        <v>27.416666029999998</v>
      </c>
      <c r="G3426" t="s">
        <v>1464</v>
      </c>
    </row>
    <row r="3427" spans="1:7" ht="18.75" customHeight="1">
      <c r="A3427" s="36" t="s">
        <v>3846</v>
      </c>
      <c r="B3427" s="36" t="s">
        <v>17247</v>
      </c>
      <c r="C3427" s="36" t="s">
        <v>3847</v>
      </c>
      <c r="D3427" s="36" t="s">
        <v>3765</v>
      </c>
      <c r="E3427">
        <v>0</v>
      </c>
      <c r="F3427">
        <v>0</v>
      </c>
      <c r="G3427" t="s">
        <v>1464</v>
      </c>
    </row>
    <row r="3428" spans="1:7" ht="18.75" customHeight="1">
      <c r="A3428" s="36" t="s">
        <v>9447</v>
      </c>
      <c r="B3428" s="36" t="s">
        <v>17249</v>
      </c>
      <c r="C3428" s="36" t="s">
        <v>9448</v>
      </c>
      <c r="D3428" s="36" t="s">
        <v>7721</v>
      </c>
      <c r="E3428">
        <v>174.81666670000001</v>
      </c>
      <c r="F3428">
        <v>-38.066666669999996</v>
      </c>
      <c r="G3428" t="s">
        <v>8895</v>
      </c>
    </row>
    <row r="3429" spans="1:7" ht="18.75" customHeight="1">
      <c r="A3429" s="36" t="s">
        <v>9449</v>
      </c>
      <c r="B3429" s="36" t="s">
        <v>17249</v>
      </c>
      <c r="C3429" s="36" t="s">
        <v>9450</v>
      </c>
      <c r="D3429" t="s">
        <v>7726</v>
      </c>
      <c r="E3429">
        <v>172.41666670000001</v>
      </c>
      <c r="F3429">
        <v>-43.833333330000002</v>
      </c>
      <c r="G3429" t="s">
        <v>8598</v>
      </c>
    </row>
    <row r="3430" spans="1:7" ht="18.75" customHeight="1">
      <c r="A3430" s="36" t="s">
        <v>2279</v>
      </c>
      <c r="B3430" s="36" t="s">
        <v>1884</v>
      </c>
      <c r="C3430" s="36" t="s">
        <v>2280</v>
      </c>
      <c r="D3430" s="36" t="s">
        <v>1464</v>
      </c>
      <c r="E3430">
        <v>148.71085960108101</v>
      </c>
      <c r="F3430">
        <v>-20.647580552527799</v>
      </c>
      <c r="G3430" t="s">
        <v>1464</v>
      </c>
    </row>
    <row r="3431" spans="1:7" ht="18.75" customHeight="1">
      <c r="A3431" s="36" t="s">
        <v>9451</v>
      </c>
      <c r="B3431" s="36" t="s">
        <v>17249</v>
      </c>
      <c r="C3431" s="36" t="s">
        <v>9452</v>
      </c>
      <c r="D3431" t="s">
        <v>7726</v>
      </c>
      <c r="E3431">
        <v>172.41666670000001</v>
      </c>
      <c r="F3431">
        <v>-43.833333330000002</v>
      </c>
      <c r="G3431" t="s">
        <v>8598</v>
      </c>
    </row>
    <row r="3432" spans="1:7" ht="18.75" customHeight="1">
      <c r="A3432" s="36" t="s">
        <v>11144</v>
      </c>
      <c r="B3432" s="36" t="s">
        <v>10805</v>
      </c>
      <c r="C3432" s="36" t="s">
        <v>11145</v>
      </c>
      <c r="D3432" s="36" t="s">
        <v>1464</v>
      </c>
      <c r="E3432">
        <v>0</v>
      </c>
      <c r="F3432">
        <v>0</v>
      </c>
      <c r="G3432" t="s">
        <v>1464</v>
      </c>
    </row>
    <row r="3433" spans="1:7" ht="18.75" customHeight="1">
      <c r="A3433" s="36" t="s">
        <v>12760</v>
      </c>
      <c r="B3433" s="36" t="s">
        <v>17253</v>
      </c>
      <c r="C3433" s="36" t="s">
        <v>12761</v>
      </c>
      <c r="D3433" t="s">
        <v>12442</v>
      </c>
      <c r="E3433">
        <v>80.5</v>
      </c>
      <c r="F3433">
        <v>8.3500003809999992</v>
      </c>
      <c r="G3433" t="s">
        <v>1464</v>
      </c>
    </row>
    <row r="3434" spans="1:7" ht="18.75" customHeight="1">
      <c r="A3434" s="36" t="s">
        <v>12069</v>
      </c>
      <c r="B3434" s="36" t="s">
        <v>17251</v>
      </c>
      <c r="C3434" s="36" t="s">
        <v>12070</v>
      </c>
      <c r="D3434" s="36" t="s">
        <v>11849</v>
      </c>
      <c r="E3434">
        <v>127.345963910545</v>
      </c>
      <c r="F3434">
        <v>36.607711383311198</v>
      </c>
      <c r="G3434" t="s">
        <v>1464</v>
      </c>
    </row>
    <row r="3435" spans="1:7" ht="18.75" customHeight="1">
      <c r="A3435" s="36" t="s">
        <v>6214</v>
      </c>
      <c r="B3435" s="36" t="s">
        <v>5588</v>
      </c>
      <c r="C3435" s="36" t="s">
        <v>6215</v>
      </c>
      <c r="D3435" t="s">
        <v>5590</v>
      </c>
      <c r="E3435">
        <v>143.63333130000001</v>
      </c>
      <c r="F3435">
        <v>43.716667180000002</v>
      </c>
      <c r="G3435" t="s">
        <v>1464</v>
      </c>
    </row>
    <row r="3436" spans="1:7" ht="18.75" customHeight="1">
      <c r="A3436" s="36" t="s">
        <v>8816</v>
      </c>
      <c r="B3436" s="36" t="s">
        <v>17249</v>
      </c>
      <c r="C3436" s="36" t="s">
        <v>8817</v>
      </c>
      <c r="D3436" s="36" t="s">
        <v>7739</v>
      </c>
      <c r="E3436">
        <v>170.76666259999999</v>
      </c>
      <c r="F3436">
        <v>-42.900001529999997</v>
      </c>
      <c r="G3436" t="s">
        <v>1464</v>
      </c>
    </row>
    <row r="3437" spans="1:7" ht="18.75" customHeight="1">
      <c r="A3437" s="36" t="s">
        <v>2277</v>
      </c>
      <c r="B3437" s="36" t="s">
        <v>1884</v>
      </c>
      <c r="C3437" s="36" t="s">
        <v>2278</v>
      </c>
      <c r="D3437" s="36" t="s">
        <v>1464</v>
      </c>
      <c r="E3437">
        <v>142.04888938491601</v>
      </c>
      <c r="F3437">
        <v>-34.226087285794797</v>
      </c>
      <c r="G3437" t="s">
        <v>1464</v>
      </c>
    </row>
    <row r="3438" spans="1:7" ht="18.75" customHeight="1">
      <c r="A3438" s="36" t="s">
        <v>2273</v>
      </c>
      <c r="B3438" s="36" t="s">
        <v>1884</v>
      </c>
      <c r="C3438" s="36" t="s">
        <v>2274</v>
      </c>
      <c r="D3438" s="36" t="s">
        <v>1464</v>
      </c>
      <c r="E3438">
        <v>134.94471737959501</v>
      </c>
      <c r="F3438">
        <v>-12.071640538386699</v>
      </c>
      <c r="G3438" t="s">
        <v>1464</v>
      </c>
    </row>
    <row r="3439" spans="1:7" ht="18.75" customHeight="1">
      <c r="A3439" s="36" t="s">
        <v>2271</v>
      </c>
      <c r="B3439" s="36" t="s">
        <v>1884</v>
      </c>
      <c r="C3439" s="36" t="s">
        <v>2272</v>
      </c>
      <c r="D3439" s="36" t="s">
        <v>1464</v>
      </c>
      <c r="E3439">
        <v>149.98679598900401</v>
      </c>
      <c r="F3439">
        <v>-36.677634435371701</v>
      </c>
      <c r="G3439" t="s">
        <v>1464</v>
      </c>
    </row>
    <row r="3440" spans="1:7" ht="18.75" customHeight="1">
      <c r="A3440" s="36" t="s">
        <v>5657</v>
      </c>
      <c r="B3440" s="36" t="s">
        <v>5588</v>
      </c>
      <c r="C3440" s="36" t="s">
        <v>5658</v>
      </c>
      <c r="D3440" s="36" t="s">
        <v>5659</v>
      </c>
      <c r="E3440">
        <v>139.98333740000001</v>
      </c>
      <c r="F3440">
        <v>35.733333590000001</v>
      </c>
      <c r="G3440" t="s">
        <v>1464</v>
      </c>
    </row>
    <row r="3441" spans="1:7" ht="18.75" customHeight="1">
      <c r="A3441" s="36" t="s">
        <v>5867</v>
      </c>
      <c r="B3441" s="36" t="s">
        <v>5588</v>
      </c>
      <c r="C3441" s="36" t="s">
        <v>5868</v>
      </c>
      <c r="D3441" s="36" t="s">
        <v>5604</v>
      </c>
      <c r="E3441">
        <v>140.78334050000001</v>
      </c>
      <c r="F3441">
        <v>39.150001529999997</v>
      </c>
      <c r="G3441" t="s">
        <v>1464</v>
      </c>
    </row>
    <row r="3442" spans="1:7" ht="18.75" customHeight="1">
      <c r="A3442" s="36" t="s">
        <v>11134</v>
      </c>
      <c r="B3442" s="36" t="s">
        <v>10805</v>
      </c>
      <c r="C3442" s="36" t="s">
        <v>11135</v>
      </c>
      <c r="D3442" s="36" t="s">
        <v>1464</v>
      </c>
      <c r="E3442">
        <v>0</v>
      </c>
      <c r="F3442">
        <v>0</v>
      </c>
      <c r="G3442" t="s">
        <v>1464</v>
      </c>
    </row>
    <row r="3443" spans="1:7" ht="18.75" customHeight="1">
      <c r="A3443" s="36" t="s">
        <v>7426</v>
      </c>
      <c r="B3443" s="36" t="s">
        <v>6929</v>
      </c>
      <c r="C3443" s="36" t="s">
        <v>7427</v>
      </c>
      <c r="D3443" t="s">
        <v>6982</v>
      </c>
      <c r="E3443">
        <v>96.033332819999998</v>
      </c>
      <c r="F3443">
        <v>20.833333970000002</v>
      </c>
      <c r="G3443" t="s">
        <v>1464</v>
      </c>
    </row>
    <row r="3444" spans="1:7" ht="18.75" customHeight="1">
      <c r="A3444" s="36" t="s">
        <v>12443</v>
      </c>
      <c r="B3444" s="36" t="s">
        <v>17253</v>
      </c>
      <c r="C3444" s="36" t="s">
        <v>12444</v>
      </c>
      <c r="D3444" t="s">
        <v>12445</v>
      </c>
      <c r="E3444">
        <v>81</v>
      </c>
      <c r="F3444">
        <v>7.4166665079999996</v>
      </c>
      <c r="G3444" t="s">
        <v>1464</v>
      </c>
    </row>
    <row r="3445" spans="1:7" ht="18.75" customHeight="1">
      <c r="A3445" s="36" t="s">
        <v>4556</v>
      </c>
      <c r="B3445" s="36" t="s">
        <v>17247</v>
      </c>
      <c r="C3445" s="36" t="s">
        <v>4557</v>
      </c>
      <c r="D3445" t="s">
        <v>3850</v>
      </c>
      <c r="E3445">
        <v>119.63333129999999</v>
      </c>
      <c r="F3445">
        <v>26.033332819999998</v>
      </c>
      <c r="G3445" t="s">
        <v>1464</v>
      </c>
    </row>
    <row r="3446" spans="1:7" ht="18.75" customHeight="1">
      <c r="A3446" s="36" t="s">
        <v>12889</v>
      </c>
      <c r="B3446" s="36" t="s">
        <v>17253</v>
      </c>
      <c r="C3446" s="36" t="s">
        <v>12890</v>
      </c>
      <c r="D3446" t="s">
        <v>12442</v>
      </c>
      <c r="E3446">
        <v>80.849998470000003</v>
      </c>
      <c r="F3446">
        <v>8.0333337779999994</v>
      </c>
      <c r="G3446" t="s">
        <v>1464</v>
      </c>
    </row>
    <row r="3447" spans="1:7" ht="18.75" customHeight="1">
      <c r="A3447" s="36" t="s">
        <v>5838</v>
      </c>
      <c r="B3447" s="36" t="s">
        <v>5588</v>
      </c>
      <c r="C3447" s="36" t="s">
        <v>5839</v>
      </c>
      <c r="D3447" s="36" t="s">
        <v>5761</v>
      </c>
      <c r="E3447">
        <v>133.58332820000001</v>
      </c>
      <c r="F3447">
        <v>34.516666409999999</v>
      </c>
      <c r="G3447" t="s">
        <v>1464</v>
      </c>
    </row>
    <row r="3448" spans="1:7" ht="18.75" customHeight="1">
      <c r="A3448" s="36" t="s">
        <v>9644</v>
      </c>
      <c r="B3448" s="36" t="s">
        <v>9596</v>
      </c>
      <c r="C3448" s="36" t="s">
        <v>9645</v>
      </c>
      <c r="D3448" s="36" t="s">
        <v>9600</v>
      </c>
      <c r="E3448">
        <v>0</v>
      </c>
      <c r="F3448">
        <v>0</v>
      </c>
      <c r="G3448" t="s">
        <v>1464</v>
      </c>
    </row>
    <row r="3449" spans="1:7" ht="18.75" customHeight="1">
      <c r="A3449" s="36" t="s">
        <v>14364</v>
      </c>
      <c r="B3449" s="36" t="s">
        <v>10805</v>
      </c>
      <c r="C3449" s="36" t="s">
        <v>11485</v>
      </c>
      <c r="D3449" s="36" t="s">
        <v>11484</v>
      </c>
      <c r="E3449">
        <v>120.47</v>
      </c>
      <c r="F3449">
        <v>16.03</v>
      </c>
      <c r="G3449" t="s">
        <v>1464</v>
      </c>
    </row>
    <row r="3450" spans="1:7" ht="18.75" customHeight="1">
      <c r="A3450" s="36" t="s">
        <v>11707</v>
      </c>
      <c r="B3450" s="36" t="s">
        <v>10805</v>
      </c>
      <c r="C3450" s="36" t="s">
        <v>11708</v>
      </c>
      <c r="D3450" s="36" t="s">
        <v>10809</v>
      </c>
      <c r="E3450">
        <v>121.75</v>
      </c>
      <c r="F3450">
        <v>13.88333321</v>
      </c>
      <c r="G3450" t="s">
        <v>1464</v>
      </c>
    </row>
    <row r="3451" spans="1:7" ht="18.75" customHeight="1">
      <c r="A3451" s="36" t="s">
        <v>6647</v>
      </c>
      <c r="B3451" s="36" t="s">
        <v>6330</v>
      </c>
      <c r="C3451" t="s">
        <v>6648</v>
      </c>
      <c r="D3451" t="s">
        <v>6356</v>
      </c>
      <c r="E3451">
        <v>4.4333333970000002</v>
      </c>
      <c r="F3451">
        <v>114</v>
      </c>
    </row>
    <row r="3452" spans="1:7" ht="18.75" customHeight="1">
      <c r="A3452" s="36" t="s">
        <v>6800</v>
      </c>
      <c r="B3452" s="36" t="s">
        <v>6330</v>
      </c>
      <c r="C3452" t="s">
        <v>6801</v>
      </c>
      <c r="D3452" t="s">
        <v>6356</v>
      </c>
      <c r="E3452">
        <v>4.3850189999999998</v>
      </c>
      <c r="F3452">
        <v>113.971878</v>
      </c>
    </row>
    <row r="3453" spans="1:7" ht="18.75" customHeight="1">
      <c r="A3453" s="36" t="s">
        <v>6608</v>
      </c>
      <c r="B3453" s="36" t="s">
        <v>6330</v>
      </c>
      <c r="C3453" t="s">
        <v>6609</v>
      </c>
      <c r="D3453" t="s">
        <v>6356</v>
      </c>
      <c r="E3453">
        <v>4.3666667940000004</v>
      </c>
      <c r="F3453">
        <v>114.0333328</v>
      </c>
    </row>
    <row r="3454" spans="1:7" ht="18.75" customHeight="1">
      <c r="A3454" t="s">
        <v>2989</v>
      </c>
      <c r="B3454" t="s">
        <v>2833</v>
      </c>
      <c r="C3454" t="s">
        <v>2990</v>
      </c>
      <c r="D3454" t="s">
        <v>2841</v>
      </c>
      <c r="E3454">
        <v>23.833333970000002</v>
      </c>
      <c r="F3454">
        <v>90.333335880000007</v>
      </c>
      <c r="G3454" t="s">
        <v>17240</v>
      </c>
    </row>
    <row r="3455" spans="1:7" ht="18.75" customHeight="1">
      <c r="A3455" t="s">
        <v>17214</v>
      </c>
      <c r="B3455" t="s">
        <v>2833</v>
      </c>
      <c r="C3455" t="s">
        <v>17239</v>
      </c>
      <c r="D3455"/>
      <c r="E3455">
        <v>22.5349179414793</v>
      </c>
      <c r="F3455">
        <v>91.800104637123994</v>
      </c>
    </row>
    <row r="3456" spans="1:7" ht="18.75" customHeight="1">
      <c r="A3456" t="s">
        <v>17215</v>
      </c>
      <c r="B3456" t="s">
        <v>2833</v>
      </c>
      <c r="C3456" t="s">
        <v>17240</v>
      </c>
      <c r="D3456"/>
      <c r="E3456">
        <v>23.756447381995301</v>
      </c>
      <c r="F3456">
        <v>90.42187782517</v>
      </c>
    </row>
    <row r="3457" spans="1:7" ht="18.75" customHeight="1">
      <c r="A3457" t="s">
        <v>17216</v>
      </c>
      <c r="B3457" t="s">
        <v>2833</v>
      </c>
      <c r="C3457" t="s">
        <v>17241</v>
      </c>
      <c r="D3457"/>
      <c r="E3457">
        <v>22.7834859747094</v>
      </c>
      <c r="F3457">
        <v>89.560165116240995</v>
      </c>
    </row>
    <row r="3458" spans="1:7" ht="18.75" customHeight="1">
      <c r="A3458" t="s">
        <v>17217</v>
      </c>
      <c r="B3458" t="s">
        <v>2833</v>
      </c>
      <c r="C3458" t="s">
        <v>17242</v>
      </c>
      <c r="D3458"/>
      <c r="E3458">
        <v>24.900913809590499</v>
      </c>
      <c r="F3458">
        <v>91.893245054272498</v>
      </c>
    </row>
    <row r="3459" spans="1:7" ht="18.75" customHeight="1">
      <c r="A3459" s="36" t="s">
        <v>2267</v>
      </c>
      <c r="B3459" s="36" t="s">
        <v>1884</v>
      </c>
      <c r="C3459" s="36" t="s">
        <v>2268</v>
      </c>
      <c r="D3459" s="36" t="s">
        <v>1464</v>
      </c>
      <c r="E3459">
        <v>141.87185250905401</v>
      </c>
      <c r="F3459">
        <v>-12.6251097786032</v>
      </c>
      <c r="G3459" t="s">
        <v>1464</v>
      </c>
    </row>
    <row r="3460" spans="1:7" ht="18.75" customHeight="1">
      <c r="A3460" s="36" t="s">
        <v>5906</v>
      </c>
      <c r="B3460" s="36" t="s">
        <v>5588</v>
      </c>
      <c r="C3460" s="36" t="s">
        <v>5907</v>
      </c>
      <c r="D3460" s="36" t="s">
        <v>5908</v>
      </c>
      <c r="E3460">
        <v>132.32714989999999</v>
      </c>
      <c r="F3460">
        <v>34.342732130000002</v>
      </c>
      <c r="G3460" t="s">
        <v>1464</v>
      </c>
    </row>
    <row r="3461" spans="1:7" ht="18.75" customHeight="1">
      <c r="A3461" s="36" t="s">
        <v>2664</v>
      </c>
      <c r="B3461" s="36" t="s">
        <v>1884</v>
      </c>
      <c r="C3461" s="36" t="s">
        <v>2665</v>
      </c>
      <c r="D3461" s="36" t="s">
        <v>1464</v>
      </c>
      <c r="E3461">
        <v>152.00367045439</v>
      </c>
      <c r="F3461">
        <v>-24.4339059004696</v>
      </c>
      <c r="G3461" t="s">
        <v>1464</v>
      </c>
    </row>
    <row r="3462" spans="1:7" ht="18.75" customHeight="1">
      <c r="A3462" s="36" t="s">
        <v>10298</v>
      </c>
      <c r="B3462" s="36" t="s">
        <v>9596</v>
      </c>
      <c r="C3462" s="36" t="s">
        <v>10299</v>
      </c>
      <c r="D3462" t="s">
        <v>9600</v>
      </c>
      <c r="E3462">
        <v>69</v>
      </c>
      <c r="F3462">
        <v>26</v>
      </c>
      <c r="G3462" t="s">
        <v>1464</v>
      </c>
    </row>
    <row r="3463" spans="1:7" ht="18.75" customHeight="1">
      <c r="A3463" s="36" t="s">
        <v>10206</v>
      </c>
      <c r="B3463" s="36" t="s">
        <v>9596</v>
      </c>
      <c r="C3463" s="36" t="s">
        <v>10207</v>
      </c>
      <c r="D3463" t="s">
        <v>9600</v>
      </c>
      <c r="E3463">
        <v>69.316665650000004</v>
      </c>
      <c r="F3463">
        <v>25.933332440000001</v>
      </c>
      <c r="G3463" t="s">
        <v>1464</v>
      </c>
    </row>
    <row r="3464" spans="1:7" ht="18.75" customHeight="1">
      <c r="A3464" s="36" t="s">
        <v>6066</v>
      </c>
      <c r="B3464" s="36" t="s">
        <v>5588</v>
      </c>
      <c r="C3464" s="36" t="s">
        <v>6067</v>
      </c>
      <c r="D3464" s="36" t="s">
        <v>5590</v>
      </c>
      <c r="E3464">
        <v>141.71665949999999</v>
      </c>
      <c r="F3464">
        <v>43.333332059999996</v>
      </c>
      <c r="G3464" t="s">
        <v>1464</v>
      </c>
    </row>
    <row r="3465" spans="1:7" ht="18.75" customHeight="1">
      <c r="A3465" s="36" t="s">
        <v>5892</v>
      </c>
      <c r="B3465" s="36" t="s">
        <v>5588</v>
      </c>
      <c r="C3465" s="36" t="s">
        <v>5893</v>
      </c>
      <c r="D3465" s="36" t="s">
        <v>5601</v>
      </c>
      <c r="E3465">
        <v>140.31666559999999</v>
      </c>
      <c r="F3465">
        <v>37.950000760000002</v>
      </c>
      <c r="G3465" t="s">
        <v>1464</v>
      </c>
    </row>
    <row r="3466" spans="1:7" ht="18.75" customHeight="1">
      <c r="A3466" s="36" t="s">
        <v>6925</v>
      </c>
      <c r="B3466" s="36" t="s">
        <v>6919</v>
      </c>
      <c r="C3466" s="36" t="s">
        <v>6926</v>
      </c>
      <c r="D3466" s="36" t="s">
        <v>6927</v>
      </c>
      <c r="E3466">
        <v>111.389139</v>
      </c>
      <c r="F3466">
        <v>49.172111000000001</v>
      </c>
      <c r="G3466" t="s">
        <v>1464</v>
      </c>
    </row>
    <row r="3467" spans="1:7" ht="18.75" customHeight="1">
      <c r="A3467" s="36" t="s">
        <v>3601</v>
      </c>
      <c r="B3467" s="36" t="s">
        <v>3535</v>
      </c>
      <c r="C3467" s="36" t="s">
        <v>3602</v>
      </c>
      <c r="D3467" s="36" t="s">
        <v>3549</v>
      </c>
      <c r="E3467">
        <v>89.783332819999998</v>
      </c>
      <c r="F3467">
        <v>27.649999619999999</v>
      </c>
      <c r="G3467" t="s">
        <v>1464</v>
      </c>
    </row>
    <row r="3468" spans="1:7" ht="18.75" customHeight="1">
      <c r="A3468" s="36" t="s">
        <v>3565</v>
      </c>
      <c r="B3468" s="36" t="s">
        <v>3535</v>
      </c>
      <c r="C3468" s="36" t="s">
        <v>3566</v>
      </c>
      <c r="D3468" t="s">
        <v>3549</v>
      </c>
      <c r="E3468">
        <v>89.766670230000003</v>
      </c>
      <c r="F3468">
        <v>27.700000760000002</v>
      </c>
      <c r="G3468" t="s">
        <v>1464</v>
      </c>
    </row>
    <row r="3469" spans="1:7" ht="18.75" customHeight="1">
      <c r="A3469" s="36" t="s">
        <v>7165</v>
      </c>
      <c r="B3469" s="36" t="s">
        <v>6929</v>
      </c>
      <c r="C3469" s="36" t="s">
        <v>7166</v>
      </c>
      <c r="D3469" s="36" t="s">
        <v>6977</v>
      </c>
      <c r="E3469">
        <v>97</v>
      </c>
      <c r="F3469">
        <v>19.916666029999998</v>
      </c>
      <c r="G3469" t="s">
        <v>1464</v>
      </c>
    </row>
    <row r="3470" spans="1:7" ht="18.75" customHeight="1">
      <c r="A3470" s="36" t="s">
        <v>9753</v>
      </c>
      <c r="B3470" s="36" t="s">
        <v>9596</v>
      </c>
      <c r="C3470" s="36" t="s">
        <v>9754</v>
      </c>
      <c r="D3470" s="36" t="s">
        <v>9600</v>
      </c>
      <c r="E3470">
        <v>0</v>
      </c>
      <c r="F3470">
        <v>0</v>
      </c>
      <c r="G3470" t="s">
        <v>1464</v>
      </c>
    </row>
    <row r="3471" spans="1:7" ht="18.75" customHeight="1">
      <c r="A3471" s="36" t="s">
        <v>4519</v>
      </c>
      <c r="B3471" s="36" t="s">
        <v>17247</v>
      </c>
      <c r="C3471" s="36" t="s">
        <v>4520</v>
      </c>
      <c r="D3471" s="36" t="s">
        <v>3775</v>
      </c>
      <c r="E3471">
        <v>118.66666410000001</v>
      </c>
      <c r="F3471">
        <v>32</v>
      </c>
      <c r="G3471" t="s">
        <v>1464</v>
      </c>
    </row>
    <row r="3472" spans="1:7" ht="18.75" customHeight="1">
      <c r="A3472" t="s">
        <v>3105</v>
      </c>
      <c r="B3472" t="s">
        <v>2833</v>
      </c>
      <c r="C3472" t="s">
        <v>3106</v>
      </c>
      <c r="D3472" t="s">
        <v>2838</v>
      </c>
      <c r="E3472">
        <v>22.435469999999999</v>
      </c>
      <c r="F3472">
        <v>90.412530000000004</v>
      </c>
      <c r="G3472" t="s">
        <v>17230</v>
      </c>
    </row>
    <row r="3473" spans="1:7" ht="18.75" customHeight="1">
      <c r="A3473" s="36" t="s">
        <v>10095</v>
      </c>
      <c r="B3473" s="36" t="s">
        <v>9596</v>
      </c>
      <c r="C3473" s="36" t="s">
        <v>10096</v>
      </c>
      <c r="D3473" s="36" t="s">
        <v>9600</v>
      </c>
      <c r="E3473">
        <v>67.783332819999998</v>
      </c>
      <c r="F3473">
        <v>24.450000760000002</v>
      </c>
      <c r="G3473" t="s">
        <v>1464</v>
      </c>
    </row>
    <row r="3474" spans="1:7" ht="18.75" customHeight="1">
      <c r="A3474" s="36" t="s">
        <v>2708</v>
      </c>
      <c r="B3474" s="36" t="s">
        <v>1884</v>
      </c>
      <c r="C3474" s="36" t="s">
        <v>2709</v>
      </c>
      <c r="D3474" s="36" t="s">
        <v>1464</v>
      </c>
      <c r="E3474">
        <v>149.96299880619901</v>
      </c>
      <c r="F3474">
        <v>-36.708708181880397</v>
      </c>
      <c r="G3474" t="s">
        <v>1464</v>
      </c>
    </row>
    <row r="3475" spans="1:7" ht="18.75" customHeight="1">
      <c r="A3475" s="36" t="s">
        <v>7111</v>
      </c>
      <c r="B3475" s="36" t="s">
        <v>6929</v>
      </c>
      <c r="C3475" s="36" t="s">
        <v>7112</v>
      </c>
      <c r="D3475" s="36" t="s">
        <v>6947</v>
      </c>
      <c r="E3475">
        <v>96.916664119999993</v>
      </c>
      <c r="F3475">
        <v>25.25</v>
      </c>
      <c r="G3475" t="s">
        <v>1464</v>
      </c>
    </row>
    <row r="3476" spans="1:7" ht="18.75" customHeight="1">
      <c r="A3476" s="36" t="s">
        <v>4389</v>
      </c>
      <c r="B3476" s="36" t="s">
        <v>17247</v>
      </c>
      <c r="C3476" s="36" t="s">
        <v>4390</v>
      </c>
      <c r="D3476" t="s">
        <v>4069</v>
      </c>
      <c r="E3476">
        <v>85.666664119999993</v>
      </c>
      <c r="F3476">
        <v>44.333332059999996</v>
      </c>
      <c r="G3476" t="s">
        <v>1464</v>
      </c>
    </row>
    <row r="3477" spans="1:7" ht="18.75" customHeight="1">
      <c r="A3477" s="36" t="s">
        <v>10667</v>
      </c>
      <c r="B3477" s="36" t="s">
        <v>9596</v>
      </c>
      <c r="C3477" s="36" t="s">
        <v>10668</v>
      </c>
      <c r="D3477" t="s">
        <v>9600</v>
      </c>
      <c r="E3477">
        <v>0</v>
      </c>
      <c r="F3477">
        <v>0</v>
      </c>
      <c r="G3477" t="s">
        <v>1464</v>
      </c>
    </row>
    <row r="3478" spans="1:7" ht="18.75" customHeight="1">
      <c r="A3478" s="36" t="s">
        <v>8814</v>
      </c>
      <c r="B3478" s="36" t="s">
        <v>17249</v>
      </c>
      <c r="C3478" s="36" t="s">
        <v>8815</v>
      </c>
      <c r="D3478" t="s">
        <v>7739</v>
      </c>
      <c r="E3478">
        <v>171.93333440000001</v>
      </c>
      <c r="F3478">
        <v>-41.516666409999999</v>
      </c>
      <c r="G3478" t="s">
        <v>1464</v>
      </c>
    </row>
    <row r="3479" spans="1:7" ht="18.75" customHeight="1">
      <c r="A3479" s="36" t="s">
        <v>10089</v>
      </c>
      <c r="B3479" s="36" t="s">
        <v>9596</v>
      </c>
      <c r="C3479" s="36" t="s">
        <v>10090</v>
      </c>
      <c r="D3479" t="s">
        <v>9600</v>
      </c>
      <c r="E3479">
        <v>67.666664119999993</v>
      </c>
      <c r="F3479">
        <v>24.416666029999998</v>
      </c>
      <c r="G3479" t="s">
        <v>1464</v>
      </c>
    </row>
    <row r="3480" spans="1:7" ht="18.75" customHeight="1">
      <c r="A3480" s="36" t="s">
        <v>10782</v>
      </c>
      <c r="B3480" s="36" t="s">
        <v>17250</v>
      </c>
      <c r="C3480" s="36" t="s">
        <v>10783</v>
      </c>
      <c r="D3480" s="36" t="s">
        <v>10784</v>
      </c>
      <c r="E3480">
        <v>147.16667179999999</v>
      </c>
      <c r="F3480">
        <v>-9.3666667940000004</v>
      </c>
      <c r="G3480" t="s">
        <v>1464</v>
      </c>
    </row>
    <row r="3481" spans="1:7" ht="18.75" customHeight="1">
      <c r="A3481" t="s">
        <v>2968</v>
      </c>
      <c r="B3481" t="s">
        <v>2833</v>
      </c>
      <c r="C3481" t="s">
        <v>2969</v>
      </c>
      <c r="D3481" t="s">
        <v>2838</v>
      </c>
      <c r="E3481">
        <v>0</v>
      </c>
      <c r="F3481">
        <v>0</v>
      </c>
      <c r="G3481" t="s">
        <v>17230</v>
      </c>
    </row>
    <row r="3482" spans="1:7" ht="18.75" customHeight="1">
      <c r="A3482" s="36" t="s">
        <v>8812</v>
      </c>
      <c r="B3482" s="36" t="s">
        <v>17249</v>
      </c>
      <c r="C3482" s="36" t="s">
        <v>8813</v>
      </c>
      <c r="D3482" t="s">
        <v>7795</v>
      </c>
      <c r="E3482">
        <v>168.28334050000001</v>
      </c>
      <c r="F3482">
        <v>-46.516666409999999</v>
      </c>
      <c r="G3482" t="s">
        <v>1464</v>
      </c>
    </row>
    <row r="3483" spans="1:7" ht="18.75" customHeight="1">
      <c r="A3483" s="36" t="s">
        <v>11132</v>
      </c>
      <c r="B3483" s="36" t="s">
        <v>10805</v>
      </c>
      <c r="C3483" s="36" t="s">
        <v>11133</v>
      </c>
      <c r="D3483" s="36" t="s">
        <v>1464</v>
      </c>
      <c r="E3483">
        <v>0</v>
      </c>
      <c r="F3483">
        <v>0</v>
      </c>
      <c r="G3483" t="s">
        <v>1464</v>
      </c>
    </row>
    <row r="3484" spans="1:7" ht="18.75" customHeight="1">
      <c r="A3484" s="36" t="s">
        <v>8810</v>
      </c>
      <c r="B3484" s="36" t="s">
        <v>17249</v>
      </c>
      <c r="C3484" s="36" t="s">
        <v>8811</v>
      </c>
      <c r="D3484" s="36" t="s">
        <v>8182</v>
      </c>
      <c r="E3484">
        <v>173.93333329999999</v>
      </c>
      <c r="F3484">
        <v>-41.283333329999998</v>
      </c>
      <c r="G3484" t="s">
        <v>1464</v>
      </c>
    </row>
    <row r="3485" spans="1:7" ht="18.75" customHeight="1">
      <c r="A3485" s="36" t="s">
        <v>9453</v>
      </c>
      <c r="B3485" s="36" t="s">
        <v>17249</v>
      </c>
      <c r="C3485" s="36" t="s">
        <v>9454</v>
      </c>
      <c r="D3485" s="36" t="s">
        <v>8182</v>
      </c>
      <c r="E3485">
        <v>173.94</v>
      </c>
      <c r="F3485">
        <v>-41.27111111</v>
      </c>
      <c r="G3485" t="s">
        <v>7860</v>
      </c>
    </row>
    <row r="3486" spans="1:7" ht="18.75" customHeight="1">
      <c r="A3486" s="36" t="s">
        <v>11537</v>
      </c>
      <c r="B3486" s="36" t="s">
        <v>10805</v>
      </c>
      <c r="C3486" s="36" t="s">
        <v>11538</v>
      </c>
      <c r="D3486" s="36" t="s">
        <v>10968</v>
      </c>
      <c r="E3486">
        <v>119.9666672</v>
      </c>
      <c r="F3486">
        <v>16.200000760000002</v>
      </c>
      <c r="G3486" t="s">
        <v>1464</v>
      </c>
    </row>
    <row r="3487" spans="1:7" ht="18.75" customHeight="1">
      <c r="A3487" s="36" t="s">
        <v>8808</v>
      </c>
      <c r="B3487" s="36" t="s">
        <v>17249</v>
      </c>
      <c r="C3487" s="36" t="s">
        <v>8809</v>
      </c>
      <c r="D3487" s="36" t="s">
        <v>7710</v>
      </c>
      <c r="E3487">
        <v>173.1999969</v>
      </c>
      <c r="F3487">
        <v>-41.299999239999998</v>
      </c>
      <c r="G3487" t="s">
        <v>1464</v>
      </c>
    </row>
    <row r="3488" spans="1:7" ht="18.75" customHeight="1">
      <c r="A3488" s="36" t="s">
        <v>7061</v>
      </c>
      <c r="B3488" s="36" t="s">
        <v>6929</v>
      </c>
      <c r="C3488" s="36" t="s">
        <v>7062</v>
      </c>
      <c r="D3488" s="36" t="s">
        <v>6982</v>
      </c>
      <c r="E3488">
        <v>95.75</v>
      </c>
      <c r="F3488">
        <v>20.799999239999998</v>
      </c>
      <c r="G3488" t="s">
        <v>1464</v>
      </c>
    </row>
    <row r="3489" spans="1:7" ht="18.75" customHeight="1">
      <c r="A3489" s="36" t="s">
        <v>9925</v>
      </c>
      <c r="B3489" s="36" t="s">
        <v>9596</v>
      </c>
      <c r="C3489" s="36" t="s">
        <v>9926</v>
      </c>
      <c r="D3489" t="s">
        <v>1350</v>
      </c>
      <c r="E3489">
        <v>0</v>
      </c>
      <c r="F3489">
        <v>0</v>
      </c>
      <c r="G3489" t="s">
        <v>1464</v>
      </c>
    </row>
    <row r="3490" spans="1:7" ht="18.75" customHeight="1">
      <c r="A3490" s="36" t="s">
        <v>8806</v>
      </c>
      <c r="B3490" s="36" t="s">
        <v>17249</v>
      </c>
      <c r="C3490" s="36" t="s">
        <v>8807</v>
      </c>
      <c r="D3490" s="36" t="s">
        <v>7795</v>
      </c>
      <c r="E3490">
        <v>167.71665949999999</v>
      </c>
      <c r="F3490">
        <v>-46.283332819999998</v>
      </c>
      <c r="G3490" t="s">
        <v>1464</v>
      </c>
    </row>
    <row r="3491" spans="1:7" ht="18.75" customHeight="1">
      <c r="A3491" t="s">
        <v>2982</v>
      </c>
      <c r="B3491" t="s">
        <v>2833</v>
      </c>
      <c r="C3491" t="s">
        <v>2983</v>
      </c>
      <c r="D3491" t="s">
        <v>2838</v>
      </c>
      <c r="E3491">
        <v>0</v>
      </c>
      <c r="F3491">
        <v>0</v>
      </c>
      <c r="G3491" t="s">
        <v>17230</v>
      </c>
    </row>
    <row r="3492" spans="1:7" ht="18.75" customHeight="1">
      <c r="A3492" t="s">
        <v>3205</v>
      </c>
      <c r="B3492" t="s">
        <v>2833</v>
      </c>
      <c r="C3492" t="s">
        <v>3206</v>
      </c>
      <c r="D3492" t="s">
        <v>2838</v>
      </c>
      <c r="E3492">
        <v>22.166666029999998</v>
      </c>
      <c r="F3492">
        <v>90.933334349999996</v>
      </c>
      <c r="G3492" t="s">
        <v>17230</v>
      </c>
    </row>
    <row r="3493" spans="1:7" ht="18.75" customHeight="1">
      <c r="A3493" t="s">
        <v>3465</v>
      </c>
      <c r="B3493" t="s">
        <v>2833</v>
      </c>
      <c r="C3493" t="s">
        <v>3466</v>
      </c>
      <c r="D3493" t="s">
        <v>2838</v>
      </c>
      <c r="E3493">
        <v>21.9327191913669</v>
      </c>
      <c r="F3493">
        <v>90.555246797917107</v>
      </c>
      <c r="G3493" t="s">
        <v>17230</v>
      </c>
    </row>
    <row r="3494" spans="1:7" ht="18.75" customHeight="1">
      <c r="A3494" s="36" t="s">
        <v>11553</v>
      </c>
      <c r="B3494" s="36" t="s">
        <v>10805</v>
      </c>
      <c r="C3494" s="36" t="s">
        <v>11554</v>
      </c>
      <c r="D3494" s="36" t="s">
        <v>10865</v>
      </c>
      <c r="E3494">
        <v>121.8499985</v>
      </c>
      <c r="F3494">
        <v>16.899999619999999</v>
      </c>
      <c r="G3494" t="s">
        <v>1464</v>
      </c>
    </row>
    <row r="3495" spans="1:7" ht="18.75" customHeight="1">
      <c r="A3495" s="36" t="s">
        <v>10085</v>
      </c>
      <c r="B3495" s="36" t="s">
        <v>9596</v>
      </c>
      <c r="C3495" s="36" t="s">
        <v>10086</v>
      </c>
      <c r="D3495" t="s">
        <v>9600</v>
      </c>
      <c r="E3495">
        <v>67.983329769999997</v>
      </c>
      <c r="F3495">
        <v>24.350000380000001</v>
      </c>
      <c r="G3495" t="s">
        <v>1464</v>
      </c>
    </row>
    <row r="3496" spans="1:7" ht="18.75" customHeight="1">
      <c r="A3496" s="36" t="s">
        <v>1954</v>
      </c>
      <c r="B3496" s="36" t="s">
        <v>1884</v>
      </c>
      <c r="C3496" s="36" t="s">
        <v>1955</v>
      </c>
      <c r="D3496" t="s">
        <v>1918</v>
      </c>
      <c r="E3496">
        <v>144.416258456257</v>
      </c>
      <c r="F3496">
        <v>-38.152140293522898</v>
      </c>
      <c r="G3496" t="s">
        <v>1464</v>
      </c>
    </row>
    <row r="3497" spans="1:7" ht="18.75" customHeight="1">
      <c r="A3497" s="36" t="s">
        <v>10373</v>
      </c>
      <c r="B3497" s="36" t="s">
        <v>9596</v>
      </c>
      <c r="C3497" s="36" t="s">
        <v>10374</v>
      </c>
      <c r="D3497" t="s">
        <v>9600</v>
      </c>
      <c r="E3497">
        <v>69.5</v>
      </c>
      <c r="F3497">
        <v>25.833333970000002</v>
      </c>
      <c r="G3497" t="s">
        <v>1464</v>
      </c>
    </row>
    <row r="3498" spans="1:7" ht="18.75" customHeight="1">
      <c r="A3498" s="36" t="s">
        <v>2778</v>
      </c>
      <c r="B3498" s="36" t="s">
        <v>1884</v>
      </c>
      <c r="C3498" s="36" t="s">
        <v>2779</v>
      </c>
      <c r="D3498" s="36" t="s">
        <v>1464</v>
      </c>
      <c r="E3498">
        <v>152.27645193436001</v>
      </c>
      <c r="F3498">
        <v>-24.712168890375999</v>
      </c>
      <c r="G3498" t="s">
        <v>1464</v>
      </c>
    </row>
    <row r="3499" spans="1:7" ht="18.75" customHeight="1">
      <c r="A3499" s="36" t="s">
        <v>2662</v>
      </c>
      <c r="B3499" s="36" t="s">
        <v>1884</v>
      </c>
      <c r="C3499" s="36" t="s">
        <v>2663</v>
      </c>
      <c r="D3499" s="36" t="s">
        <v>1464</v>
      </c>
      <c r="E3499">
        <v>146.482774438787</v>
      </c>
      <c r="F3499">
        <v>-41.148771259232902</v>
      </c>
      <c r="G3499" t="s">
        <v>1464</v>
      </c>
    </row>
    <row r="3500" spans="1:7" ht="18.75" customHeight="1">
      <c r="A3500" s="36" t="s">
        <v>10699</v>
      </c>
      <c r="B3500" s="36" t="s">
        <v>9596</v>
      </c>
      <c r="C3500" s="36" t="s">
        <v>10700</v>
      </c>
      <c r="D3500" s="36" t="s">
        <v>9600</v>
      </c>
      <c r="E3500">
        <v>0</v>
      </c>
      <c r="F3500">
        <v>0</v>
      </c>
      <c r="G3500" t="s">
        <v>1464</v>
      </c>
    </row>
    <row r="3501" spans="1:7" ht="18.75" customHeight="1">
      <c r="A3501" s="36" t="s">
        <v>12877</v>
      </c>
      <c r="B3501" s="36" t="s">
        <v>17253</v>
      </c>
      <c r="C3501" s="36" t="s">
        <v>12878</v>
      </c>
      <c r="D3501" t="s">
        <v>12411</v>
      </c>
      <c r="E3501">
        <v>0</v>
      </c>
      <c r="F3501">
        <v>0</v>
      </c>
      <c r="G3501" t="s">
        <v>1464</v>
      </c>
    </row>
    <row r="3502" spans="1:7" ht="18.75" customHeight="1">
      <c r="A3502" s="36" t="s">
        <v>2660</v>
      </c>
      <c r="B3502" s="36" t="s">
        <v>1884</v>
      </c>
      <c r="C3502" s="36" t="s">
        <v>2661</v>
      </c>
      <c r="D3502" s="36" t="s">
        <v>1464</v>
      </c>
      <c r="E3502">
        <v>146.11753495323899</v>
      </c>
      <c r="F3502">
        <v>-17.615663103823799</v>
      </c>
      <c r="G3502" t="s">
        <v>1464</v>
      </c>
    </row>
    <row r="3503" spans="1:7" ht="18.75" customHeight="1">
      <c r="A3503" s="36" t="s">
        <v>2476</v>
      </c>
      <c r="B3503" s="36" t="s">
        <v>1884</v>
      </c>
      <c r="C3503" s="36" t="s">
        <v>2477</v>
      </c>
      <c r="D3503" s="36" t="s">
        <v>1958</v>
      </c>
      <c r="E3503">
        <v>153.21665949999999</v>
      </c>
      <c r="F3503">
        <v>-27.399999619999999</v>
      </c>
      <c r="G3503" t="s">
        <v>1464</v>
      </c>
    </row>
    <row r="3504" spans="1:7" ht="18.75" customHeight="1">
      <c r="A3504" s="36" t="s">
        <v>6141</v>
      </c>
      <c r="B3504" s="36" t="s">
        <v>5588</v>
      </c>
      <c r="C3504" s="36" t="s">
        <v>6142</v>
      </c>
      <c r="D3504" t="s">
        <v>5767</v>
      </c>
      <c r="E3504">
        <v>131.633531340654</v>
      </c>
      <c r="F3504">
        <v>33.414672663346103</v>
      </c>
      <c r="G3504" t="s">
        <v>1464</v>
      </c>
    </row>
    <row r="3505" spans="1:7" ht="18.75" customHeight="1">
      <c r="A3505" s="36" t="s">
        <v>9636</v>
      </c>
      <c r="B3505" s="36" t="s">
        <v>9596</v>
      </c>
      <c r="C3505" s="36" t="s">
        <v>9637</v>
      </c>
      <c r="D3505" t="s">
        <v>9600</v>
      </c>
      <c r="E3505">
        <v>0</v>
      </c>
      <c r="F3505">
        <v>0</v>
      </c>
      <c r="G3505" t="s">
        <v>1464</v>
      </c>
    </row>
    <row r="3506" spans="1:7" ht="18.75" customHeight="1">
      <c r="A3506" s="36" t="s">
        <v>5397</v>
      </c>
      <c r="B3506" s="36" t="s">
        <v>4582</v>
      </c>
      <c r="C3506" s="36" t="s">
        <v>5398</v>
      </c>
      <c r="D3506" s="36" t="s">
        <v>4621</v>
      </c>
      <c r="E3506">
        <v>110.478897457701</v>
      </c>
      <c r="F3506">
        <v>-6.9245099696809804</v>
      </c>
      <c r="G3506" t="s">
        <v>1464</v>
      </c>
    </row>
    <row r="3507" spans="1:7" ht="18.75" customHeight="1">
      <c r="A3507" s="36" t="s">
        <v>14350</v>
      </c>
      <c r="B3507" s="36" t="s">
        <v>17249</v>
      </c>
      <c r="C3507" s="36" t="s">
        <v>9455</v>
      </c>
      <c r="D3507" s="36" t="s">
        <v>7721</v>
      </c>
      <c r="E3507">
        <v>174.83333329999999</v>
      </c>
      <c r="F3507">
        <v>-38.016666669999999</v>
      </c>
      <c r="G3507" t="s">
        <v>8502</v>
      </c>
    </row>
    <row r="3508" spans="1:7" ht="18.75" customHeight="1">
      <c r="A3508" s="36" t="s">
        <v>2716</v>
      </c>
      <c r="B3508" s="36" t="s">
        <v>1884</v>
      </c>
      <c r="C3508" s="36" t="s">
        <v>2717</v>
      </c>
      <c r="D3508" s="36" t="s">
        <v>1464</v>
      </c>
      <c r="E3508">
        <v>150.121699105163</v>
      </c>
      <c r="F3508">
        <v>-35.905190193118202</v>
      </c>
      <c r="G3508" t="s">
        <v>1464</v>
      </c>
    </row>
    <row r="3509" spans="1:7" ht="18.75" customHeight="1">
      <c r="A3509" t="s">
        <v>3343</v>
      </c>
      <c r="B3509" t="s">
        <v>2833</v>
      </c>
      <c r="C3509" t="s">
        <v>3344</v>
      </c>
      <c r="D3509" t="s">
        <v>2838</v>
      </c>
      <c r="E3509">
        <v>22.100000380000001</v>
      </c>
      <c r="F3509">
        <v>90.599998470000003</v>
      </c>
      <c r="G3509" t="s">
        <v>17230</v>
      </c>
    </row>
    <row r="3510" spans="1:7" ht="18.75" customHeight="1">
      <c r="A3510" s="36" t="s">
        <v>7245</v>
      </c>
      <c r="B3510" s="36" t="s">
        <v>6929</v>
      </c>
      <c r="C3510" s="36" t="s">
        <v>7246</v>
      </c>
      <c r="D3510" s="36" t="s">
        <v>6955</v>
      </c>
      <c r="E3510">
        <v>96.5</v>
      </c>
      <c r="F3510">
        <v>24.316667559999999</v>
      </c>
      <c r="G3510" t="s">
        <v>1464</v>
      </c>
    </row>
    <row r="3511" spans="1:7" ht="18.75" customHeight="1">
      <c r="A3511" s="36" t="s">
        <v>5432</v>
      </c>
      <c r="B3511" s="36" t="s">
        <v>4582</v>
      </c>
      <c r="C3511" s="36" t="s">
        <v>5433</v>
      </c>
      <c r="D3511" s="36" t="s">
        <v>4621</v>
      </c>
      <c r="E3511">
        <v>108.87402094939701</v>
      </c>
      <c r="F3511">
        <v>-7.7058316154512303</v>
      </c>
      <c r="G3511" t="s">
        <v>1464</v>
      </c>
    </row>
    <row r="3512" spans="1:7" ht="18.75" customHeight="1">
      <c r="A3512" s="36" t="s">
        <v>8804</v>
      </c>
      <c r="B3512" s="36" t="s">
        <v>17249</v>
      </c>
      <c r="C3512" s="36" t="s">
        <v>8805</v>
      </c>
      <c r="D3512" s="36" t="s">
        <v>7703</v>
      </c>
      <c r="E3512">
        <v>177.58611110000001</v>
      </c>
      <c r="F3512">
        <v>-37.865000000000002</v>
      </c>
      <c r="G3512" t="s">
        <v>1464</v>
      </c>
    </row>
    <row r="3513" spans="1:7" ht="18.75" customHeight="1">
      <c r="A3513" s="36" t="s">
        <v>9456</v>
      </c>
      <c r="B3513" s="36" t="s">
        <v>17249</v>
      </c>
      <c r="C3513" s="36" t="s">
        <v>9457</v>
      </c>
      <c r="D3513" s="36" t="s">
        <v>7710</v>
      </c>
      <c r="E3513">
        <v>173.1</v>
      </c>
      <c r="F3513">
        <v>-41.333333330000002</v>
      </c>
      <c r="G3513" t="s">
        <v>8466</v>
      </c>
    </row>
    <row r="3514" spans="1:7" ht="18.75" customHeight="1">
      <c r="A3514" s="36" t="s">
        <v>9458</v>
      </c>
      <c r="B3514" s="36" t="s">
        <v>17249</v>
      </c>
      <c r="C3514" s="36" t="s">
        <v>9459</v>
      </c>
      <c r="D3514" s="36" t="s">
        <v>7710</v>
      </c>
      <c r="E3514">
        <v>173.1</v>
      </c>
      <c r="F3514">
        <v>-41.333333330000002</v>
      </c>
      <c r="G3514" t="s">
        <v>8466</v>
      </c>
    </row>
    <row r="3515" spans="1:7" ht="18.75" customHeight="1">
      <c r="A3515" s="36" t="s">
        <v>8802</v>
      </c>
      <c r="B3515" s="36" t="s">
        <v>17249</v>
      </c>
      <c r="C3515" s="36" t="s">
        <v>8803</v>
      </c>
      <c r="D3515" t="s">
        <v>7710</v>
      </c>
      <c r="E3515">
        <v>173.03334050000001</v>
      </c>
      <c r="F3515">
        <v>-41.133335109999997</v>
      </c>
      <c r="G3515" t="s">
        <v>1464</v>
      </c>
    </row>
    <row r="3516" spans="1:7" ht="18.75" customHeight="1">
      <c r="A3516" s="36" t="s">
        <v>9460</v>
      </c>
      <c r="B3516" s="36" t="s">
        <v>17249</v>
      </c>
      <c r="C3516" s="36" t="s">
        <v>9461</v>
      </c>
      <c r="D3516" s="36" t="s">
        <v>7710</v>
      </c>
      <c r="E3516">
        <v>173.1</v>
      </c>
      <c r="F3516">
        <v>-41.333333330000002</v>
      </c>
      <c r="G3516" t="s">
        <v>8466</v>
      </c>
    </row>
    <row r="3517" spans="1:7" ht="18.75" customHeight="1">
      <c r="A3517" s="36" t="s">
        <v>9462</v>
      </c>
      <c r="B3517" s="36" t="s">
        <v>17249</v>
      </c>
      <c r="C3517" s="36" t="s">
        <v>9463</v>
      </c>
      <c r="D3517" s="36" t="s">
        <v>7710</v>
      </c>
      <c r="E3517">
        <v>173.1</v>
      </c>
      <c r="F3517">
        <v>-41.333333330000002</v>
      </c>
      <c r="G3517" t="s">
        <v>8466</v>
      </c>
    </row>
    <row r="3518" spans="1:7" ht="18.75" customHeight="1">
      <c r="A3518" s="36" t="s">
        <v>9464</v>
      </c>
      <c r="B3518" s="36" t="s">
        <v>17249</v>
      </c>
      <c r="C3518" s="36" t="s">
        <v>9465</v>
      </c>
      <c r="D3518" s="36" t="s">
        <v>7710</v>
      </c>
      <c r="E3518">
        <v>173.1</v>
      </c>
      <c r="F3518">
        <v>-41.333333330000002</v>
      </c>
      <c r="G3518" t="s">
        <v>8466</v>
      </c>
    </row>
    <row r="3519" spans="1:7" ht="18.75" customHeight="1">
      <c r="A3519" s="36" t="s">
        <v>9466</v>
      </c>
      <c r="B3519" s="36" t="s">
        <v>17249</v>
      </c>
      <c r="C3519" s="36" t="s">
        <v>9467</v>
      </c>
      <c r="D3519" s="36" t="s">
        <v>7710</v>
      </c>
      <c r="E3519">
        <v>173.1</v>
      </c>
      <c r="F3519">
        <v>-41.333333330000002</v>
      </c>
      <c r="G3519" t="s">
        <v>8466</v>
      </c>
    </row>
    <row r="3520" spans="1:7" ht="18.75" customHeight="1">
      <c r="A3520" s="36" t="s">
        <v>8419</v>
      </c>
      <c r="B3520" s="36" t="s">
        <v>17249</v>
      </c>
      <c r="C3520" s="36" t="s">
        <v>8420</v>
      </c>
      <c r="D3520" s="36" t="s">
        <v>7710</v>
      </c>
      <c r="E3520">
        <v>173.12634499999999</v>
      </c>
      <c r="F3520">
        <v>-41.220933000000002</v>
      </c>
      <c r="G3520" t="s">
        <v>8466</v>
      </c>
    </row>
    <row r="3521" spans="1:7" ht="18.75" customHeight="1">
      <c r="A3521" s="36" t="s">
        <v>9468</v>
      </c>
      <c r="B3521" s="36" t="s">
        <v>17249</v>
      </c>
      <c r="C3521" s="36" t="s">
        <v>9469</v>
      </c>
      <c r="D3521" s="36" t="s">
        <v>7710</v>
      </c>
      <c r="E3521">
        <v>173.1</v>
      </c>
      <c r="F3521">
        <v>-41.333333330000002</v>
      </c>
      <c r="G3521" t="s">
        <v>8466</v>
      </c>
    </row>
    <row r="3522" spans="1:7" ht="18.75" customHeight="1">
      <c r="A3522" s="36" t="s">
        <v>9470</v>
      </c>
      <c r="B3522" s="36" t="s">
        <v>17249</v>
      </c>
      <c r="C3522" s="36" t="s">
        <v>9471</v>
      </c>
      <c r="D3522" s="36" t="s">
        <v>7726</v>
      </c>
      <c r="E3522">
        <v>172.41666670000001</v>
      </c>
      <c r="F3522">
        <v>-43.833333330000002</v>
      </c>
      <c r="G3522" t="s">
        <v>8598</v>
      </c>
    </row>
    <row r="3523" spans="1:7" ht="18.75" customHeight="1">
      <c r="A3523" s="36" t="s">
        <v>9472</v>
      </c>
      <c r="B3523" s="36" t="s">
        <v>17249</v>
      </c>
      <c r="C3523" s="36" t="s">
        <v>9473</v>
      </c>
      <c r="D3523" s="36" t="s">
        <v>7703</v>
      </c>
      <c r="E3523">
        <v>177.13055560000001</v>
      </c>
      <c r="F3523">
        <v>-38.03611111</v>
      </c>
      <c r="G3523" t="s">
        <v>8787</v>
      </c>
    </row>
    <row r="3524" spans="1:7" ht="18.75" customHeight="1">
      <c r="A3524" t="s">
        <v>3353</v>
      </c>
      <c r="B3524" t="s">
        <v>2833</v>
      </c>
      <c r="C3524" t="s">
        <v>3354</v>
      </c>
      <c r="D3524" t="s">
        <v>2861</v>
      </c>
      <c r="E3524">
        <v>22.38333321</v>
      </c>
      <c r="F3524">
        <v>91.016670230000003</v>
      </c>
      <c r="G3524" t="s">
        <v>17230</v>
      </c>
    </row>
    <row r="3525" spans="1:7" ht="18.75" customHeight="1">
      <c r="A3525" t="s">
        <v>3271</v>
      </c>
      <c r="B3525" t="s">
        <v>2833</v>
      </c>
      <c r="C3525" t="s">
        <v>3272</v>
      </c>
      <c r="D3525" t="s">
        <v>2838</v>
      </c>
      <c r="E3525">
        <v>22.433332440000001</v>
      </c>
      <c r="F3525">
        <v>91.466667180000002</v>
      </c>
      <c r="G3525" t="s">
        <v>17230</v>
      </c>
    </row>
    <row r="3526" spans="1:7" ht="18.75" customHeight="1">
      <c r="A3526" s="36" t="s">
        <v>1939</v>
      </c>
      <c r="B3526" s="36" t="s">
        <v>1884</v>
      </c>
      <c r="C3526" s="36" t="s">
        <v>1940</v>
      </c>
      <c r="D3526" t="s">
        <v>1938</v>
      </c>
      <c r="E3526">
        <v>148.184982865178</v>
      </c>
      <c r="F3526">
        <v>-42.036944585756402</v>
      </c>
      <c r="G3526" t="s">
        <v>1464</v>
      </c>
    </row>
    <row r="3527" spans="1:7" ht="18.75" customHeight="1">
      <c r="A3527" s="36" t="s">
        <v>2269</v>
      </c>
      <c r="B3527" s="36" t="s">
        <v>1884</v>
      </c>
      <c r="C3527" s="36" t="s">
        <v>2270</v>
      </c>
      <c r="D3527" s="36" t="s">
        <v>1464</v>
      </c>
      <c r="E3527">
        <v>142.16101788342101</v>
      </c>
      <c r="F3527">
        <v>-34.0994895826312</v>
      </c>
      <c r="G3527" t="s">
        <v>1464</v>
      </c>
    </row>
    <row r="3528" spans="1:7" ht="18.75" customHeight="1">
      <c r="A3528" s="36" t="s">
        <v>9474</v>
      </c>
      <c r="B3528" s="36" t="s">
        <v>17249</v>
      </c>
      <c r="C3528" s="36" t="s">
        <v>9475</v>
      </c>
      <c r="D3528" t="s">
        <v>7710</v>
      </c>
      <c r="E3528">
        <v>173.1</v>
      </c>
      <c r="F3528">
        <v>-41.333333330000002</v>
      </c>
      <c r="G3528" t="s">
        <v>8466</v>
      </c>
    </row>
    <row r="3529" spans="1:7" ht="18.75" customHeight="1">
      <c r="A3529" s="36" t="s">
        <v>9476</v>
      </c>
      <c r="B3529" s="36" t="s">
        <v>17249</v>
      </c>
      <c r="C3529" s="36" t="s">
        <v>9477</v>
      </c>
      <c r="D3529" s="36" t="s">
        <v>7710</v>
      </c>
      <c r="E3529">
        <v>173.1</v>
      </c>
      <c r="F3529">
        <v>-41.333333330000002</v>
      </c>
      <c r="G3529" t="s">
        <v>8466</v>
      </c>
    </row>
    <row r="3530" spans="1:7" ht="18.75" customHeight="1">
      <c r="A3530" s="36" t="s">
        <v>8860</v>
      </c>
      <c r="B3530" s="36" t="s">
        <v>17249</v>
      </c>
      <c r="C3530" s="36" t="s">
        <v>8861</v>
      </c>
      <c r="D3530" s="36" t="s">
        <v>7710</v>
      </c>
      <c r="E3530">
        <v>173.03334050000001</v>
      </c>
      <c r="F3530">
        <v>-41.166667940000004</v>
      </c>
      <c r="G3530" t="s">
        <v>1464</v>
      </c>
    </row>
    <row r="3531" spans="1:7" ht="18.75" customHeight="1">
      <c r="A3531" s="36" t="s">
        <v>9478</v>
      </c>
      <c r="B3531" s="36" t="s">
        <v>17249</v>
      </c>
      <c r="C3531" s="36" t="s">
        <v>9479</v>
      </c>
      <c r="D3531" s="36" t="s">
        <v>7710</v>
      </c>
      <c r="E3531">
        <v>173.1</v>
      </c>
      <c r="F3531">
        <v>-41.333333330000002</v>
      </c>
      <c r="G3531" t="s">
        <v>8466</v>
      </c>
    </row>
    <row r="3532" spans="1:7" ht="18.75" customHeight="1">
      <c r="A3532" s="36" t="s">
        <v>9480</v>
      </c>
      <c r="B3532" s="36" t="s">
        <v>17249</v>
      </c>
      <c r="C3532" s="36" t="s">
        <v>9481</v>
      </c>
      <c r="D3532" t="s">
        <v>7710</v>
      </c>
      <c r="E3532">
        <v>173.1</v>
      </c>
      <c r="F3532">
        <v>-41.333333330000002</v>
      </c>
      <c r="G3532" t="s">
        <v>8466</v>
      </c>
    </row>
    <row r="3533" spans="1:7" ht="18.75" customHeight="1">
      <c r="A3533" s="36" t="s">
        <v>9482</v>
      </c>
      <c r="B3533" s="36" t="s">
        <v>17249</v>
      </c>
      <c r="C3533" s="36" t="s">
        <v>9483</v>
      </c>
      <c r="D3533" s="36" t="s">
        <v>7710</v>
      </c>
      <c r="E3533">
        <v>173.1</v>
      </c>
      <c r="F3533">
        <v>-41.333333330000002</v>
      </c>
      <c r="G3533" t="s">
        <v>8466</v>
      </c>
    </row>
    <row r="3534" spans="1:7" ht="18.75" customHeight="1">
      <c r="A3534" s="36" t="s">
        <v>9484</v>
      </c>
      <c r="B3534" s="36" t="s">
        <v>17249</v>
      </c>
      <c r="C3534" s="36" t="s">
        <v>9485</v>
      </c>
      <c r="D3534" s="36" t="s">
        <v>7710</v>
      </c>
      <c r="E3534">
        <v>173.1</v>
      </c>
      <c r="F3534">
        <v>-41.333333330000002</v>
      </c>
      <c r="G3534" t="s">
        <v>8466</v>
      </c>
    </row>
    <row r="3535" spans="1:7" ht="18.75" customHeight="1">
      <c r="A3535" s="36" t="s">
        <v>6198</v>
      </c>
      <c r="B3535" s="36" t="s">
        <v>5588</v>
      </c>
      <c r="C3535" s="36" t="s">
        <v>6199</v>
      </c>
      <c r="D3535" s="36" t="s">
        <v>5750</v>
      </c>
      <c r="E3535">
        <v>132.92078754352499</v>
      </c>
      <c r="F3535">
        <v>35.430640253610598</v>
      </c>
      <c r="G3535" t="s">
        <v>1464</v>
      </c>
    </row>
    <row r="3536" spans="1:7" ht="18.75" customHeight="1">
      <c r="A3536" s="36" t="s">
        <v>5599</v>
      </c>
      <c r="B3536" s="36" t="s">
        <v>5588</v>
      </c>
      <c r="C3536" s="36" t="s">
        <v>5600</v>
      </c>
      <c r="D3536" s="36" t="s">
        <v>5601</v>
      </c>
      <c r="E3536">
        <v>139.82668998532299</v>
      </c>
      <c r="F3536">
        <v>38.906110638509801</v>
      </c>
      <c r="G3536" t="s">
        <v>1464</v>
      </c>
    </row>
    <row r="3537" spans="1:7" ht="18.75" customHeight="1">
      <c r="A3537" s="36" t="s">
        <v>6248</v>
      </c>
      <c r="B3537" s="36" t="s">
        <v>5588</v>
      </c>
      <c r="C3537" s="36" t="s">
        <v>6249</v>
      </c>
      <c r="D3537" s="36" t="s">
        <v>5612</v>
      </c>
      <c r="E3537">
        <v>139.893687727241</v>
      </c>
      <c r="F3537">
        <v>35.4094154624132</v>
      </c>
      <c r="G3537" t="s">
        <v>1464</v>
      </c>
    </row>
    <row r="3538" spans="1:7" ht="18.75" customHeight="1">
      <c r="A3538" s="36" t="s">
        <v>5950</v>
      </c>
      <c r="B3538" s="36" t="s">
        <v>5588</v>
      </c>
      <c r="C3538" s="36" t="s">
        <v>5951</v>
      </c>
      <c r="D3538" t="s">
        <v>5626</v>
      </c>
      <c r="E3538">
        <v>137.38333130000001</v>
      </c>
      <c r="F3538">
        <v>34.766666409999999</v>
      </c>
      <c r="G3538" t="s">
        <v>1464</v>
      </c>
    </row>
    <row r="3539" spans="1:7" ht="18.75" customHeight="1">
      <c r="A3539" s="36" t="s">
        <v>5624</v>
      </c>
      <c r="B3539" s="36" t="s">
        <v>5588</v>
      </c>
      <c r="C3539" s="36" t="s">
        <v>5625</v>
      </c>
      <c r="D3539" s="36" t="s">
        <v>5626</v>
      </c>
      <c r="E3539">
        <v>137.16667179999999</v>
      </c>
      <c r="F3539">
        <v>34.833332059999996</v>
      </c>
      <c r="G3539" t="s">
        <v>1464</v>
      </c>
    </row>
    <row r="3540" spans="1:7" ht="18.75" customHeight="1">
      <c r="A3540" s="36" t="s">
        <v>7241</v>
      </c>
      <c r="B3540" s="36" t="s">
        <v>6929</v>
      </c>
      <c r="C3540" s="36" t="s">
        <v>7242</v>
      </c>
      <c r="D3540" s="36" t="s">
        <v>7032</v>
      </c>
      <c r="E3540">
        <v>96.583335880000007</v>
      </c>
      <c r="F3540">
        <v>17.5</v>
      </c>
      <c r="G3540" t="s">
        <v>1464</v>
      </c>
    </row>
    <row r="3541" spans="1:7" ht="18.75" customHeight="1">
      <c r="A3541" s="36" t="s">
        <v>14043</v>
      </c>
      <c r="B3541" s="36" t="s">
        <v>13155</v>
      </c>
      <c r="C3541" s="36" t="s">
        <v>14044</v>
      </c>
      <c r="D3541" s="36" t="s">
        <v>1464</v>
      </c>
      <c r="E3541">
        <v>0</v>
      </c>
      <c r="F3541">
        <v>0</v>
      </c>
      <c r="G3541" t="s">
        <v>1464</v>
      </c>
    </row>
    <row r="3542" spans="1:7" ht="18.75" customHeight="1">
      <c r="A3542" s="36" t="s">
        <v>13429</v>
      </c>
      <c r="B3542" s="36" t="s">
        <v>13155</v>
      </c>
      <c r="C3542" s="36" t="s">
        <v>13430</v>
      </c>
      <c r="D3542" s="36" t="s">
        <v>13431</v>
      </c>
      <c r="E3542">
        <v>99.232146999999998</v>
      </c>
      <c r="F3542">
        <v>10.357198</v>
      </c>
      <c r="G3542" t="s">
        <v>1464</v>
      </c>
    </row>
    <row r="3543" spans="1:7" ht="18.75" customHeight="1">
      <c r="A3543" s="36" t="s">
        <v>14039</v>
      </c>
      <c r="B3543" s="36" t="s">
        <v>13155</v>
      </c>
      <c r="C3543" s="36" t="s">
        <v>14040</v>
      </c>
      <c r="D3543" s="36" t="s">
        <v>1464</v>
      </c>
      <c r="E3543">
        <v>0</v>
      </c>
      <c r="F3543">
        <v>0</v>
      </c>
      <c r="G3543" t="s">
        <v>1464</v>
      </c>
    </row>
    <row r="3544" spans="1:7" ht="18.75" customHeight="1">
      <c r="A3544" s="36" t="s">
        <v>14037</v>
      </c>
      <c r="B3544" s="36" t="s">
        <v>13155</v>
      </c>
      <c r="C3544" s="36" t="s">
        <v>14038</v>
      </c>
      <c r="D3544" s="36" t="s">
        <v>1464</v>
      </c>
      <c r="E3544">
        <v>0</v>
      </c>
      <c r="F3544">
        <v>0</v>
      </c>
      <c r="G3544" t="s">
        <v>1464</v>
      </c>
    </row>
    <row r="3545" spans="1:7" ht="18.75" customHeight="1">
      <c r="A3545" s="36" t="s">
        <v>14035</v>
      </c>
      <c r="B3545" s="36" t="s">
        <v>13155</v>
      </c>
      <c r="C3545" s="36" t="s">
        <v>14036</v>
      </c>
      <c r="D3545" s="36" t="s">
        <v>1464</v>
      </c>
      <c r="E3545">
        <v>0</v>
      </c>
      <c r="F3545">
        <v>0</v>
      </c>
      <c r="G3545" t="s">
        <v>1464</v>
      </c>
    </row>
    <row r="3546" spans="1:7" ht="18.75" customHeight="1">
      <c r="A3546" s="36" t="s">
        <v>14033</v>
      </c>
      <c r="B3546" s="36" t="s">
        <v>13155</v>
      </c>
      <c r="C3546" s="36" t="s">
        <v>14034</v>
      </c>
      <c r="D3546" s="36" t="s">
        <v>1464</v>
      </c>
      <c r="E3546">
        <v>0</v>
      </c>
      <c r="F3546">
        <v>0</v>
      </c>
      <c r="G3546" t="s">
        <v>1464</v>
      </c>
    </row>
    <row r="3547" spans="1:7" ht="18.75" customHeight="1">
      <c r="A3547" s="36" t="s">
        <v>12261</v>
      </c>
      <c r="B3547" s="36" t="s">
        <v>17251</v>
      </c>
      <c r="C3547" s="36" t="s">
        <v>12262</v>
      </c>
      <c r="D3547" s="36" t="s">
        <v>11812</v>
      </c>
      <c r="E3547">
        <v>126.405341885735</v>
      </c>
      <c r="F3547">
        <v>34.976827306066497</v>
      </c>
      <c r="G3547" t="s">
        <v>1464</v>
      </c>
    </row>
    <row r="3548" spans="1:7" ht="18.75" customHeight="1">
      <c r="A3548" s="36" t="s">
        <v>13194</v>
      </c>
      <c r="B3548" s="36" t="s">
        <v>13155</v>
      </c>
      <c r="C3548" s="36" t="s">
        <v>13195</v>
      </c>
      <c r="D3548" s="36" t="s">
        <v>13196</v>
      </c>
      <c r="E3548">
        <v>98.21</v>
      </c>
      <c r="F3548">
        <v>7.51</v>
      </c>
      <c r="G3548" t="s">
        <v>1464</v>
      </c>
    </row>
    <row r="3549" spans="1:7" ht="18.75" customHeight="1">
      <c r="A3549" s="36" t="s">
        <v>12167</v>
      </c>
      <c r="B3549" s="36" t="s">
        <v>17251</v>
      </c>
      <c r="C3549" s="36" t="s">
        <v>12168</v>
      </c>
      <c r="D3549" s="36" t="s">
        <v>11812</v>
      </c>
      <c r="E3549">
        <v>126.393271896443</v>
      </c>
      <c r="F3549">
        <v>34.910939491595798</v>
      </c>
      <c r="G3549" t="s">
        <v>1464</v>
      </c>
    </row>
    <row r="3550" spans="1:7" ht="18.75" customHeight="1">
      <c r="A3550" s="36" t="s">
        <v>4937</v>
      </c>
      <c r="B3550" s="36" t="s">
        <v>4582</v>
      </c>
      <c r="C3550" s="36" t="s">
        <v>4938</v>
      </c>
      <c r="D3550" s="36" t="s">
        <v>4741</v>
      </c>
      <c r="E3550">
        <v>106.768043119735</v>
      </c>
      <c r="F3550">
        <v>-6.1118207962581996</v>
      </c>
      <c r="G3550" t="s">
        <v>1464</v>
      </c>
    </row>
    <row r="3551" spans="1:7" ht="18.75" customHeight="1">
      <c r="A3551" s="36" t="s">
        <v>5269</v>
      </c>
      <c r="B3551" s="36" t="s">
        <v>4582</v>
      </c>
      <c r="C3551" s="36" t="s">
        <v>5270</v>
      </c>
      <c r="D3551" s="36" t="s">
        <v>4636</v>
      </c>
      <c r="E3551">
        <v>99.764167</v>
      </c>
      <c r="F3551">
        <v>-6.5278000000000003E-2</v>
      </c>
      <c r="G3551" t="s">
        <v>1464</v>
      </c>
    </row>
    <row r="3552" spans="1:7" ht="18.75" customHeight="1">
      <c r="A3552" s="36" t="s">
        <v>5541</v>
      </c>
      <c r="B3552" s="36" t="s">
        <v>4582</v>
      </c>
      <c r="C3552" s="36" t="s">
        <v>5542</v>
      </c>
      <c r="D3552" s="36" t="s">
        <v>4600</v>
      </c>
      <c r="E3552">
        <v>133.57645299999999</v>
      </c>
      <c r="F3552">
        <v>-2.2114410000000002</v>
      </c>
      <c r="G3552" t="s">
        <v>1464</v>
      </c>
    </row>
    <row r="3553" spans="1:7" ht="18.75" customHeight="1">
      <c r="A3553" s="36" t="s">
        <v>5005</v>
      </c>
      <c r="B3553" s="36" t="s">
        <v>4582</v>
      </c>
      <c r="C3553" s="36" t="s">
        <v>5006</v>
      </c>
      <c r="D3553" s="36" t="s">
        <v>4741</v>
      </c>
      <c r="E3553">
        <v>107.01667019999999</v>
      </c>
      <c r="F3553">
        <v>-5.9333333970000002</v>
      </c>
      <c r="G3553" t="s">
        <v>1464</v>
      </c>
    </row>
    <row r="3554" spans="1:7" ht="18.75" customHeight="1">
      <c r="A3554" s="36" t="s">
        <v>5267</v>
      </c>
      <c r="B3554" s="36" t="s">
        <v>4582</v>
      </c>
      <c r="C3554" s="36" t="s">
        <v>5268</v>
      </c>
      <c r="D3554" s="36" t="s">
        <v>4690</v>
      </c>
      <c r="E3554">
        <v>97.542028000000002</v>
      </c>
      <c r="F3554">
        <v>1.389111</v>
      </c>
      <c r="G3554" t="s">
        <v>1464</v>
      </c>
    </row>
    <row r="3555" spans="1:7" ht="18.75" customHeight="1">
      <c r="A3555" s="36" t="s">
        <v>5130</v>
      </c>
      <c r="B3555" s="36" t="s">
        <v>4582</v>
      </c>
      <c r="C3555" s="36" t="s">
        <v>5131</v>
      </c>
      <c r="D3555" s="36" t="s">
        <v>5132</v>
      </c>
      <c r="E3555">
        <v>102.292887970179</v>
      </c>
      <c r="F3555">
        <v>-3.8390424975522399</v>
      </c>
      <c r="G3555" t="s">
        <v>1464</v>
      </c>
    </row>
    <row r="3556" spans="1:7" ht="18.75" customHeight="1">
      <c r="A3556" s="36" t="s">
        <v>4715</v>
      </c>
      <c r="B3556" s="36" t="s">
        <v>4582</v>
      </c>
      <c r="C3556" s="36" t="s">
        <v>4716</v>
      </c>
      <c r="D3556" s="36" t="s">
        <v>4717</v>
      </c>
      <c r="E3556">
        <v>0</v>
      </c>
      <c r="F3556">
        <v>0</v>
      </c>
      <c r="G3556" t="s">
        <v>1464</v>
      </c>
    </row>
    <row r="3557" spans="1:7" ht="18.75" customHeight="1">
      <c r="A3557" s="36" t="s">
        <v>4601</v>
      </c>
      <c r="B3557" s="36" t="s">
        <v>4582</v>
      </c>
      <c r="C3557" s="36" t="s">
        <v>4602</v>
      </c>
      <c r="D3557" t="s">
        <v>4603</v>
      </c>
      <c r="E3557">
        <v>140.57939999999999</v>
      </c>
      <c r="F3557">
        <v>-8.7531970000000001</v>
      </c>
      <c r="G3557" t="s">
        <v>1464</v>
      </c>
    </row>
    <row r="3558" spans="1:7" ht="18.75" customHeight="1">
      <c r="A3558" s="36" t="s">
        <v>4790</v>
      </c>
      <c r="B3558" s="36" t="s">
        <v>4582</v>
      </c>
      <c r="C3558" s="36" t="s">
        <v>4791</v>
      </c>
      <c r="D3558" s="36" t="s">
        <v>4592</v>
      </c>
      <c r="E3558">
        <v>116.774162441389</v>
      </c>
      <c r="F3558">
        <v>-0.193968110910716</v>
      </c>
      <c r="G3558" t="s">
        <v>1464</v>
      </c>
    </row>
    <row r="3559" spans="1:7" ht="18.75" customHeight="1">
      <c r="A3559" s="36" t="s">
        <v>5477</v>
      </c>
      <c r="B3559" s="36" t="s">
        <v>4582</v>
      </c>
      <c r="C3559" s="36" t="s">
        <v>5478</v>
      </c>
      <c r="D3559" s="36" t="s">
        <v>4761</v>
      </c>
      <c r="E3559">
        <v>110.18333440000001</v>
      </c>
      <c r="F3559">
        <v>-2.516666651</v>
      </c>
      <c r="G3559" t="s">
        <v>1464</v>
      </c>
    </row>
    <row r="3560" spans="1:7" ht="18.75" customHeight="1">
      <c r="A3560" s="36" t="s">
        <v>5539</v>
      </c>
      <c r="B3560" s="36" t="s">
        <v>4582</v>
      </c>
      <c r="C3560" s="36" t="s">
        <v>5540</v>
      </c>
      <c r="D3560" s="36" t="s">
        <v>4600</v>
      </c>
      <c r="E3560">
        <v>132.73657499999999</v>
      </c>
      <c r="F3560">
        <v>-2.27094</v>
      </c>
      <c r="G3560" t="s">
        <v>1464</v>
      </c>
    </row>
    <row r="3561" spans="1:7" ht="18.75" customHeight="1">
      <c r="A3561" s="36" t="s">
        <v>4848</v>
      </c>
      <c r="B3561" s="36" t="s">
        <v>4582</v>
      </c>
      <c r="C3561" s="36" t="s">
        <v>4849</v>
      </c>
      <c r="D3561" s="36" t="s">
        <v>4835</v>
      </c>
      <c r="E3561">
        <v>122.101287</v>
      </c>
      <c r="F3561">
        <v>-4.4665379999999999</v>
      </c>
      <c r="G3561" t="s">
        <v>1464</v>
      </c>
    </row>
    <row r="3562" spans="1:7" ht="18.75" customHeight="1">
      <c r="A3562" s="36" t="s">
        <v>5583</v>
      </c>
      <c r="B3562" s="36" t="s">
        <v>4582</v>
      </c>
      <c r="C3562" s="36" t="s">
        <v>5584</v>
      </c>
      <c r="D3562" t="s">
        <v>4649</v>
      </c>
      <c r="E3562">
        <v>110.26667019999999</v>
      </c>
      <c r="F3562">
        <v>-8</v>
      </c>
      <c r="G3562" t="s">
        <v>1464</v>
      </c>
    </row>
    <row r="3563" spans="1:7" ht="18.75" customHeight="1">
      <c r="A3563" s="36" t="s">
        <v>4695</v>
      </c>
      <c r="B3563" s="36" t="s">
        <v>4582</v>
      </c>
      <c r="C3563" s="36" t="s">
        <v>4696</v>
      </c>
      <c r="D3563" s="36" t="s">
        <v>4649</v>
      </c>
      <c r="E3563">
        <v>110.1999969</v>
      </c>
      <c r="F3563">
        <v>-7.966666698</v>
      </c>
      <c r="G3563" t="s">
        <v>1464</v>
      </c>
    </row>
    <row r="3564" spans="1:7" ht="18.75" customHeight="1">
      <c r="A3564" s="36" t="s">
        <v>5575</v>
      </c>
      <c r="B3564" s="36" t="s">
        <v>4582</v>
      </c>
      <c r="C3564" s="36" t="s">
        <v>5576</v>
      </c>
      <c r="D3564" t="s">
        <v>4592</v>
      </c>
      <c r="E3564">
        <v>117.5457</v>
      </c>
      <c r="F3564">
        <v>0.33354439999998903</v>
      </c>
      <c r="G3564" t="s">
        <v>1464</v>
      </c>
    </row>
    <row r="3565" spans="1:7" ht="18.75" customHeight="1">
      <c r="A3565" s="36" t="s">
        <v>4720</v>
      </c>
      <c r="B3565" s="36" t="s">
        <v>4582</v>
      </c>
      <c r="C3565" s="36" t="s">
        <v>4721</v>
      </c>
      <c r="D3565" s="36" t="s">
        <v>4636</v>
      </c>
      <c r="E3565">
        <v>0</v>
      </c>
      <c r="F3565">
        <v>0</v>
      </c>
      <c r="G3565" t="s">
        <v>1464</v>
      </c>
    </row>
    <row r="3566" spans="1:7" ht="18.75" customHeight="1">
      <c r="A3566" s="36" t="s">
        <v>4935</v>
      </c>
      <c r="B3566" s="36" t="s">
        <v>4582</v>
      </c>
      <c r="C3566" s="36" t="s">
        <v>4936</v>
      </c>
      <c r="D3566" s="36" t="s">
        <v>4814</v>
      </c>
      <c r="E3566">
        <v>104.731134542107</v>
      </c>
      <c r="F3566">
        <v>-2.57827337040872</v>
      </c>
      <c r="G3566" t="s">
        <v>1464</v>
      </c>
    </row>
    <row r="3567" spans="1:7" ht="18.75" customHeight="1">
      <c r="A3567" s="36" t="s">
        <v>4647</v>
      </c>
      <c r="B3567" s="36" t="s">
        <v>4582</v>
      </c>
      <c r="C3567" s="36" t="s">
        <v>4648</v>
      </c>
      <c r="D3567" t="s">
        <v>4649</v>
      </c>
      <c r="E3567">
        <v>110.16666410000001</v>
      </c>
      <c r="F3567">
        <v>-7.9000000950000002</v>
      </c>
      <c r="G3567" t="s">
        <v>1464</v>
      </c>
    </row>
    <row r="3568" spans="1:7" ht="18.75" customHeight="1">
      <c r="A3568" s="36" t="s">
        <v>15472</v>
      </c>
      <c r="B3568" s="36" t="s">
        <v>4582</v>
      </c>
      <c r="C3568" s="36" t="s">
        <v>15473</v>
      </c>
      <c r="D3568" t="s">
        <v>1464</v>
      </c>
      <c r="E3568">
        <v>108.806361111111</v>
      </c>
      <c r="F3568">
        <v>-7.6772777777777703</v>
      </c>
      <c r="G3568" t="s">
        <v>1464</v>
      </c>
    </row>
    <row r="3569" spans="1:7" ht="18.75" customHeight="1">
      <c r="A3569" s="36" t="s">
        <v>15474</v>
      </c>
      <c r="B3569" s="36" t="s">
        <v>4582</v>
      </c>
      <c r="C3569" s="36" t="s">
        <v>15475</v>
      </c>
      <c r="D3569" t="s">
        <v>1464</v>
      </c>
      <c r="E3569">
        <v>108.81227777777799</v>
      </c>
      <c r="F3569">
        <v>-7.6817222222222199</v>
      </c>
      <c r="G3569" t="s">
        <v>1464</v>
      </c>
    </row>
    <row r="3570" spans="1:7" ht="18.75" customHeight="1">
      <c r="A3570" s="36" t="s">
        <v>15476</v>
      </c>
      <c r="B3570" s="36" t="s">
        <v>4582</v>
      </c>
      <c r="C3570" s="36" t="s">
        <v>15477</v>
      </c>
      <c r="D3570" s="36" t="s">
        <v>1464</v>
      </c>
      <c r="E3570">
        <v>108.82077777777801</v>
      </c>
      <c r="F3570">
        <v>-7.6764444444444297</v>
      </c>
      <c r="G3570" t="s">
        <v>1464</v>
      </c>
    </row>
    <row r="3571" spans="1:7" ht="18.75" customHeight="1">
      <c r="A3571" s="36" t="s">
        <v>14196</v>
      </c>
      <c r="B3571" s="36" t="s">
        <v>14374</v>
      </c>
      <c r="C3571" s="36" t="s">
        <v>14197</v>
      </c>
      <c r="D3571" s="36" t="s">
        <v>14198</v>
      </c>
      <c r="E3571">
        <v>125.53425</v>
      </c>
      <c r="F3571">
        <v>-8.5383329999999908</v>
      </c>
      <c r="G3571" t="s">
        <v>1464</v>
      </c>
    </row>
    <row r="3572" spans="1:7" ht="18.75" customHeight="1">
      <c r="A3572" s="36" t="s">
        <v>4890</v>
      </c>
      <c r="B3572" s="36" t="s">
        <v>4582</v>
      </c>
      <c r="C3572" s="36" t="s">
        <v>4891</v>
      </c>
      <c r="D3572" s="36" t="s">
        <v>4661</v>
      </c>
      <c r="E3572">
        <v>104.70657509999999</v>
      </c>
      <c r="F3572">
        <v>-1.9985073549999901</v>
      </c>
      <c r="G3572" t="s">
        <v>1464</v>
      </c>
    </row>
    <row r="3573" spans="1:7" ht="18.75" customHeight="1">
      <c r="A3573" s="36" t="s">
        <v>6627</v>
      </c>
      <c r="B3573" s="36" t="s">
        <v>6330</v>
      </c>
      <c r="C3573" t="s">
        <v>6628</v>
      </c>
      <c r="D3573" t="s">
        <v>6356</v>
      </c>
      <c r="E3573">
        <v>1.6166666750000001</v>
      </c>
      <c r="F3573">
        <v>110.51667019999999</v>
      </c>
    </row>
    <row r="3574" spans="1:7" ht="18.75" customHeight="1">
      <c r="A3574" s="36" t="s">
        <v>4682</v>
      </c>
      <c r="B3574" s="36" t="s">
        <v>4582</v>
      </c>
      <c r="C3574" s="36" t="s">
        <v>4683</v>
      </c>
      <c r="D3574" s="36" t="s">
        <v>4600</v>
      </c>
      <c r="E3574">
        <v>132.950748</v>
      </c>
      <c r="F3574">
        <v>-2.258867</v>
      </c>
      <c r="G3574" t="s">
        <v>1464</v>
      </c>
    </row>
    <row r="3575" spans="1:7" ht="18.75" customHeight="1">
      <c r="A3575" s="36" t="s">
        <v>5322</v>
      </c>
      <c r="B3575" s="36" t="s">
        <v>4582</v>
      </c>
      <c r="C3575" s="36" t="s">
        <v>5323</v>
      </c>
      <c r="D3575" t="s">
        <v>4636</v>
      </c>
      <c r="E3575">
        <v>100.337667</v>
      </c>
      <c r="F3575">
        <v>-0.87411099999999997</v>
      </c>
      <c r="G3575" t="s">
        <v>1464</v>
      </c>
    </row>
    <row r="3576" spans="1:7" ht="18.75" customHeight="1">
      <c r="A3576" t="s">
        <v>3485</v>
      </c>
      <c r="B3576" t="s">
        <v>2833</v>
      </c>
      <c r="C3576" t="s">
        <v>3486</v>
      </c>
      <c r="D3576"/>
      <c r="E3576">
        <v>21.971741999999999</v>
      </c>
      <c r="F3576">
        <v>90.499668999999997</v>
      </c>
      <c r="G3576" t="s">
        <v>17230</v>
      </c>
    </row>
    <row r="3577" spans="1:7" ht="18.75" customHeight="1">
      <c r="A3577" s="36" t="s">
        <v>13577</v>
      </c>
      <c r="B3577" s="36" t="s">
        <v>13155</v>
      </c>
      <c r="C3577" s="36" t="s">
        <v>13578</v>
      </c>
      <c r="D3577" s="36" t="s">
        <v>13260</v>
      </c>
      <c r="E3577">
        <v>100.9744444</v>
      </c>
      <c r="F3577">
        <v>13.36194444</v>
      </c>
      <c r="G3577" t="s">
        <v>1464</v>
      </c>
    </row>
    <row r="3578" spans="1:7" ht="18.75" customHeight="1">
      <c r="A3578" s="36" t="s">
        <v>13192</v>
      </c>
      <c r="B3578" s="36" t="s">
        <v>13155</v>
      </c>
      <c r="C3578" s="36" t="s">
        <v>13193</v>
      </c>
      <c r="D3578" t="s">
        <v>1464</v>
      </c>
      <c r="E3578">
        <v>100.16</v>
      </c>
      <c r="F3578">
        <v>13.29</v>
      </c>
      <c r="G3578" t="s">
        <v>1464</v>
      </c>
    </row>
    <row r="3579" spans="1:7" ht="18.75" customHeight="1">
      <c r="A3579" s="36" t="s">
        <v>11578</v>
      </c>
      <c r="B3579" s="36" t="s">
        <v>10805</v>
      </c>
      <c r="C3579" s="36" t="s">
        <v>11579</v>
      </c>
      <c r="D3579" s="36" t="s">
        <v>10828</v>
      </c>
      <c r="E3579">
        <v>122.39</v>
      </c>
      <c r="F3579">
        <v>9.27</v>
      </c>
      <c r="G3579" t="s">
        <v>1464</v>
      </c>
    </row>
    <row r="3580" spans="1:7" ht="18.75" customHeight="1">
      <c r="A3580" t="s">
        <v>2859</v>
      </c>
      <c r="B3580" t="s">
        <v>2833</v>
      </c>
      <c r="C3580" t="s">
        <v>2860</v>
      </c>
      <c r="D3580" t="s">
        <v>2861</v>
      </c>
      <c r="E3580">
        <v>22.833333970000002</v>
      </c>
      <c r="F3580">
        <v>91.466667180000002</v>
      </c>
      <c r="G3580" t="s">
        <v>17230</v>
      </c>
    </row>
    <row r="3581" spans="1:7" ht="18.75" customHeight="1">
      <c r="A3581" s="36" t="s">
        <v>14282</v>
      </c>
      <c r="B3581" s="36" t="s">
        <v>14231</v>
      </c>
      <c r="C3581" s="36" t="s">
        <v>14283</v>
      </c>
      <c r="D3581" s="36" t="s">
        <v>14284</v>
      </c>
      <c r="E3581">
        <v>104.75</v>
      </c>
      <c r="F3581">
        <v>8.6333332060000103</v>
      </c>
      <c r="G3581" t="s">
        <v>1464</v>
      </c>
    </row>
    <row r="3582" spans="1:7" ht="18.75" customHeight="1">
      <c r="A3582" t="s">
        <v>3129</v>
      </c>
      <c r="B3582" t="s">
        <v>2833</v>
      </c>
      <c r="C3582" t="s">
        <v>3130</v>
      </c>
      <c r="D3582" t="s">
        <v>2846</v>
      </c>
      <c r="E3582">
        <v>0</v>
      </c>
      <c r="F3582">
        <v>0</v>
      </c>
      <c r="G3582" t="s">
        <v>17234</v>
      </c>
    </row>
    <row r="3583" spans="1:7" ht="18.75" customHeight="1">
      <c r="A3583" s="36" t="s">
        <v>2275</v>
      </c>
      <c r="B3583" s="36" t="s">
        <v>1884</v>
      </c>
      <c r="C3583" s="36" t="s">
        <v>2276</v>
      </c>
      <c r="D3583" s="36" t="s">
        <v>1464</v>
      </c>
      <c r="E3583">
        <v>116.679548283065</v>
      </c>
      <c r="F3583">
        <v>-34.486363568940199</v>
      </c>
      <c r="G3583" t="s">
        <v>1464</v>
      </c>
    </row>
    <row r="3584" spans="1:7" ht="18.75" customHeight="1">
      <c r="A3584" s="36" t="s">
        <v>11557</v>
      </c>
      <c r="B3584" s="36" t="s">
        <v>10805</v>
      </c>
      <c r="C3584" s="36" t="s">
        <v>11558</v>
      </c>
      <c r="D3584" s="36" t="s">
        <v>10862</v>
      </c>
      <c r="E3584">
        <v>123.9000015</v>
      </c>
      <c r="F3584">
        <v>8.1333332059999996</v>
      </c>
      <c r="G3584" t="s">
        <v>1464</v>
      </c>
    </row>
    <row r="3585" spans="1:7" ht="18.75" customHeight="1">
      <c r="A3585" s="36" t="s">
        <v>15684</v>
      </c>
      <c r="B3585" s="36" t="s">
        <v>10805</v>
      </c>
      <c r="C3585" s="36" t="s">
        <v>15685</v>
      </c>
      <c r="D3585" s="36" t="s">
        <v>15686</v>
      </c>
      <c r="E3585">
        <v>123.862047097502</v>
      </c>
      <c r="F3585">
        <v>8.0981436318432696</v>
      </c>
      <c r="G3585" t="s">
        <v>1464</v>
      </c>
    </row>
    <row r="3586" spans="1:7" ht="18.75" customHeight="1">
      <c r="A3586" s="36" t="s">
        <v>6262</v>
      </c>
      <c r="B3586" s="36" t="s">
        <v>5588</v>
      </c>
      <c r="C3586" s="36" t="s">
        <v>6263</v>
      </c>
      <c r="D3586" s="36" t="s">
        <v>5590</v>
      </c>
      <c r="E3586">
        <v>141.92720312713101</v>
      </c>
      <c r="F3586">
        <v>42.5597819147876</v>
      </c>
      <c r="G3586" t="s">
        <v>1464</v>
      </c>
    </row>
    <row r="3587" spans="1:7" ht="18.75" customHeight="1">
      <c r="A3587" s="36" t="s">
        <v>5078</v>
      </c>
      <c r="B3587" s="36" t="s">
        <v>4582</v>
      </c>
      <c r="C3587" s="36" t="s">
        <v>5079</v>
      </c>
      <c r="D3587" s="36" t="s">
        <v>4949</v>
      </c>
      <c r="E3587">
        <v>123.3000031</v>
      </c>
      <c r="F3587">
        <v>-10.516666409999999</v>
      </c>
      <c r="G3587" t="s">
        <v>1464</v>
      </c>
    </row>
    <row r="3588" spans="1:7" ht="18.75" customHeight="1">
      <c r="A3588" s="36" t="s">
        <v>10709</v>
      </c>
      <c r="B3588" s="36" t="s">
        <v>9596</v>
      </c>
      <c r="C3588" s="36" t="s">
        <v>10710</v>
      </c>
      <c r="D3588" s="36" t="s">
        <v>9600</v>
      </c>
      <c r="E3588">
        <v>0</v>
      </c>
      <c r="F3588">
        <v>0</v>
      </c>
      <c r="G3588" t="s">
        <v>1464</v>
      </c>
    </row>
    <row r="3589" spans="1:7" ht="18.75" customHeight="1">
      <c r="A3589" t="s">
        <v>3313</v>
      </c>
      <c r="B3589" t="s">
        <v>2833</v>
      </c>
      <c r="C3589" t="s">
        <v>3314</v>
      </c>
      <c r="D3589" t="s">
        <v>2838</v>
      </c>
      <c r="E3589">
        <v>22.086167</v>
      </c>
      <c r="F3589">
        <v>91.042299999999997</v>
      </c>
      <c r="G3589" t="s">
        <v>17230</v>
      </c>
    </row>
    <row r="3590" spans="1:7" ht="18.75" customHeight="1">
      <c r="A3590" t="s">
        <v>3426</v>
      </c>
      <c r="B3590" t="s">
        <v>2833</v>
      </c>
      <c r="C3590" t="s">
        <v>3427</v>
      </c>
      <c r="D3590" t="s">
        <v>2861</v>
      </c>
      <c r="E3590">
        <v>22.0944895662055</v>
      </c>
      <c r="F3590">
        <v>91.022199787089306</v>
      </c>
      <c r="G3590" t="s">
        <v>17230</v>
      </c>
    </row>
    <row r="3591" spans="1:7" ht="18.75" customHeight="1">
      <c r="A3591" s="36" t="s">
        <v>6168</v>
      </c>
      <c r="B3591" s="36" t="s">
        <v>5588</v>
      </c>
      <c r="C3591" s="36" t="s">
        <v>6169</v>
      </c>
      <c r="D3591" s="36" t="s">
        <v>5596</v>
      </c>
      <c r="E3591">
        <v>127.6982</v>
      </c>
      <c r="F3591">
        <v>26.1374</v>
      </c>
      <c r="G3591" t="s">
        <v>1464</v>
      </c>
    </row>
    <row r="3592" spans="1:7" ht="18.75" customHeight="1">
      <c r="A3592" s="36" t="s">
        <v>12538</v>
      </c>
      <c r="B3592" s="36" t="s">
        <v>17253</v>
      </c>
      <c r="C3592" s="36" t="s">
        <v>12539</v>
      </c>
      <c r="D3592" t="s">
        <v>12404</v>
      </c>
      <c r="E3592">
        <v>80.150000000000006</v>
      </c>
      <c r="F3592">
        <v>9.2333333329999991</v>
      </c>
      <c r="G3592" t="s">
        <v>1464</v>
      </c>
    </row>
    <row r="3593" spans="1:7" ht="18.75" customHeight="1">
      <c r="A3593" s="36" t="s">
        <v>9837</v>
      </c>
      <c r="B3593" s="36" t="s">
        <v>9596</v>
      </c>
      <c r="C3593" s="36" t="s">
        <v>9838</v>
      </c>
      <c r="D3593" t="s">
        <v>9600</v>
      </c>
      <c r="E3593">
        <v>67</v>
      </c>
      <c r="F3593">
        <v>24</v>
      </c>
      <c r="G3593" t="s">
        <v>1464</v>
      </c>
    </row>
    <row r="3594" spans="1:7" ht="18.75" customHeight="1">
      <c r="A3594" s="36" t="s">
        <v>9486</v>
      </c>
      <c r="B3594" s="36" t="s">
        <v>17249</v>
      </c>
      <c r="C3594" s="36" t="s">
        <v>9487</v>
      </c>
      <c r="D3594" s="36" t="s">
        <v>7710</v>
      </c>
      <c r="E3594">
        <v>173</v>
      </c>
      <c r="F3594">
        <v>-40.583333330000002</v>
      </c>
      <c r="G3594" t="s">
        <v>8555</v>
      </c>
    </row>
    <row r="3595" spans="1:7" ht="18.75" customHeight="1">
      <c r="A3595" s="36" t="s">
        <v>9488</v>
      </c>
      <c r="B3595" s="36" t="s">
        <v>17249</v>
      </c>
      <c r="C3595" s="36" t="s">
        <v>9489</v>
      </c>
      <c r="D3595" s="36" t="s">
        <v>7710</v>
      </c>
      <c r="E3595">
        <v>173</v>
      </c>
      <c r="F3595">
        <v>-40.583333330000002</v>
      </c>
      <c r="G3595" t="s">
        <v>8555</v>
      </c>
    </row>
    <row r="3596" spans="1:7" ht="18.75" customHeight="1">
      <c r="A3596" s="36" t="s">
        <v>9490</v>
      </c>
      <c r="B3596" s="36" t="s">
        <v>17249</v>
      </c>
      <c r="C3596" s="36" t="s">
        <v>9491</v>
      </c>
      <c r="D3596" t="s">
        <v>7710</v>
      </c>
      <c r="E3596">
        <v>173</v>
      </c>
      <c r="F3596">
        <v>-40.583333330000002</v>
      </c>
      <c r="G3596" t="s">
        <v>8555</v>
      </c>
    </row>
    <row r="3597" spans="1:7" ht="18.75" customHeight="1">
      <c r="A3597" s="36" t="s">
        <v>9492</v>
      </c>
      <c r="B3597" s="36" t="s">
        <v>17249</v>
      </c>
      <c r="C3597" s="36" t="s">
        <v>9493</v>
      </c>
      <c r="D3597" t="s">
        <v>7710</v>
      </c>
      <c r="E3597">
        <v>173</v>
      </c>
      <c r="F3597">
        <v>-40.583333330000002</v>
      </c>
      <c r="G3597" t="s">
        <v>8555</v>
      </c>
    </row>
    <row r="3598" spans="1:7" ht="18.75" customHeight="1">
      <c r="A3598" s="36" t="s">
        <v>9494</v>
      </c>
      <c r="B3598" s="36" t="s">
        <v>17249</v>
      </c>
      <c r="C3598" s="36" t="s">
        <v>9495</v>
      </c>
      <c r="D3598" s="36" t="s">
        <v>7710</v>
      </c>
      <c r="E3598">
        <v>173</v>
      </c>
      <c r="F3598">
        <v>-40.583333330000002</v>
      </c>
      <c r="G3598" t="s">
        <v>8555</v>
      </c>
    </row>
    <row r="3599" spans="1:7" ht="18.75" customHeight="1">
      <c r="A3599" s="36" t="s">
        <v>9496</v>
      </c>
      <c r="B3599" s="36" t="s">
        <v>17249</v>
      </c>
      <c r="C3599" s="36" t="s">
        <v>9497</v>
      </c>
      <c r="D3599" t="s">
        <v>7710</v>
      </c>
      <c r="E3599">
        <v>173</v>
      </c>
      <c r="F3599">
        <v>-40.583333330000002</v>
      </c>
      <c r="G3599" t="s">
        <v>8555</v>
      </c>
    </row>
    <row r="3600" spans="1:7" ht="18.75" customHeight="1">
      <c r="A3600" s="36" t="s">
        <v>2265</v>
      </c>
      <c r="B3600" s="36" t="s">
        <v>1884</v>
      </c>
      <c r="C3600" s="36" t="s">
        <v>2266</v>
      </c>
      <c r="D3600" s="36" t="s">
        <v>1464</v>
      </c>
      <c r="E3600">
        <v>140.14800532509801</v>
      </c>
      <c r="F3600">
        <v>-37.510225924634902</v>
      </c>
      <c r="G3600" t="s">
        <v>1464</v>
      </c>
    </row>
    <row r="3601" spans="1:7" ht="18.75" customHeight="1">
      <c r="A3601" s="36" t="s">
        <v>12054</v>
      </c>
      <c r="B3601" s="36" t="s">
        <v>17251</v>
      </c>
      <c r="C3601" s="36" t="s">
        <v>12055</v>
      </c>
      <c r="D3601" t="s">
        <v>11815</v>
      </c>
      <c r="E3601">
        <v>126.837479489827</v>
      </c>
      <c r="F3601">
        <v>37.380845674037801</v>
      </c>
      <c r="G3601" t="s">
        <v>1464</v>
      </c>
    </row>
    <row r="3602" spans="1:7" ht="18.75" customHeight="1">
      <c r="A3602" s="36" t="s">
        <v>13790</v>
      </c>
      <c r="B3602" s="36" t="s">
        <v>13155</v>
      </c>
      <c r="C3602" s="36" t="s">
        <v>13791</v>
      </c>
      <c r="D3602" s="36" t="s">
        <v>13354</v>
      </c>
      <c r="E3602">
        <v>104.6999969</v>
      </c>
      <c r="F3602">
        <v>15.19999981</v>
      </c>
      <c r="G3602" t="s">
        <v>1464</v>
      </c>
    </row>
    <row r="3603" spans="1:7" ht="18.75" customHeight="1">
      <c r="A3603" s="36" t="s">
        <v>12100</v>
      </c>
      <c r="B3603" s="36" t="s">
        <v>17251</v>
      </c>
      <c r="C3603" s="36" t="s">
        <v>12101</v>
      </c>
      <c r="D3603" t="s">
        <v>11821</v>
      </c>
      <c r="E3603">
        <v>128.75</v>
      </c>
      <c r="F3603">
        <v>35.849998470000003</v>
      </c>
      <c r="G3603" t="s">
        <v>1464</v>
      </c>
    </row>
    <row r="3604" spans="1:7" ht="18.75" customHeight="1">
      <c r="A3604" s="36" t="s">
        <v>12801</v>
      </c>
      <c r="B3604" s="36" t="s">
        <v>17253</v>
      </c>
      <c r="C3604" s="36" t="s">
        <v>12802</v>
      </c>
      <c r="D3604" t="s">
        <v>12421</v>
      </c>
      <c r="E3604">
        <v>79.800003050000001</v>
      </c>
      <c r="F3604">
        <v>7.8000001909999996</v>
      </c>
      <c r="G3604" t="s">
        <v>1464</v>
      </c>
    </row>
    <row r="3605" spans="1:7" ht="18.75" customHeight="1">
      <c r="A3605" s="36" t="s">
        <v>12821</v>
      </c>
      <c r="B3605" s="36" t="s">
        <v>17253</v>
      </c>
      <c r="C3605" s="36" t="s">
        <v>12822</v>
      </c>
      <c r="D3605" t="s">
        <v>12421</v>
      </c>
      <c r="E3605">
        <v>0</v>
      </c>
      <c r="F3605">
        <v>0</v>
      </c>
      <c r="G3605" t="s">
        <v>1464</v>
      </c>
    </row>
    <row r="3606" spans="1:7" ht="18.75" customHeight="1">
      <c r="A3606" s="36" t="s">
        <v>1980</v>
      </c>
      <c r="B3606" s="36" t="s">
        <v>1884</v>
      </c>
      <c r="C3606" s="36" t="s">
        <v>1981</v>
      </c>
      <c r="D3606" t="s">
        <v>1921</v>
      </c>
      <c r="E3606">
        <v>137.821152075556</v>
      </c>
      <c r="F3606">
        <v>-33.6529524644574</v>
      </c>
      <c r="G3606" t="s">
        <v>1464</v>
      </c>
    </row>
    <row r="3607" spans="1:7" ht="18.75" customHeight="1">
      <c r="A3607" s="36" t="s">
        <v>9933</v>
      </c>
      <c r="B3607" s="36" t="s">
        <v>9596</v>
      </c>
      <c r="C3607" s="36" t="s">
        <v>9934</v>
      </c>
      <c r="D3607" t="s">
        <v>9600</v>
      </c>
      <c r="E3607">
        <v>0</v>
      </c>
      <c r="F3607">
        <v>0</v>
      </c>
      <c r="G3607" t="s">
        <v>1464</v>
      </c>
    </row>
    <row r="3608" spans="1:7" ht="18.75" customHeight="1">
      <c r="A3608" s="36" t="s">
        <v>2261</v>
      </c>
      <c r="B3608" s="36" t="s">
        <v>1884</v>
      </c>
      <c r="C3608" s="36" t="s">
        <v>2262</v>
      </c>
      <c r="D3608" s="36" t="s">
        <v>1464</v>
      </c>
      <c r="E3608">
        <v>133.60228617017</v>
      </c>
      <c r="F3608">
        <v>-32.118122042520397</v>
      </c>
      <c r="G3608" t="s">
        <v>1464</v>
      </c>
    </row>
    <row r="3609" spans="1:7" ht="18.75" customHeight="1">
      <c r="A3609" s="36" t="s">
        <v>10872</v>
      </c>
      <c r="B3609" s="36" t="s">
        <v>10805</v>
      </c>
      <c r="C3609" s="36" t="s">
        <v>10873</v>
      </c>
      <c r="D3609" s="36" t="s">
        <v>10874</v>
      </c>
      <c r="E3609">
        <v>122.4499969</v>
      </c>
      <c r="F3609">
        <v>8.1166667940000004</v>
      </c>
      <c r="G3609" t="s">
        <v>1464</v>
      </c>
    </row>
    <row r="3610" spans="1:7" ht="18.75" customHeight="1">
      <c r="A3610" s="36" t="s">
        <v>10693</v>
      </c>
      <c r="B3610" s="36" t="s">
        <v>9596</v>
      </c>
      <c r="C3610" s="36" t="s">
        <v>10694</v>
      </c>
      <c r="D3610" t="s">
        <v>9600</v>
      </c>
      <c r="E3610">
        <v>0</v>
      </c>
      <c r="F3610">
        <v>0</v>
      </c>
      <c r="G3610" t="s">
        <v>1464</v>
      </c>
    </row>
    <row r="3611" spans="1:7" ht="18.75" customHeight="1">
      <c r="A3611" s="36" t="s">
        <v>8858</v>
      </c>
      <c r="B3611" s="36" t="s">
        <v>17249</v>
      </c>
      <c r="C3611" s="36" t="s">
        <v>8859</v>
      </c>
      <c r="D3611" s="36" t="s">
        <v>8374</v>
      </c>
      <c r="E3611">
        <v>177.90777779999999</v>
      </c>
      <c r="F3611">
        <v>-38.774444440000003</v>
      </c>
      <c r="G3611" t="s">
        <v>1464</v>
      </c>
    </row>
    <row r="3612" spans="1:7" ht="18.75" customHeight="1">
      <c r="A3612" s="36" t="s">
        <v>10741</v>
      </c>
      <c r="B3612" s="36" t="s">
        <v>9596</v>
      </c>
      <c r="C3612" s="36" t="s">
        <v>10742</v>
      </c>
      <c r="D3612" t="s">
        <v>9600</v>
      </c>
      <c r="E3612">
        <v>0</v>
      </c>
      <c r="F3612">
        <v>0</v>
      </c>
      <c r="G3612" t="s">
        <v>1464</v>
      </c>
    </row>
    <row r="3613" spans="1:7" ht="18.75" customHeight="1">
      <c r="A3613" s="36" t="s">
        <v>5762</v>
      </c>
      <c r="B3613" s="36" t="s">
        <v>5588</v>
      </c>
      <c r="C3613" s="36" t="s">
        <v>5763</v>
      </c>
      <c r="D3613" s="36" t="s">
        <v>5764</v>
      </c>
      <c r="E3613">
        <v>130.337187531691</v>
      </c>
      <c r="F3613">
        <v>33.585837966832997</v>
      </c>
      <c r="G3613" t="s">
        <v>1464</v>
      </c>
    </row>
    <row r="3614" spans="1:7" ht="18.75" customHeight="1">
      <c r="A3614" s="36" t="s">
        <v>2257</v>
      </c>
      <c r="B3614" s="36" t="s">
        <v>1884</v>
      </c>
      <c r="C3614" s="36" t="s">
        <v>2258</v>
      </c>
      <c r="D3614" s="36" t="s">
        <v>1464</v>
      </c>
      <c r="E3614">
        <v>150.04792203794301</v>
      </c>
      <c r="F3614">
        <v>-36.529271551246701</v>
      </c>
      <c r="G3614" t="s">
        <v>1464</v>
      </c>
    </row>
    <row r="3615" spans="1:7" ht="18.75" customHeight="1">
      <c r="A3615" s="36" t="s">
        <v>2255</v>
      </c>
      <c r="B3615" s="36" t="s">
        <v>1884</v>
      </c>
      <c r="C3615" s="36" t="s">
        <v>2256</v>
      </c>
      <c r="D3615" s="36" t="s">
        <v>1464</v>
      </c>
      <c r="E3615">
        <v>146.02136601497801</v>
      </c>
      <c r="F3615">
        <v>-18.082275772598901</v>
      </c>
      <c r="G3615" t="s">
        <v>1464</v>
      </c>
    </row>
    <row r="3616" spans="1:7" ht="18.75" customHeight="1">
      <c r="A3616" s="36" t="s">
        <v>9783</v>
      </c>
      <c r="B3616" s="36" t="s">
        <v>9596</v>
      </c>
      <c r="C3616" s="36" t="s">
        <v>9784</v>
      </c>
      <c r="D3616" t="s">
        <v>9600</v>
      </c>
      <c r="E3616">
        <v>68.466667180000002</v>
      </c>
      <c r="F3616">
        <v>24.149999619999999</v>
      </c>
      <c r="G3616" t="s">
        <v>1464</v>
      </c>
    </row>
    <row r="3617" spans="1:7" ht="18.75" customHeight="1">
      <c r="A3617" s="36" t="s">
        <v>2253</v>
      </c>
      <c r="B3617" s="36" t="s">
        <v>1884</v>
      </c>
      <c r="C3617" s="36" t="s">
        <v>2254</v>
      </c>
      <c r="D3617" s="36" t="s">
        <v>1464</v>
      </c>
      <c r="E3617">
        <v>145.95325351949899</v>
      </c>
      <c r="F3617">
        <v>-17.228885986900799</v>
      </c>
      <c r="G3617" t="s">
        <v>1464</v>
      </c>
    </row>
    <row r="3618" spans="1:7" ht="18.75" customHeight="1">
      <c r="A3618" s="36" t="s">
        <v>12891</v>
      </c>
      <c r="B3618" s="36" t="s">
        <v>17253</v>
      </c>
      <c r="C3618" s="36" t="s">
        <v>12892</v>
      </c>
      <c r="D3618" t="s">
        <v>12404</v>
      </c>
      <c r="E3618">
        <v>80.166667000000004</v>
      </c>
      <c r="F3618">
        <v>7.3666669999999996</v>
      </c>
      <c r="G3618" t="s">
        <v>1464</v>
      </c>
    </row>
    <row r="3619" spans="1:7" ht="18.75" customHeight="1">
      <c r="A3619" s="36" t="s">
        <v>12803</v>
      </c>
      <c r="B3619" s="36" t="s">
        <v>17253</v>
      </c>
      <c r="C3619" s="36" t="s">
        <v>12804</v>
      </c>
      <c r="D3619" t="s">
        <v>12421</v>
      </c>
      <c r="E3619">
        <v>79.800003050000001</v>
      </c>
      <c r="F3619">
        <v>7.716666698</v>
      </c>
      <c r="G3619" t="s">
        <v>1464</v>
      </c>
    </row>
    <row r="3620" spans="1:7" ht="18.75" customHeight="1">
      <c r="A3620" s="36" t="s">
        <v>12726</v>
      </c>
      <c r="B3620" s="36" t="s">
        <v>17253</v>
      </c>
      <c r="C3620" s="36" t="s">
        <v>12727</v>
      </c>
      <c r="D3620" t="s">
        <v>12411</v>
      </c>
      <c r="E3620">
        <v>79.916664119999993</v>
      </c>
      <c r="F3620">
        <v>7.0500001909999996</v>
      </c>
      <c r="G3620" t="s">
        <v>1464</v>
      </c>
    </row>
    <row r="3621" spans="1:7" ht="18.75" customHeight="1">
      <c r="A3621" s="36" t="s">
        <v>7089</v>
      </c>
      <c r="B3621" s="36" t="s">
        <v>6929</v>
      </c>
      <c r="C3621" s="36" t="s">
        <v>7090</v>
      </c>
      <c r="D3621" s="36" t="s">
        <v>6982</v>
      </c>
      <c r="E3621">
        <v>95.583335880000007</v>
      </c>
      <c r="F3621">
        <v>21.666666029999998</v>
      </c>
      <c r="G3621" t="s">
        <v>1464</v>
      </c>
    </row>
    <row r="3622" spans="1:7" ht="18.75" customHeight="1">
      <c r="A3622" s="36" t="s">
        <v>7367</v>
      </c>
      <c r="B3622" s="36" t="s">
        <v>6929</v>
      </c>
      <c r="C3622" s="36" t="s">
        <v>7368</v>
      </c>
      <c r="D3622" s="36" t="s">
        <v>1464</v>
      </c>
      <c r="E3622">
        <v>0</v>
      </c>
      <c r="F3622">
        <v>0</v>
      </c>
      <c r="G3622" t="s">
        <v>1464</v>
      </c>
    </row>
    <row r="3623" spans="1:7" ht="18.75" customHeight="1">
      <c r="A3623" s="36" t="s">
        <v>7113</v>
      </c>
      <c r="B3623" s="36" t="s">
        <v>6929</v>
      </c>
      <c r="C3623" s="36" t="s">
        <v>7114</v>
      </c>
      <c r="D3623" s="36" t="s">
        <v>6947</v>
      </c>
      <c r="E3623">
        <v>97.416664119999993</v>
      </c>
      <c r="F3623">
        <v>25.333333970000002</v>
      </c>
      <c r="G3623" t="s">
        <v>1464</v>
      </c>
    </row>
    <row r="3624" spans="1:7" ht="18.75" customHeight="1">
      <c r="A3624" s="36" t="s">
        <v>7125</v>
      </c>
      <c r="B3624" s="36" t="s">
        <v>6929</v>
      </c>
      <c r="C3624" s="36" t="s">
        <v>7126</v>
      </c>
      <c r="D3624" s="36" t="s">
        <v>6982</v>
      </c>
      <c r="E3624">
        <v>95.949996949999999</v>
      </c>
      <c r="F3624">
        <v>21.38333321</v>
      </c>
      <c r="G3624" t="s">
        <v>1464</v>
      </c>
    </row>
    <row r="3625" spans="1:7" ht="18.75" customHeight="1">
      <c r="A3625" s="36" t="s">
        <v>7127</v>
      </c>
      <c r="B3625" s="36" t="s">
        <v>6929</v>
      </c>
      <c r="C3625" s="36" t="s">
        <v>7128</v>
      </c>
      <c r="D3625" s="36" t="s">
        <v>6982</v>
      </c>
      <c r="E3625">
        <v>95.983329769999997</v>
      </c>
      <c r="F3625">
        <v>21.333333970000002</v>
      </c>
      <c r="G3625" t="s">
        <v>1464</v>
      </c>
    </row>
    <row r="3626" spans="1:7" ht="18.75" customHeight="1">
      <c r="A3626" s="36" t="s">
        <v>7001</v>
      </c>
      <c r="B3626" s="36" t="s">
        <v>6929</v>
      </c>
      <c r="C3626" s="36" t="s">
        <v>7002</v>
      </c>
      <c r="D3626" s="36" t="s">
        <v>6982</v>
      </c>
      <c r="E3626">
        <v>96</v>
      </c>
      <c r="F3626">
        <v>21.433332440000001</v>
      </c>
      <c r="G3626" t="s">
        <v>1464</v>
      </c>
    </row>
    <row r="3627" spans="1:7" ht="18.75" customHeight="1">
      <c r="A3627" s="36" t="s">
        <v>7293</v>
      </c>
      <c r="B3627" s="36" t="s">
        <v>6929</v>
      </c>
      <c r="C3627" s="36" t="s">
        <v>7294</v>
      </c>
      <c r="D3627" s="36" t="s">
        <v>6955</v>
      </c>
      <c r="E3627">
        <v>94.083335880000007</v>
      </c>
      <c r="F3627">
        <v>23.183332440000001</v>
      </c>
      <c r="G3627" t="s">
        <v>1464</v>
      </c>
    </row>
    <row r="3628" spans="1:7" ht="18.75" customHeight="1">
      <c r="A3628" s="36" t="s">
        <v>12514</v>
      </c>
      <c r="B3628" s="36" t="s">
        <v>17253</v>
      </c>
      <c r="C3628" s="36" t="s">
        <v>12515</v>
      </c>
      <c r="D3628" t="s">
        <v>12516</v>
      </c>
      <c r="E3628">
        <v>80.066666699999999</v>
      </c>
      <c r="F3628">
        <v>8.3333333300000092</v>
      </c>
      <c r="G3628" t="s">
        <v>1464</v>
      </c>
    </row>
    <row r="3629" spans="1:7" ht="18.75" customHeight="1">
      <c r="A3629" s="36" t="s">
        <v>6244</v>
      </c>
      <c r="B3629" s="36" t="s">
        <v>5588</v>
      </c>
      <c r="C3629" s="36" t="s">
        <v>6245</v>
      </c>
      <c r="D3629" s="36" t="s">
        <v>5612</v>
      </c>
      <c r="E3629">
        <v>140.41220984971699</v>
      </c>
      <c r="F3629">
        <v>35.462715836366201</v>
      </c>
      <c r="G3629" t="s">
        <v>1464</v>
      </c>
    </row>
    <row r="3630" spans="1:7" ht="18.75" customHeight="1">
      <c r="A3630" s="36" t="s">
        <v>9980</v>
      </c>
      <c r="B3630" s="36" t="s">
        <v>9596</v>
      </c>
      <c r="C3630" s="36" t="s">
        <v>9981</v>
      </c>
      <c r="D3630" t="s">
        <v>1350</v>
      </c>
      <c r="E3630">
        <v>0</v>
      </c>
      <c r="F3630">
        <v>0</v>
      </c>
      <c r="G3630" t="s">
        <v>1464</v>
      </c>
    </row>
    <row r="3631" spans="1:7" ht="18.75" customHeight="1">
      <c r="A3631" t="s">
        <v>2836</v>
      </c>
      <c r="B3631" t="s">
        <v>2833</v>
      </c>
      <c r="C3631" t="s">
        <v>2837</v>
      </c>
      <c r="D3631" t="s">
        <v>2838</v>
      </c>
      <c r="E3631">
        <v>22.25</v>
      </c>
      <c r="F3631">
        <v>90.650001529999997</v>
      </c>
      <c r="G3631" t="s">
        <v>17230</v>
      </c>
    </row>
    <row r="3632" spans="1:7" ht="18.75" customHeight="1">
      <c r="A3632" s="36" t="s">
        <v>12696</v>
      </c>
      <c r="B3632" s="36" t="s">
        <v>17253</v>
      </c>
      <c r="C3632" s="36" t="s">
        <v>12697</v>
      </c>
      <c r="D3632" t="s">
        <v>12442</v>
      </c>
      <c r="E3632">
        <v>80.483329769999997</v>
      </c>
      <c r="F3632">
        <v>8.25</v>
      </c>
      <c r="G3632" t="s">
        <v>1464</v>
      </c>
    </row>
    <row r="3633" spans="1:7" ht="18.75" customHeight="1">
      <c r="A3633" s="36" t="s">
        <v>7335</v>
      </c>
      <c r="B3633" s="36" t="s">
        <v>6929</v>
      </c>
      <c r="C3633" s="36" t="s">
        <v>7336</v>
      </c>
      <c r="D3633" t="s">
        <v>6977</v>
      </c>
      <c r="E3633">
        <v>96.933334349999996</v>
      </c>
      <c r="F3633">
        <v>20.683332440000001</v>
      </c>
      <c r="G3633" t="s">
        <v>1464</v>
      </c>
    </row>
    <row r="3634" spans="1:7" ht="18.75" customHeight="1">
      <c r="A3634" s="36" t="s">
        <v>2804</v>
      </c>
      <c r="B3634" s="36" t="s">
        <v>1884</v>
      </c>
      <c r="C3634" s="36" t="s">
        <v>2805</v>
      </c>
      <c r="D3634" s="36" t="s">
        <v>1464</v>
      </c>
      <c r="E3634">
        <v>139.87475867415299</v>
      </c>
      <c r="F3634">
        <v>-36.6948946797717</v>
      </c>
      <c r="G3634" t="s">
        <v>1464</v>
      </c>
    </row>
    <row r="3635" spans="1:7" ht="18.75" customHeight="1">
      <c r="A3635" s="36" t="s">
        <v>12133</v>
      </c>
      <c r="B3635" s="36" t="s">
        <v>17251</v>
      </c>
      <c r="C3635" s="36" t="s">
        <v>12134</v>
      </c>
      <c r="D3635" t="s">
        <v>11821</v>
      </c>
      <c r="E3635">
        <v>128.39434921241599</v>
      </c>
      <c r="F3635">
        <v>36.594505885119602</v>
      </c>
      <c r="G3635" t="s">
        <v>1464</v>
      </c>
    </row>
    <row r="3636" spans="1:7" ht="18.75" customHeight="1">
      <c r="A3636" s="36" t="s">
        <v>11533</v>
      </c>
      <c r="B3636" s="36" t="s">
        <v>10805</v>
      </c>
      <c r="C3636" s="36" t="s">
        <v>11534</v>
      </c>
      <c r="D3636" s="36" t="s">
        <v>10968</v>
      </c>
      <c r="E3636">
        <v>120.5</v>
      </c>
      <c r="F3636">
        <v>18.333333970000002</v>
      </c>
      <c r="G3636" t="s">
        <v>1464</v>
      </c>
    </row>
    <row r="3637" spans="1:7" ht="18.75" customHeight="1">
      <c r="A3637" s="36" t="s">
        <v>6891</v>
      </c>
      <c r="B3637" s="36" t="s">
        <v>6330</v>
      </c>
      <c r="C3637" t="s">
        <v>6892</v>
      </c>
      <c r="D3637" t="s">
        <v>6353</v>
      </c>
      <c r="E3637">
        <v>0</v>
      </c>
      <c r="F3637">
        <v>0</v>
      </c>
    </row>
    <row r="3638" spans="1:7" ht="18.75" customHeight="1">
      <c r="A3638" s="36" t="s">
        <v>5808</v>
      </c>
      <c r="B3638" s="36" t="s">
        <v>5588</v>
      </c>
      <c r="C3638" s="36" t="s">
        <v>5809</v>
      </c>
      <c r="D3638" s="36" t="s">
        <v>5617</v>
      </c>
      <c r="E3638">
        <v>141.131802193423</v>
      </c>
      <c r="F3638">
        <v>38.6951973879221</v>
      </c>
      <c r="G3638" t="s">
        <v>1464</v>
      </c>
    </row>
    <row r="3639" spans="1:7" ht="18.75" customHeight="1">
      <c r="A3639" s="36" t="s">
        <v>5845</v>
      </c>
      <c r="B3639" s="36" t="s">
        <v>5588</v>
      </c>
      <c r="C3639" s="36" t="s">
        <v>5846</v>
      </c>
      <c r="D3639" s="36" t="s">
        <v>5847</v>
      </c>
      <c r="E3639">
        <v>136.8000031</v>
      </c>
      <c r="F3639">
        <v>35.266666409999999</v>
      </c>
      <c r="G3639" t="s">
        <v>1464</v>
      </c>
    </row>
    <row r="3640" spans="1:7" ht="18.75" customHeight="1">
      <c r="A3640" s="36" t="s">
        <v>5814</v>
      </c>
      <c r="B3640" s="36" t="s">
        <v>5588</v>
      </c>
      <c r="C3640" s="36" t="s">
        <v>5815</v>
      </c>
      <c r="D3640" s="36" t="s">
        <v>5612</v>
      </c>
      <c r="E3640">
        <v>139.89313022649401</v>
      </c>
      <c r="F3640">
        <v>35.894628314895698</v>
      </c>
      <c r="G3640" t="s">
        <v>1464</v>
      </c>
    </row>
    <row r="3641" spans="1:7" ht="18.75" customHeight="1">
      <c r="A3641" s="36" t="s">
        <v>10288</v>
      </c>
      <c r="B3641" s="36" t="s">
        <v>9596</v>
      </c>
      <c r="C3641" s="36" t="s">
        <v>10289</v>
      </c>
      <c r="D3641" t="s">
        <v>9600</v>
      </c>
      <c r="E3641">
        <v>68.516670230000003</v>
      </c>
      <c r="F3641">
        <v>26.399999619999999</v>
      </c>
      <c r="G3641" t="s">
        <v>1464</v>
      </c>
    </row>
    <row r="3642" spans="1:7" ht="18.75" customHeight="1">
      <c r="A3642" s="36" t="s">
        <v>10194</v>
      </c>
      <c r="B3642" s="36" t="s">
        <v>9596</v>
      </c>
      <c r="C3642" s="36" t="s">
        <v>10195</v>
      </c>
      <c r="D3642" t="s">
        <v>9600</v>
      </c>
      <c r="E3642">
        <v>0</v>
      </c>
      <c r="F3642">
        <v>0</v>
      </c>
      <c r="G3642" t="s">
        <v>1464</v>
      </c>
    </row>
    <row r="3643" spans="1:7" ht="18.75" customHeight="1">
      <c r="A3643" t="s">
        <v>3131</v>
      </c>
      <c r="B3643" t="s">
        <v>2833</v>
      </c>
      <c r="C3643" t="s">
        <v>3132</v>
      </c>
      <c r="D3643" t="s">
        <v>2846</v>
      </c>
      <c r="E3643">
        <v>0</v>
      </c>
      <c r="F3643">
        <v>0</v>
      </c>
      <c r="G3643" t="s">
        <v>17234</v>
      </c>
    </row>
    <row r="3644" spans="1:7" ht="18.75" customHeight="1">
      <c r="A3644" t="s">
        <v>3179</v>
      </c>
      <c r="B3644" t="s">
        <v>2833</v>
      </c>
      <c r="C3644" t="s">
        <v>3180</v>
      </c>
      <c r="D3644" t="s">
        <v>2846</v>
      </c>
      <c r="E3644">
        <v>0</v>
      </c>
      <c r="F3644">
        <v>0</v>
      </c>
      <c r="G3644" t="s">
        <v>17234</v>
      </c>
    </row>
    <row r="3645" spans="1:7" ht="18.75" customHeight="1">
      <c r="A3645" s="36" t="s">
        <v>11511</v>
      </c>
      <c r="B3645" s="36" t="s">
        <v>10805</v>
      </c>
      <c r="C3645" s="36" t="s">
        <v>11512</v>
      </c>
      <c r="D3645" s="36" t="s">
        <v>11484</v>
      </c>
      <c r="E3645">
        <v>120.43333440000001</v>
      </c>
      <c r="F3645">
        <v>17.649999619999999</v>
      </c>
      <c r="G3645" t="s">
        <v>1464</v>
      </c>
    </row>
    <row r="3646" spans="1:7" ht="18.75" customHeight="1">
      <c r="A3646" s="36" t="s">
        <v>6030</v>
      </c>
      <c r="B3646" s="36" t="s">
        <v>5588</v>
      </c>
      <c r="C3646" s="36" t="s">
        <v>6031</v>
      </c>
      <c r="D3646" s="36" t="s">
        <v>5647</v>
      </c>
      <c r="E3646">
        <v>138.06666559999999</v>
      </c>
      <c r="F3646">
        <v>36.049999239999998</v>
      </c>
      <c r="G3646" t="s">
        <v>1464</v>
      </c>
    </row>
    <row r="3647" spans="1:7" ht="18.75" customHeight="1">
      <c r="A3647" s="36" t="s">
        <v>6285</v>
      </c>
      <c r="B3647" s="36" t="s">
        <v>6279</v>
      </c>
      <c r="C3647" s="36" t="s">
        <v>6286</v>
      </c>
      <c r="D3647" s="36" t="s">
        <v>125</v>
      </c>
      <c r="E3647">
        <v>105.1999969</v>
      </c>
      <c r="F3647">
        <v>17.783332819999998</v>
      </c>
      <c r="G3647" t="s">
        <v>1464</v>
      </c>
    </row>
    <row r="3648" spans="1:7" ht="18.75" customHeight="1">
      <c r="A3648" s="36" t="s">
        <v>6172</v>
      </c>
      <c r="B3648" s="36" t="s">
        <v>5588</v>
      </c>
      <c r="C3648" s="36" t="s">
        <v>6173</v>
      </c>
      <c r="D3648" s="36" t="s">
        <v>5737</v>
      </c>
      <c r="E3648">
        <v>134.66667179999999</v>
      </c>
      <c r="F3648">
        <v>34.766666409999999</v>
      </c>
      <c r="G3648" t="s">
        <v>1464</v>
      </c>
    </row>
    <row r="3649" spans="1:7" ht="18.75" customHeight="1">
      <c r="A3649" s="36" t="s">
        <v>6104</v>
      </c>
      <c r="B3649" s="36" t="s">
        <v>5588</v>
      </c>
      <c r="C3649" s="36" t="s">
        <v>6105</v>
      </c>
      <c r="D3649" s="36" t="s">
        <v>5767</v>
      </c>
      <c r="E3649">
        <v>131.2353</v>
      </c>
      <c r="F3649">
        <v>33.604599999999998</v>
      </c>
      <c r="G3649" t="s">
        <v>1464</v>
      </c>
    </row>
    <row r="3650" spans="1:7" ht="18.75" customHeight="1">
      <c r="A3650" s="36" t="s">
        <v>6246</v>
      </c>
      <c r="B3650" s="36" t="s">
        <v>5588</v>
      </c>
      <c r="C3650" s="36" t="s">
        <v>6247</v>
      </c>
      <c r="D3650" t="s">
        <v>5634</v>
      </c>
      <c r="E3650">
        <v>133.255085992034</v>
      </c>
      <c r="F3650">
        <v>35.462755393935304</v>
      </c>
      <c r="G3650" t="s">
        <v>1464</v>
      </c>
    </row>
    <row r="3651" spans="1:7" ht="18.75" customHeight="1">
      <c r="A3651" s="36" t="s">
        <v>11970</v>
      </c>
      <c r="B3651" s="36" t="s">
        <v>17251</v>
      </c>
      <c r="C3651" s="36" t="s">
        <v>11971</v>
      </c>
      <c r="D3651" s="36" t="s">
        <v>11908</v>
      </c>
      <c r="E3651">
        <v>128.91552015868001</v>
      </c>
      <c r="F3651">
        <v>35.077233108853697</v>
      </c>
      <c r="G3651" t="s">
        <v>1464</v>
      </c>
    </row>
    <row r="3652" spans="1:7" ht="18.75" customHeight="1">
      <c r="A3652" s="36" t="s">
        <v>11915</v>
      </c>
      <c r="B3652" s="36" t="s">
        <v>17251</v>
      </c>
      <c r="C3652" s="36" t="s">
        <v>11916</v>
      </c>
      <c r="D3652" s="36" t="s">
        <v>11821</v>
      </c>
      <c r="E3652">
        <v>128.39132638533201</v>
      </c>
      <c r="F3652">
        <v>35.553150479330903</v>
      </c>
      <c r="G3652" t="s">
        <v>1464</v>
      </c>
    </row>
    <row r="3653" spans="1:7" ht="18.75" customHeight="1">
      <c r="A3653" s="36" t="s">
        <v>11898</v>
      </c>
      <c r="B3653" s="36" t="s">
        <v>17251</v>
      </c>
      <c r="C3653" s="36" t="s">
        <v>11899</v>
      </c>
      <c r="D3653" s="36" t="s">
        <v>11821</v>
      </c>
      <c r="E3653">
        <v>128.37732979786799</v>
      </c>
      <c r="F3653">
        <v>36.1048905885213</v>
      </c>
      <c r="G3653" t="s">
        <v>1464</v>
      </c>
    </row>
    <row r="3654" spans="1:7" ht="18.75" customHeight="1">
      <c r="A3654" s="36" t="s">
        <v>11893</v>
      </c>
      <c r="B3654" s="36" t="s">
        <v>17251</v>
      </c>
      <c r="C3654" s="36" t="s">
        <v>11894</v>
      </c>
      <c r="D3654" s="36" t="s">
        <v>11895</v>
      </c>
      <c r="E3654">
        <v>128.42536705528201</v>
      </c>
      <c r="F3654">
        <v>35.804610287346797</v>
      </c>
      <c r="G3654" t="s">
        <v>1464</v>
      </c>
    </row>
    <row r="3655" spans="1:7" ht="18.75" customHeight="1">
      <c r="A3655" s="36" t="s">
        <v>11917</v>
      </c>
      <c r="B3655" s="36" t="s">
        <v>17251</v>
      </c>
      <c r="C3655" s="36" t="s">
        <v>11918</v>
      </c>
      <c r="D3655" s="36" t="s">
        <v>11821</v>
      </c>
      <c r="E3655">
        <v>128.41997753976401</v>
      </c>
      <c r="F3655">
        <v>36.496348631078298</v>
      </c>
      <c r="G3655" t="s">
        <v>1464</v>
      </c>
    </row>
    <row r="3656" spans="1:7" ht="18.75" customHeight="1">
      <c r="A3656" s="36" t="s">
        <v>11906</v>
      </c>
      <c r="B3656" s="36" t="s">
        <v>17251</v>
      </c>
      <c r="C3656" s="36" t="s">
        <v>11907</v>
      </c>
      <c r="D3656" s="36" t="s">
        <v>11908</v>
      </c>
      <c r="E3656">
        <v>128.94128764835099</v>
      </c>
      <c r="F3656">
        <v>35.177611675369299</v>
      </c>
      <c r="G3656" t="s">
        <v>1464</v>
      </c>
    </row>
    <row r="3657" spans="1:7" ht="18.75" customHeight="1">
      <c r="A3657" s="36" t="s">
        <v>11900</v>
      </c>
      <c r="B3657" s="36" t="s">
        <v>17251</v>
      </c>
      <c r="C3657" s="36" t="s">
        <v>11901</v>
      </c>
      <c r="D3657" s="36" t="s">
        <v>11856</v>
      </c>
      <c r="E3657">
        <v>128.673988959718</v>
      </c>
      <c r="F3657">
        <v>35.376501335353602</v>
      </c>
      <c r="G3657" t="s">
        <v>1464</v>
      </c>
    </row>
    <row r="3658" spans="1:7" ht="18.75" customHeight="1">
      <c r="A3658" s="36" t="s">
        <v>11902</v>
      </c>
      <c r="B3658" s="36" t="s">
        <v>17251</v>
      </c>
      <c r="C3658" s="36" t="s">
        <v>11903</v>
      </c>
      <c r="D3658" s="36" t="s">
        <v>11856</v>
      </c>
      <c r="E3658">
        <v>128.94644659777899</v>
      </c>
      <c r="F3658">
        <v>35.326898628609499</v>
      </c>
      <c r="G3658" t="s">
        <v>1464</v>
      </c>
    </row>
    <row r="3659" spans="1:7" ht="18.75" customHeight="1">
      <c r="A3659" s="36" t="s">
        <v>10338</v>
      </c>
      <c r="B3659" s="36" t="s">
        <v>9596</v>
      </c>
      <c r="C3659" s="36" t="s">
        <v>10339</v>
      </c>
      <c r="D3659" t="s">
        <v>9600</v>
      </c>
      <c r="E3659">
        <v>67.833335880000007</v>
      </c>
      <c r="F3659">
        <v>27.25</v>
      </c>
      <c r="G3659" t="s">
        <v>1464</v>
      </c>
    </row>
    <row r="3660" spans="1:7" ht="18.75" customHeight="1">
      <c r="A3660" s="36" t="s">
        <v>13443</v>
      </c>
      <c r="B3660" s="36" t="s">
        <v>13155</v>
      </c>
      <c r="C3660" s="36" t="s">
        <v>13444</v>
      </c>
      <c r="D3660" t="s">
        <v>13239</v>
      </c>
      <c r="E3660">
        <v>99.916664119999993</v>
      </c>
      <c r="F3660">
        <v>9</v>
      </c>
      <c r="G3660" t="s">
        <v>1464</v>
      </c>
    </row>
    <row r="3661" spans="1:7" ht="18.75" customHeight="1">
      <c r="A3661" s="36" t="s">
        <v>7580</v>
      </c>
      <c r="B3661" s="36" t="s">
        <v>7429</v>
      </c>
      <c r="C3661" s="36" t="s">
        <v>7581</v>
      </c>
      <c r="D3661" t="s">
        <v>7582</v>
      </c>
      <c r="E3661">
        <v>81.766670230000003</v>
      </c>
      <c r="F3661">
        <v>28.666666029999998</v>
      </c>
      <c r="G3661" t="s">
        <v>1464</v>
      </c>
    </row>
    <row r="3662" spans="1:7" ht="18.75" customHeight="1">
      <c r="A3662" t="s">
        <v>3355</v>
      </c>
      <c r="B3662" t="s">
        <v>2833</v>
      </c>
      <c r="C3662" t="s">
        <v>3356</v>
      </c>
      <c r="D3662" t="s">
        <v>2861</v>
      </c>
      <c r="E3662">
        <v>22.416666029999998</v>
      </c>
      <c r="F3662">
        <v>90.116668700000005</v>
      </c>
      <c r="G3662" t="s">
        <v>17230</v>
      </c>
    </row>
    <row r="3663" spans="1:7" ht="18.75" customHeight="1">
      <c r="A3663" s="36" t="s">
        <v>6305</v>
      </c>
      <c r="B3663" s="36" t="s">
        <v>6279</v>
      </c>
      <c r="C3663" s="36" t="s">
        <v>6306</v>
      </c>
      <c r="D3663" t="s">
        <v>125</v>
      </c>
      <c r="E3663">
        <v>102.4499969</v>
      </c>
      <c r="F3663">
        <v>18.183332440000001</v>
      </c>
      <c r="G3663" t="s">
        <v>1464</v>
      </c>
    </row>
    <row r="3664" spans="1:7" ht="18.75" customHeight="1">
      <c r="A3664" s="36" t="s">
        <v>7063</v>
      </c>
      <c r="B3664" s="36" t="s">
        <v>6929</v>
      </c>
      <c r="C3664" s="36" t="s">
        <v>7064</v>
      </c>
      <c r="D3664" s="36" t="s">
        <v>6947</v>
      </c>
      <c r="E3664">
        <v>97.566665650000004</v>
      </c>
      <c r="F3664">
        <v>27.283332819999998</v>
      </c>
      <c r="G3664" t="s">
        <v>1464</v>
      </c>
    </row>
    <row r="3665" spans="1:7" ht="18.75" customHeight="1">
      <c r="A3665" s="36" t="s">
        <v>14137</v>
      </c>
      <c r="B3665" s="36" t="s">
        <v>13155</v>
      </c>
      <c r="C3665" s="36" t="s">
        <v>14138</v>
      </c>
      <c r="D3665" t="s">
        <v>1464</v>
      </c>
      <c r="E3665">
        <v>0</v>
      </c>
      <c r="F3665">
        <v>0</v>
      </c>
      <c r="G3665" t="s">
        <v>1464</v>
      </c>
    </row>
    <row r="3666" spans="1:7" ht="18.75" customHeight="1">
      <c r="A3666" s="36" t="s">
        <v>13390</v>
      </c>
      <c r="B3666" s="36" t="s">
        <v>13155</v>
      </c>
      <c r="C3666" s="36" t="s">
        <v>13391</v>
      </c>
      <c r="D3666" s="36" t="s">
        <v>13315</v>
      </c>
      <c r="E3666">
        <v>102.57800197396</v>
      </c>
      <c r="F3666">
        <v>16.6535243132356</v>
      </c>
      <c r="G3666" t="s">
        <v>1464</v>
      </c>
    </row>
    <row r="3667" spans="1:7" ht="18.75" customHeight="1">
      <c r="A3667" s="36" t="s">
        <v>13940</v>
      </c>
      <c r="B3667" s="36" t="s">
        <v>13155</v>
      </c>
      <c r="C3667" s="36" t="s">
        <v>13941</v>
      </c>
      <c r="D3667" s="36" t="s">
        <v>13532</v>
      </c>
      <c r="E3667">
        <v>103.93878058171499</v>
      </c>
      <c r="F3667">
        <v>16.937276706526902</v>
      </c>
      <c r="G3667" t="s">
        <v>1464</v>
      </c>
    </row>
    <row r="3668" spans="1:7" ht="18.75" customHeight="1">
      <c r="A3668" s="36" t="s">
        <v>7101</v>
      </c>
      <c r="B3668" s="36" t="s">
        <v>6929</v>
      </c>
      <c r="C3668" s="36" t="s">
        <v>7102</v>
      </c>
      <c r="D3668" s="36" t="s">
        <v>6947</v>
      </c>
      <c r="E3668">
        <v>97.25</v>
      </c>
      <c r="F3668">
        <v>24.950000760000002</v>
      </c>
      <c r="G3668" t="s">
        <v>1464</v>
      </c>
    </row>
    <row r="3669" spans="1:7" ht="18.75" customHeight="1">
      <c r="A3669" s="36" t="s">
        <v>6287</v>
      </c>
      <c r="B3669" s="36" t="s">
        <v>6279</v>
      </c>
      <c r="C3669" s="36" t="s">
        <v>6288</v>
      </c>
      <c r="D3669" s="36" t="s">
        <v>125</v>
      </c>
      <c r="E3669">
        <v>102.43333440000001</v>
      </c>
      <c r="F3669">
        <v>18.266666409999999</v>
      </c>
      <c r="G3669" t="s">
        <v>1464</v>
      </c>
    </row>
    <row r="3670" spans="1:7" ht="18.75" customHeight="1">
      <c r="A3670" s="36" t="s">
        <v>13397</v>
      </c>
      <c r="B3670" s="36" t="s">
        <v>13155</v>
      </c>
      <c r="C3670" s="36" t="s">
        <v>13398</v>
      </c>
      <c r="D3670" s="36" t="s">
        <v>13399</v>
      </c>
      <c r="E3670">
        <v>98.6206446752321</v>
      </c>
      <c r="F3670">
        <v>9.8465257207431502</v>
      </c>
      <c r="G3670" t="s">
        <v>1464</v>
      </c>
    </row>
    <row r="3671" spans="1:7" ht="18.75" customHeight="1">
      <c r="A3671" t="s">
        <v>3349</v>
      </c>
      <c r="B3671" t="s">
        <v>2833</v>
      </c>
      <c r="C3671" t="s">
        <v>3350</v>
      </c>
      <c r="D3671" t="s">
        <v>2861</v>
      </c>
      <c r="E3671">
        <v>22.033332819999998</v>
      </c>
      <c r="F3671">
        <v>91.016670230000003</v>
      </c>
      <c r="G3671" t="s">
        <v>17230</v>
      </c>
    </row>
    <row r="3672" spans="1:7" ht="18.75" customHeight="1">
      <c r="A3672" t="s">
        <v>3005</v>
      </c>
      <c r="B3672" t="s">
        <v>2833</v>
      </c>
      <c r="C3672" t="s">
        <v>3006</v>
      </c>
      <c r="D3672" t="s">
        <v>2846</v>
      </c>
      <c r="E3672">
        <v>0</v>
      </c>
      <c r="F3672">
        <v>0</v>
      </c>
      <c r="G3672" t="s">
        <v>17234</v>
      </c>
    </row>
    <row r="3673" spans="1:7" ht="18.75" customHeight="1">
      <c r="A3673" s="36" t="s">
        <v>2259</v>
      </c>
      <c r="B3673" s="36" t="s">
        <v>1884</v>
      </c>
      <c r="C3673" s="36" t="s">
        <v>2260</v>
      </c>
      <c r="D3673" s="36" t="s">
        <v>1464</v>
      </c>
      <c r="E3673">
        <v>152.98515618745901</v>
      </c>
      <c r="F3673">
        <v>-30.673997568292702</v>
      </c>
      <c r="G3673" t="s">
        <v>1464</v>
      </c>
    </row>
    <row r="3674" spans="1:7" ht="18.75" customHeight="1">
      <c r="A3674" t="s">
        <v>17129</v>
      </c>
      <c r="B3674" s="36" t="s">
        <v>17246</v>
      </c>
      <c r="C3674" t="s">
        <v>17163</v>
      </c>
      <c r="D3674" t="s">
        <v>17188</v>
      </c>
      <c r="E3674">
        <v>39.145277780000001</v>
      </c>
      <c r="F3674">
        <v>127.51777778</v>
      </c>
    </row>
    <row r="3675" spans="1:7" ht="18.75" customHeight="1">
      <c r="A3675" s="36" t="s">
        <v>12065</v>
      </c>
      <c r="B3675" s="36" t="s">
        <v>17251</v>
      </c>
      <c r="C3675" s="36" t="s">
        <v>12066</v>
      </c>
      <c r="D3675" s="36" t="s">
        <v>11856</v>
      </c>
      <c r="E3675">
        <v>128.01148910745701</v>
      </c>
      <c r="F3675">
        <v>34.754826483799</v>
      </c>
      <c r="G3675" t="s">
        <v>1464</v>
      </c>
    </row>
    <row r="3676" spans="1:7" ht="18.75" customHeight="1">
      <c r="A3676" s="36" t="s">
        <v>12324</v>
      </c>
      <c r="B3676" s="36" t="s">
        <v>17251</v>
      </c>
      <c r="C3676" s="36" t="s">
        <v>12325</v>
      </c>
      <c r="D3676" t="s">
        <v>11815</v>
      </c>
      <c r="E3676">
        <v>127.4499969</v>
      </c>
      <c r="F3676">
        <v>37.5</v>
      </c>
      <c r="G3676" t="s">
        <v>12325</v>
      </c>
    </row>
    <row r="3677" spans="1:7" ht="18.75" customHeight="1">
      <c r="A3677" s="36" t="s">
        <v>12308</v>
      </c>
      <c r="B3677" s="36" t="s">
        <v>17251</v>
      </c>
      <c r="C3677" s="36" t="s">
        <v>12309</v>
      </c>
      <c r="D3677" s="36" t="s">
        <v>11815</v>
      </c>
      <c r="E3677">
        <v>127.455495335517</v>
      </c>
      <c r="F3677">
        <v>37.481595365856201</v>
      </c>
      <c r="G3677" t="s">
        <v>12325</v>
      </c>
    </row>
    <row r="3678" spans="1:7" ht="18.75" customHeight="1">
      <c r="A3678" s="36" t="s">
        <v>11861</v>
      </c>
      <c r="B3678" s="36" t="s">
        <v>17251</v>
      </c>
      <c r="C3678" s="36" t="s">
        <v>11862</v>
      </c>
      <c r="D3678" s="36" t="s">
        <v>11863</v>
      </c>
      <c r="E3678">
        <v>127.703962254868</v>
      </c>
      <c r="F3678">
        <v>37.236872947360602</v>
      </c>
      <c r="G3678" t="s">
        <v>12325</v>
      </c>
    </row>
    <row r="3679" spans="1:7" ht="18.75" customHeight="1">
      <c r="A3679" s="36" t="s">
        <v>10407</v>
      </c>
      <c r="B3679" s="36" t="s">
        <v>9596</v>
      </c>
      <c r="C3679" s="36" t="s">
        <v>10408</v>
      </c>
      <c r="D3679" t="s">
        <v>1350</v>
      </c>
      <c r="E3679">
        <v>71.816665650000004</v>
      </c>
      <c r="F3679">
        <v>32.666667940000004</v>
      </c>
      <c r="G3679" t="s">
        <v>1464</v>
      </c>
    </row>
    <row r="3680" spans="1:7" ht="18.75" customHeight="1">
      <c r="A3680" s="36" t="s">
        <v>12028</v>
      </c>
      <c r="B3680" s="36" t="s">
        <v>17251</v>
      </c>
      <c r="C3680" s="36" t="s">
        <v>12029</v>
      </c>
      <c r="D3680" s="36" t="s">
        <v>11815</v>
      </c>
      <c r="E3680">
        <v>126.749473282948</v>
      </c>
      <c r="F3680">
        <v>37.105430188829899</v>
      </c>
      <c r="G3680" t="s">
        <v>1464</v>
      </c>
    </row>
    <row r="3681" spans="1:7" ht="18.75" customHeight="1">
      <c r="A3681" s="36" t="s">
        <v>12026</v>
      </c>
      <c r="B3681" s="36" t="s">
        <v>17251</v>
      </c>
      <c r="C3681" s="36" t="s">
        <v>12027</v>
      </c>
      <c r="D3681" s="36" t="s">
        <v>11815</v>
      </c>
      <c r="E3681">
        <v>126.84605753577701</v>
      </c>
      <c r="F3681">
        <v>37.040556745613401</v>
      </c>
      <c r="G3681" t="s">
        <v>1464</v>
      </c>
    </row>
    <row r="3682" spans="1:7" ht="18.75" customHeight="1">
      <c r="A3682" s="36" t="s">
        <v>7365</v>
      </c>
      <c r="B3682" s="36" t="s">
        <v>6929</v>
      </c>
      <c r="C3682" s="36" t="s">
        <v>7366</v>
      </c>
      <c r="D3682" t="s">
        <v>1464</v>
      </c>
      <c r="E3682">
        <v>0</v>
      </c>
      <c r="F3682">
        <v>0</v>
      </c>
      <c r="G3682" t="s">
        <v>1464</v>
      </c>
    </row>
    <row r="3683" spans="1:7" ht="18.75" customHeight="1">
      <c r="A3683" s="36" t="s">
        <v>7269</v>
      </c>
      <c r="B3683" s="36" t="s">
        <v>6929</v>
      </c>
      <c r="C3683" s="36" t="s">
        <v>7270</v>
      </c>
      <c r="D3683" s="36" t="s">
        <v>6947</v>
      </c>
      <c r="E3683">
        <v>96.666664119999993</v>
      </c>
      <c r="F3683">
        <v>26.333333970000002</v>
      </c>
      <c r="G3683" t="s">
        <v>1464</v>
      </c>
    </row>
    <row r="3684" spans="1:7" ht="18.75" customHeight="1">
      <c r="A3684" s="36" t="s">
        <v>7115</v>
      </c>
      <c r="B3684" s="36" t="s">
        <v>6929</v>
      </c>
      <c r="C3684" s="36" t="s">
        <v>7116</v>
      </c>
      <c r="D3684" s="36" t="s">
        <v>6955</v>
      </c>
      <c r="E3684">
        <v>95.516670230000003</v>
      </c>
      <c r="F3684">
        <v>25.5</v>
      </c>
      <c r="G3684" t="s">
        <v>1464</v>
      </c>
    </row>
    <row r="3685" spans="1:7" ht="18.75" customHeight="1">
      <c r="A3685" s="36" t="s">
        <v>7219</v>
      </c>
      <c r="B3685" s="36" t="s">
        <v>6929</v>
      </c>
      <c r="C3685" s="36" t="s">
        <v>7220</v>
      </c>
      <c r="D3685" t="s">
        <v>6955</v>
      </c>
      <c r="E3685">
        <v>95.416664119999993</v>
      </c>
      <c r="F3685">
        <v>25.36666679</v>
      </c>
      <c r="G3685" t="s">
        <v>1464</v>
      </c>
    </row>
    <row r="3686" spans="1:7" ht="18.75" customHeight="1">
      <c r="A3686" s="36" t="s">
        <v>7221</v>
      </c>
      <c r="B3686" s="36" t="s">
        <v>6929</v>
      </c>
      <c r="C3686" s="36" t="s">
        <v>7222</v>
      </c>
      <c r="D3686" t="s">
        <v>6955</v>
      </c>
      <c r="E3686">
        <v>95.5</v>
      </c>
      <c r="F3686">
        <v>25.683332440000001</v>
      </c>
      <c r="G3686" t="s">
        <v>1464</v>
      </c>
    </row>
    <row r="3687" spans="1:7" ht="18.75" customHeight="1">
      <c r="A3687" s="36" t="s">
        <v>4548</v>
      </c>
      <c r="B3687" s="36" t="s">
        <v>17247</v>
      </c>
      <c r="C3687" s="36" t="s">
        <v>4549</v>
      </c>
      <c r="D3687" s="36" t="s">
        <v>3834</v>
      </c>
      <c r="E3687">
        <v>106.01667019999999</v>
      </c>
      <c r="F3687">
        <v>30.683332440000001</v>
      </c>
      <c r="G3687" t="s">
        <v>1464</v>
      </c>
    </row>
    <row r="3688" spans="1:7" ht="18.75" customHeight="1">
      <c r="A3688" s="36" t="s">
        <v>12698</v>
      </c>
      <c r="B3688" s="36" t="s">
        <v>17253</v>
      </c>
      <c r="C3688" s="36" t="s">
        <v>12699</v>
      </c>
      <c r="D3688" t="s">
        <v>12399</v>
      </c>
      <c r="E3688">
        <v>80.533332819999998</v>
      </c>
      <c r="F3688">
        <v>5.9833335879999998</v>
      </c>
      <c r="G3688" t="s">
        <v>1464</v>
      </c>
    </row>
    <row r="3689" spans="1:7" ht="18.75" customHeight="1">
      <c r="A3689" t="s">
        <v>3420</v>
      </c>
      <c r="B3689" t="s">
        <v>2833</v>
      </c>
      <c r="C3689" t="s">
        <v>3421</v>
      </c>
      <c r="D3689" t="s">
        <v>2861</v>
      </c>
      <c r="E3689">
        <v>0</v>
      </c>
      <c r="F3689">
        <v>0</v>
      </c>
      <c r="G3689" t="s">
        <v>17230</v>
      </c>
    </row>
    <row r="3690" spans="1:7" ht="18.75" customHeight="1">
      <c r="A3690" s="36" t="s">
        <v>4383</v>
      </c>
      <c r="B3690" s="36" t="s">
        <v>17247</v>
      </c>
      <c r="C3690" s="36" t="s">
        <v>4384</v>
      </c>
      <c r="D3690" s="36" t="s">
        <v>4069</v>
      </c>
      <c r="E3690">
        <v>83.333335880000007</v>
      </c>
      <c r="F3690">
        <v>46.333332059999996</v>
      </c>
      <c r="G3690" t="s">
        <v>1464</v>
      </c>
    </row>
    <row r="3691" spans="1:7" ht="18.75" customHeight="1">
      <c r="A3691" s="36" t="s">
        <v>4048</v>
      </c>
      <c r="B3691" s="36" t="s">
        <v>17247</v>
      </c>
      <c r="C3691" s="36" t="s">
        <v>4049</v>
      </c>
      <c r="D3691" t="s">
        <v>3962</v>
      </c>
      <c r="E3691">
        <v>121.8499985</v>
      </c>
      <c r="F3691">
        <v>30.850000380000001</v>
      </c>
      <c r="G3691" t="s">
        <v>1464</v>
      </c>
    </row>
    <row r="3692" spans="1:7" ht="18.75" customHeight="1">
      <c r="A3692" s="36" t="s">
        <v>5958</v>
      </c>
      <c r="B3692" s="36" t="s">
        <v>5588</v>
      </c>
      <c r="C3692" s="36" t="s">
        <v>5959</v>
      </c>
      <c r="D3692" t="s">
        <v>5623</v>
      </c>
      <c r="E3692">
        <v>135.40100000000001</v>
      </c>
      <c r="F3692">
        <v>34.635599999999997</v>
      </c>
      <c r="G3692" t="s">
        <v>1464</v>
      </c>
    </row>
    <row r="3693" spans="1:7" ht="18.75" customHeight="1">
      <c r="A3693" s="36" t="s">
        <v>3952</v>
      </c>
      <c r="B3693" s="36" t="s">
        <v>17247</v>
      </c>
      <c r="C3693" s="36" t="s">
        <v>3953</v>
      </c>
      <c r="D3693" s="36" t="s">
        <v>3821</v>
      </c>
      <c r="E3693">
        <v>113.66666669999999</v>
      </c>
      <c r="F3693">
        <v>22.6</v>
      </c>
      <c r="G3693" t="s">
        <v>1464</v>
      </c>
    </row>
    <row r="3694" spans="1:7" ht="18.75" customHeight="1">
      <c r="A3694" s="36" t="s">
        <v>7363</v>
      </c>
      <c r="B3694" s="36" t="s">
        <v>6929</v>
      </c>
      <c r="C3694" s="36" t="s">
        <v>7364</v>
      </c>
      <c r="D3694" t="s">
        <v>1464</v>
      </c>
      <c r="E3694">
        <v>0</v>
      </c>
      <c r="F3694">
        <v>0</v>
      </c>
      <c r="G3694" t="s">
        <v>1464</v>
      </c>
    </row>
    <row r="3695" spans="1:7" ht="18.75" customHeight="1">
      <c r="A3695" s="36" t="s">
        <v>12533</v>
      </c>
      <c r="B3695" s="36" t="s">
        <v>17253</v>
      </c>
      <c r="C3695" s="36" t="s">
        <v>12534</v>
      </c>
      <c r="D3695" t="s">
        <v>12404</v>
      </c>
      <c r="E3695">
        <v>80.8</v>
      </c>
      <c r="F3695">
        <v>9.25</v>
      </c>
      <c r="G3695" t="s">
        <v>1464</v>
      </c>
    </row>
    <row r="3696" spans="1:7" ht="18.75" customHeight="1">
      <c r="A3696" s="36" t="s">
        <v>4190</v>
      </c>
      <c r="B3696" s="36" t="s">
        <v>17247</v>
      </c>
      <c r="C3696" s="36" t="s">
        <v>4191</v>
      </c>
      <c r="D3696" t="s">
        <v>3775</v>
      </c>
      <c r="E3696">
        <v>121.24</v>
      </c>
      <c r="F3696">
        <v>32.17</v>
      </c>
      <c r="G3696" t="s">
        <v>1464</v>
      </c>
    </row>
    <row r="3697" spans="1:7" ht="18.75" customHeight="1">
      <c r="A3697" s="36" t="s">
        <v>4521</v>
      </c>
      <c r="B3697" s="36" t="s">
        <v>17247</v>
      </c>
      <c r="C3697" s="36" t="s">
        <v>4522</v>
      </c>
      <c r="D3697" t="s">
        <v>3826</v>
      </c>
      <c r="E3697">
        <v>114</v>
      </c>
      <c r="F3697">
        <v>32.166667940000004</v>
      </c>
      <c r="G3697" t="s">
        <v>1464</v>
      </c>
    </row>
    <row r="3698" spans="1:7" ht="18.75" customHeight="1">
      <c r="A3698" s="36" t="s">
        <v>4483</v>
      </c>
      <c r="B3698" s="36" t="s">
        <v>17247</v>
      </c>
      <c r="C3698" s="36" t="s">
        <v>4484</v>
      </c>
      <c r="D3698" t="s">
        <v>3765</v>
      </c>
      <c r="E3698">
        <v>99.633331299999995</v>
      </c>
      <c r="F3698">
        <v>27.86666679</v>
      </c>
      <c r="G3698" t="s">
        <v>1464</v>
      </c>
    </row>
    <row r="3699" spans="1:7" ht="18.75" customHeight="1">
      <c r="A3699" s="36" t="s">
        <v>11504</v>
      </c>
      <c r="B3699" s="36" t="s">
        <v>10805</v>
      </c>
      <c r="C3699" s="36" t="s">
        <v>11505</v>
      </c>
      <c r="D3699" s="36" t="s">
        <v>10862</v>
      </c>
      <c r="E3699">
        <v>125.2833328</v>
      </c>
      <c r="F3699">
        <v>7.9166665079999996</v>
      </c>
      <c r="G3699" t="s">
        <v>1464</v>
      </c>
    </row>
    <row r="3700" spans="1:7" ht="18.75" customHeight="1">
      <c r="A3700" s="36" t="s">
        <v>10381</v>
      </c>
      <c r="B3700" s="36" t="s">
        <v>9596</v>
      </c>
      <c r="C3700" s="36" t="s">
        <v>10382</v>
      </c>
      <c r="D3700" t="s">
        <v>9600</v>
      </c>
      <c r="E3700">
        <v>69.233329769999997</v>
      </c>
      <c r="F3700">
        <v>26.11666679</v>
      </c>
      <c r="G3700" t="s">
        <v>1464</v>
      </c>
    </row>
    <row r="3701" spans="1:7" ht="18.75" customHeight="1">
      <c r="A3701" s="36" t="s">
        <v>10377</v>
      </c>
      <c r="B3701" s="36" t="s">
        <v>9596</v>
      </c>
      <c r="C3701" s="36" t="s">
        <v>10378</v>
      </c>
      <c r="D3701" t="s">
        <v>9600</v>
      </c>
      <c r="E3701">
        <v>69.133331299999995</v>
      </c>
      <c r="F3701">
        <v>26.066667559999999</v>
      </c>
      <c r="G3701" t="s">
        <v>1464</v>
      </c>
    </row>
    <row r="3702" spans="1:7" ht="18.75" customHeight="1">
      <c r="A3702" s="36" t="s">
        <v>2251</v>
      </c>
      <c r="B3702" s="36" t="s">
        <v>1884</v>
      </c>
      <c r="C3702" s="36" t="s">
        <v>2252</v>
      </c>
      <c r="D3702" s="36" t="s">
        <v>1464</v>
      </c>
      <c r="E3702">
        <v>146.57606284651001</v>
      </c>
      <c r="F3702">
        <v>-41.160538565405197</v>
      </c>
      <c r="G3702" t="s">
        <v>1464</v>
      </c>
    </row>
    <row r="3703" spans="1:7" ht="18.75" customHeight="1">
      <c r="A3703" s="36" t="s">
        <v>7499</v>
      </c>
      <c r="B3703" s="36" t="s">
        <v>7429</v>
      </c>
      <c r="C3703" s="36" t="s">
        <v>7500</v>
      </c>
      <c r="D3703" s="36" t="s">
        <v>1464</v>
      </c>
      <c r="E3703">
        <v>0</v>
      </c>
      <c r="F3703">
        <v>0</v>
      </c>
      <c r="G3703" t="s">
        <v>1464</v>
      </c>
    </row>
    <row r="3704" spans="1:7" ht="18.75" customHeight="1">
      <c r="A3704" s="36" t="s">
        <v>7473</v>
      </c>
      <c r="B3704" s="36" t="s">
        <v>7429</v>
      </c>
      <c r="C3704" s="36" t="s">
        <v>7474</v>
      </c>
      <c r="D3704" s="36" t="s">
        <v>1464</v>
      </c>
      <c r="E3704">
        <v>84.160342999999997</v>
      </c>
      <c r="F3704">
        <v>27.575735999999999</v>
      </c>
      <c r="G3704" t="s">
        <v>1464</v>
      </c>
    </row>
    <row r="3705" spans="1:7" ht="18.75" customHeight="1">
      <c r="A3705" s="36" t="s">
        <v>7639</v>
      </c>
      <c r="B3705" s="36" t="s">
        <v>7429</v>
      </c>
      <c r="C3705" s="36" t="s">
        <v>7640</v>
      </c>
      <c r="D3705" t="s">
        <v>7434</v>
      </c>
      <c r="E3705">
        <v>84.199996949999999</v>
      </c>
      <c r="F3705">
        <v>27.516666409999999</v>
      </c>
      <c r="G3705" t="s">
        <v>1464</v>
      </c>
    </row>
    <row r="3706" spans="1:7" ht="18.75" customHeight="1">
      <c r="A3706" s="36" t="s">
        <v>13911</v>
      </c>
      <c r="B3706" s="36" t="s">
        <v>13155</v>
      </c>
      <c r="C3706" s="36" t="s">
        <v>13912</v>
      </c>
      <c r="D3706" s="36" t="s">
        <v>13326</v>
      </c>
      <c r="E3706">
        <v>100.183333</v>
      </c>
      <c r="F3706">
        <v>16.7</v>
      </c>
      <c r="G3706" t="s">
        <v>1464</v>
      </c>
    </row>
    <row r="3707" spans="1:7" ht="18.75" customHeight="1">
      <c r="A3707" s="36" t="s">
        <v>11623</v>
      </c>
      <c r="B3707" s="36" t="s">
        <v>10805</v>
      </c>
      <c r="C3707" s="36" t="s">
        <v>11624</v>
      </c>
      <c r="D3707" s="36" t="s">
        <v>10831</v>
      </c>
      <c r="E3707">
        <v>123.23332980000001</v>
      </c>
      <c r="F3707">
        <v>11.88333321</v>
      </c>
      <c r="G3707" t="s">
        <v>1464</v>
      </c>
    </row>
    <row r="3708" spans="1:7" ht="18.75" customHeight="1">
      <c r="A3708" s="36" t="s">
        <v>10025</v>
      </c>
      <c r="B3708" s="36" t="s">
        <v>9596</v>
      </c>
      <c r="C3708" s="36" t="s">
        <v>10026</v>
      </c>
      <c r="D3708" s="36" t="s">
        <v>9600</v>
      </c>
      <c r="E3708">
        <v>68</v>
      </c>
      <c r="F3708">
        <v>27</v>
      </c>
      <c r="G3708" t="s">
        <v>1464</v>
      </c>
    </row>
    <row r="3709" spans="1:7" ht="18.75" customHeight="1">
      <c r="A3709" s="36" t="s">
        <v>2714</v>
      </c>
      <c r="B3709" s="36" t="s">
        <v>1884</v>
      </c>
      <c r="C3709" s="36" t="s">
        <v>2715</v>
      </c>
      <c r="D3709" s="36" t="s">
        <v>1464</v>
      </c>
      <c r="E3709">
        <v>150.105356887662</v>
      </c>
      <c r="F3709">
        <v>-36.221916389158601</v>
      </c>
      <c r="G3709" t="s">
        <v>1464</v>
      </c>
    </row>
    <row r="3710" spans="1:7" ht="18.75" customHeight="1">
      <c r="A3710" s="36" t="s">
        <v>10524</v>
      </c>
      <c r="B3710" s="36" t="s">
        <v>9596</v>
      </c>
      <c r="C3710" s="36" t="s">
        <v>10525</v>
      </c>
      <c r="D3710" t="s">
        <v>1464</v>
      </c>
      <c r="E3710">
        <v>67.989999999999995</v>
      </c>
      <c r="F3710">
        <v>23.98</v>
      </c>
      <c r="G3710" t="s">
        <v>1464</v>
      </c>
    </row>
    <row r="3711" spans="1:7" ht="18.75" customHeight="1">
      <c r="A3711" s="36" t="s">
        <v>9498</v>
      </c>
      <c r="B3711" s="36" t="s">
        <v>17249</v>
      </c>
      <c r="C3711" s="36" t="s">
        <v>9499</v>
      </c>
      <c r="D3711" s="36" t="s">
        <v>7721</v>
      </c>
      <c r="E3711">
        <v>174.8666667</v>
      </c>
      <c r="F3711">
        <v>-37.799999999999997</v>
      </c>
      <c r="G3711" t="s">
        <v>8823</v>
      </c>
    </row>
    <row r="3712" spans="1:7" ht="18.75" customHeight="1">
      <c r="A3712" s="36" t="s">
        <v>7361</v>
      </c>
      <c r="B3712" s="36" t="s">
        <v>6929</v>
      </c>
      <c r="C3712" s="36" t="s">
        <v>7362</v>
      </c>
      <c r="D3712" s="36" t="s">
        <v>1464</v>
      </c>
      <c r="E3712">
        <v>0</v>
      </c>
      <c r="F3712">
        <v>0</v>
      </c>
      <c r="G3712" t="s">
        <v>1464</v>
      </c>
    </row>
    <row r="3713" spans="1:7" ht="18.75" customHeight="1">
      <c r="A3713" s="36" t="s">
        <v>13614</v>
      </c>
      <c r="B3713" s="36" t="s">
        <v>13155</v>
      </c>
      <c r="C3713" s="36" t="s">
        <v>13615</v>
      </c>
      <c r="D3713" s="36" t="s">
        <v>13387</v>
      </c>
      <c r="E3713">
        <v>0</v>
      </c>
      <c r="F3713">
        <v>0</v>
      </c>
      <c r="G3713" t="s">
        <v>1464</v>
      </c>
    </row>
    <row r="3714" spans="1:7" ht="18.75" customHeight="1">
      <c r="A3714" s="36" t="s">
        <v>6127</v>
      </c>
      <c r="B3714" s="36" t="s">
        <v>5588</v>
      </c>
      <c r="C3714" s="36" t="s">
        <v>6128</v>
      </c>
      <c r="D3714" s="36" t="s">
        <v>5672</v>
      </c>
      <c r="E3714">
        <v>140.97522370051101</v>
      </c>
      <c r="F3714">
        <v>37.050747384482698</v>
      </c>
      <c r="G3714" t="s">
        <v>1464</v>
      </c>
    </row>
    <row r="3715" spans="1:7" ht="18.75" customHeight="1">
      <c r="A3715" s="36" t="s">
        <v>10868</v>
      </c>
      <c r="B3715" s="36" t="s">
        <v>10805</v>
      </c>
      <c r="C3715" s="36" t="s">
        <v>10869</v>
      </c>
      <c r="D3715" s="36" t="s">
        <v>10809</v>
      </c>
      <c r="E3715">
        <v>121.18333440000001</v>
      </c>
      <c r="F3715">
        <v>13.16666698</v>
      </c>
      <c r="G3715" t="s">
        <v>1464</v>
      </c>
    </row>
    <row r="3716" spans="1:7" ht="18.75" customHeight="1">
      <c r="A3716" s="36" t="s">
        <v>7135</v>
      </c>
      <c r="B3716" s="36" t="s">
        <v>6929</v>
      </c>
      <c r="C3716" s="36" t="s">
        <v>7136</v>
      </c>
      <c r="D3716" s="36" t="s">
        <v>6955</v>
      </c>
      <c r="E3716">
        <v>95.416664119999993</v>
      </c>
      <c r="F3716">
        <v>25.666666029999998</v>
      </c>
      <c r="G3716" t="s">
        <v>1464</v>
      </c>
    </row>
    <row r="3717" spans="1:7" ht="18.75" customHeight="1">
      <c r="A3717" s="36" t="s">
        <v>12732</v>
      </c>
      <c r="B3717" s="36" t="s">
        <v>17253</v>
      </c>
      <c r="C3717" s="36" t="s">
        <v>12733</v>
      </c>
      <c r="D3717" t="s">
        <v>12421</v>
      </c>
      <c r="E3717">
        <v>79.849998470000003</v>
      </c>
      <c r="F3717">
        <v>7.8333334920000004</v>
      </c>
      <c r="G3717" t="s">
        <v>1464</v>
      </c>
    </row>
    <row r="3718" spans="1:7" ht="18.75" customHeight="1">
      <c r="A3718" s="36" t="s">
        <v>12540</v>
      </c>
      <c r="B3718" s="36" t="s">
        <v>17253</v>
      </c>
      <c r="C3718" s="36" t="s">
        <v>12541</v>
      </c>
      <c r="D3718" t="s">
        <v>12404</v>
      </c>
      <c r="E3718">
        <v>80.866666670000001</v>
      </c>
      <c r="F3718">
        <v>9.1333333300000099</v>
      </c>
      <c r="G3718" t="s">
        <v>1464</v>
      </c>
    </row>
    <row r="3719" spans="1:7" ht="18.75" customHeight="1">
      <c r="A3719" s="36" t="s">
        <v>11130</v>
      </c>
      <c r="B3719" s="36" t="s">
        <v>10805</v>
      </c>
      <c r="C3719" s="36" t="s">
        <v>11131</v>
      </c>
      <c r="D3719" s="36" t="s">
        <v>1464</v>
      </c>
      <c r="E3719">
        <v>119.892682808807</v>
      </c>
      <c r="F3719">
        <v>15.8131482200276</v>
      </c>
      <c r="G3719" t="s">
        <v>1464</v>
      </c>
    </row>
    <row r="3720" spans="1:7" ht="18.75" customHeight="1">
      <c r="A3720" t="s">
        <v>3361</v>
      </c>
      <c r="B3720" t="s">
        <v>2833</v>
      </c>
      <c r="C3720" t="s">
        <v>3362</v>
      </c>
      <c r="D3720" t="s">
        <v>2838</v>
      </c>
      <c r="E3720">
        <v>22.350000380000001</v>
      </c>
      <c r="F3720">
        <v>90.666664119999993</v>
      </c>
      <c r="G3720" t="s">
        <v>17230</v>
      </c>
    </row>
    <row r="3721" spans="1:7" ht="18.75" customHeight="1">
      <c r="A3721" s="36" t="s">
        <v>16958</v>
      </c>
      <c r="B3721" s="36" t="s">
        <v>6330</v>
      </c>
      <c r="C3721" t="s">
        <v>6676</v>
      </c>
      <c r="D3721" t="s">
        <v>6442</v>
      </c>
      <c r="E3721">
        <v>3.83333325399999</v>
      </c>
      <c r="F3721">
        <v>100.8499985</v>
      </c>
    </row>
    <row r="3722" spans="1:7" ht="18.75" customHeight="1">
      <c r="A3722" s="36" t="s">
        <v>17008</v>
      </c>
      <c r="B3722" s="36" t="s">
        <v>6330</v>
      </c>
      <c r="C3722" t="s">
        <v>17067</v>
      </c>
      <c r="D3722" t="s">
        <v>6442</v>
      </c>
      <c r="E3722">
        <v>3.3859462232001301</v>
      </c>
      <c r="F3722">
        <v>101.17896352008</v>
      </c>
    </row>
    <row r="3723" spans="1:7" ht="18.75" customHeight="1">
      <c r="A3723" s="36" t="s">
        <v>16973</v>
      </c>
      <c r="B3723" s="36" t="s">
        <v>6330</v>
      </c>
      <c r="C3723" t="s">
        <v>6513</v>
      </c>
      <c r="D3723" t="s">
        <v>6442</v>
      </c>
      <c r="E3723">
        <v>3.2541328533745499</v>
      </c>
      <c r="F3723">
        <v>101.298327777075</v>
      </c>
    </row>
    <row r="3724" spans="1:7" ht="18.75" customHeight="1">
      <c r="A3724" s="36" t="s">
        <v>16967</v>
      </c>
      <c r="B3724" s="36" t="s">
        <v>6330</v>
      </c>
      <c r="C3724" t="s">
        <v>6533</v>
      </c>
      <c r="D3724" t="s">
        <v>6442</v>
      </c>
      <c r="E3724">
        <v>3.7833333020000102</v>
      </c>
      <c r="F3724">
        <v>100.81666559999999</v>
      </c>
    </row>
    <row r="3725" spans="1:7" ht="18.75" customHeight="1">
      <c r="A3725" s="36" t="s">
        <v>16985</v>
      </c>
      <c r="B3725" s="36" t="s">
        <v>6330</v>
      </c>
      <c r="C3725" t="s">
        <v>17044</v>
      </c>
      <c r="D3725" t="s">
        <v>6442</v>
      </c>
      <c r="E3725">
        <v>3.1419536860850501</v>
      </c>
      <c r="F3725">
        <v>101.31072264663101</v>
      </c>
      <c r="G3725" t="s">
        <v>6725</v>
      </c>
    </row>
    <row r="3726" spans="1:7" ht="18.75" customHeight="1">
      <c r="A3726" s="36" t="s">
        <v>16983</v>
      </c>
      <c r="B3726" s="36" t="s">
        <v>6330</v>
      </c>
      <c r="C3726" t="s">
        <v>6659</v>
      </c>
      <c r="D3726" t="s">
        <v>6442</v>
      </c>
      <c r="E3726">
        <v>3.1295560374862399</v>
      </c>
      <c r="F3726">
        <v>101.316669140645</v>
      </c>
    </row>
    <row r="3727" spans="1:7" ht="18.75" customHeight="1">
      <c r="A3727" s="36" t="s">
        <v>16972</v>
      </c>
      <c r="B3727" s="36" t="s">
        <v>6330</v>
      </c>
      <c r="C3727" t="s">
        <v>6519</v>
      </c>
      <c r="D3727" t="s">
        <v>6442</v>
      </c>
      <c r="E3727">
        <v>3.466666698</v>
      </c>
      <c r="F3727">
        <v>101.13333129999999</v>
      </c>
    </row>
    <row r="3728" spans="1:7" ht="18.75" customHeight="1">
      <c r="A3728" s="36" t="s">
        <v>17042</v>
      </c>
      <c r="B3728" s="36" t="s">
        <v>6330</v>
      </c>
      <c r="C3728" t="s">
        <v>17101</v>
      </c>
      <c r="D3728" t="s">
        <v>6442</v>
      </c>
      <c r="E3728">
        <v>3.3584247573040802</v>
      </c>
      <c r="F3728">
        <v>101.241045016917</v>
      </c>
    </row>
    <row r="3729" spans="1:6" ht="18.75" customHeight="1">
      <c r="A3729" s="36" t="s">
        <v>16984</v>
      </c>
      <c r="B3729" s="36" t="s">
        <v>6330</v>
      </c>
      <c r="C3729" t="s">
        <v>6828</v>
      </c>
      <c r="D3729" t="s">
        <v>6442</v>
      </c>
      <c r="E3729">
        <v>2.99604299999999</v>
      </c>
      <c r="F3729">
        <v>101.267297</v>
      </c>
    </row>
    <row r="3730" spans="1:6" ht="18.75" customHeight="1">
      <c r="A3730" s="36" t="s">
        <v>16982</v>
      </c>
      <c r="B3730" s="36" t="s">
        <v>6330</v>
      </c>
      <c r="C3730" t="s">
        <v>6787</v>
      </c>
      <c r="D3730" t="s">
        <v>6442</v>
      </c>
      <c r="E3730">
        <v>3.033333302</v>
      </c>
      <c r="F3730">
        <v>101.2833328</v>
      </c>
    </row>
    <row r="3731" spans="1:6" ht="18.75" customHeight="1">
      <c r="A3731" s="36" t="s">
        <v>16977</v>
      </c>
      <c r="B3731" s="36" t="s">
        <v>6330</v>
      </c>
      <c r="C3731" t="s">
        <v>6502</v>
      </c>
      <c r="D3731" t="s">
        <v>6442</v>
      </c>
      <c r="E3731">
        <v>2.8333332539999998</v>
      </c>
      <c r="F3731">
        <v>101.16666410000001</v>
      </c>
    </row>
    <row r="3732" spans="1:6" ht="18.75" customHeight="1">
      <c r="A3732" s="36" t="s">
        <v>16976</v>
      </c>
      <c r="B3732" s="36" t="s">
        <v>6330</v>
      </c>
      <c r="C3732" t="s">
        <v>6503</v>
      </c>
      <c r="D3732" t="s">
        <v>6442</v>
      </c>
      <c r="E3732">
        <v>2.9000000950000002</v>
      </c>
      <c r="F3732">
        <v>101.2833328</v>
      </c>
    </row>
    <row r="3733" spans="1:6" ht="18.75" customHeight="1">
      <c r="A3733" s="36" t="s">
        <v>16975</v>
      </c>
      <c r="B3733" s="36" t="s">
        <v>6330</v>
      </c>
      <c r="C3733" t="s">
        <v>6504</v>
      </c>
      <c r="D3733" t="s">
        <v>6442</v>
      </c>
      <c r="E3733">
        <v>2.9666666979999898</v>
      </c>
      <c r="F3733">
        <v>101.23332980000001</v>
      </c>
    </row>
    <row r="3734" spans="1:6" ht="18.75" customHeight="1">
      <c r="A3734" s="36" t="s">
        <v>16978</v>
      </c>
      <c r="B3734" s="36" t="s">
        <v>6330</v>
      </c>
      <c r="C3734" t="s">
        <v>6501</v>
      </c>
      <c r="D3734" t="s">
        <v>6442</v>
      </c>
      <c r="E3734">
        <v>2.98333334900002</v>
      </c>
      <c r="F3734">
        <v>101.38333129999999</v>
      </c>
    </row>
    <row r="3735" spans="1:6" ht="18.75" customHeight="1">
      <c r="A3735" s="36" t="s">
        <v>16969</v>
      </c>
      <c r="B3735" s="36" t="s">
        <v>6330</v>
      </c>
      <c r="C3735" t="s">
        <v>6526</v>
      </c>
      <c r="D3735" t="s">
        <v>6442</v>
      </c>
      <c r="E3735">
        <v>3.33333325399999</v>
      </c>
      <c r="F3735">
        <v>101.68333440000001</v>
      </c>
    </row>
    <row r="3736" spans="1:6" ht="18.75" customHeight="1">
      <c r="A3736" s="36" t="s">
        <v>16971</v>
      </c>
      <c r="B3736" s="36" t="s">
        <v>6330</v>
      </c>
      <c r="C3736" t="s">
        <v>6518</v>
      </c>
      <c r="D3736" t="s">
        <v>6442</v>
      </c>
      <c r="E3736">
        <v>3.33333325399999</v>
      </c>
      <c r="F3736">
        <v>101.2166672</v>
      </c>
    </row>
    <row r="3737" spans="1:6" ht="18.75" customHeight="1">
      <c r="A3737" s="36" t="s">
        <v>16964</v>
      </c>
      <c r="B3737" s="36" t="s">
        <v>6330</v>
      </c>
      <c r="C3737" t="s">
        <v>6505</v>
      </c>
      <c r="D3737" t="s">
        <v>6442</v>
      </c>
      <c r="E3737">
        <v>3.1834619515398002</v>
      </c>
      <c r="F3737">
        <v>101.30721818210399</v>
      </c>
    </row>
    <row r="3738" spans="1:6" ht="18.75" customHeight="1">
      <c r="A3738" s="36" t="s">
        <v>16966</v>
      </c>
      <c r="B3738" s="36" t="s">
        <v>6330</v>
      </c>
      <c r="C3738" t="s">
        <v>6541</v>
      </c>
      <c r="D3738" t="s">
        <v>6442</v>
      </c>
      <c r="E3738">
        <v>3.2000000479999899</v>
      </c>
      <c r="F3738">
        <v>101.31666559999999</v>
      </c>
    </row>
    <row r="3739" spans="1:6" ht="18.75" customHeight="1">
      <c r="A3739" s="36" t="s">
        <v>16968</v>
      </c>
      <c r="B3739" s="36" t="s">
        <v>6330</v>
      </c>
      <c r="C3739" t="s">
        <v>6527</v>
      </c>
      <c r="D3739" t="s">
        <v>6442</v>
      </c>
      <c r="E3739">
        <v>3.5000000000000102</v>
      </c>
      <c r="F3739">
        <v>101.0999985</v>
      </c>
    </row>
    <row r="3740" spans="1:6" ht="18.75" customHeight="1">
      <c r="A3740" s="36" t="s">
        <v>17040</v>
      </c>
      <c r="B3740" s="36" t="s">
        <v>6330</v>
      </c>
      <c r="C3740" t="s">
        <v>17099</v>
      </c>
      <c r="D3740" t="s">
        <v>6442</v>
      </c>
      <c r="E3740">
        <v>3.46330003610852</v>
      </c>
      <c r="F3740">
        <v>101.11536914679201</v>
      </c>
    </row>
    <row r="3741" spans="1:6" ht="18.75" customHeight="1">
      <c r="A3741" s="36" t="s">
        <v>17041</v>
      </c>
      <c r="B3741" s="36" t="s">
        <v>6330</v>
      </c>
      <c r="C3741" t="s">
        <v>17100</v>
      </c>
      <c r="D3741" t="s">
        <v>6442</v>
      </c>
      <c r="E3741">
        <v>3.4768367164180498</v>
      </c>
      <c r="F3741">
        <v>101.10710132699801</v>
      </c>
    </row>
    <row r="3742" spans="1:6" ht="18.75" customHeight="1">
      <c r="A3742" s="36" t="s">
        <v>16981</v>
      </c>
      <c r="B3742" s="36" t="s">
        <v>6330</v>
      </c>
      <c r="C3742" t="s">
        <v>6780</v>
      </c>
      <c r="D3742" t="s">
        <v>6442</v>
      </c>
      <c r="E3742">
        <v>3.6833333970000099</v>
      </c>
      <c r="F3742">
        <v>100.93333440000001</v>
      </c>
    </row>
    <row r="3743" spans="1:6" ht="18.75" customHeight="1">
      <c r="A3743" s="36" t="s">
        <v>16980</v>
      </c>
      <c r="B3743" s="36" t="s">
        <v>6330</v>
      </c>
      <c r="C3743" t="s">
        <v>6779</v>
      </c>
      <c r="D3743" t="s">
        <v>6442</v>
      </c>
      <c r="E3743">
        <v>3.75</v>
      </c>
      <c r="F3743">
        <v>100.9000015</v>
      </c>
    </row>
    <row r="3744" spans="1:6" ht="18.75" customHeight="1">
      <c r="A3744" s="36" t="s">
        <v>16960</v>
      </c>
      <c r="B3744" s="36" t="s">
        <v>6330</v>
      </c>
      <c r="C3744" t="s">
        <v>6624</v>
      </c>
      <c r="D3744" t="s">
        <v>6442</v>
      </c>
      <c r="E3744">
        <v>3.65000009499999</v>
      </c>
      <c r="F3744">
        <v>101</v>
      </c>
    </row>
    <row r="3745" spans="1:7" ht="18.75" customHeight="1">
      <c r="A3745" s="36" t="s">
        <v>16974</v>
      </c>
      <c r="B3745" s="36" t="s">
        <v>6330</v>
      </c>
      <c r="C3745" t="s">
        <v>6512</v>
      </c>
      <c r="D3745" t="s">
        <v>6442</v>
      </c>
      <c r="E3745">
        <v>3.16666674600001</v>
      </c>
      <c r="F3745">
        <v>101.3000031</v>
      </c>
    </row>
    <row r="3746" spans="1:7" ht="18.75" customHeight="1">
      <c r="A3746" s="36" t="s">
        <v>16962</v>
      </c>
      <c r="B3746" s="36" t="s">
        <v>6330</v>
      </c>
      <c r="C3746" t="s">
        <v>6536</v>
      </c>
      <c r="D3746" t="s">
        <v>6442</v>
      </c>
      <c r="E3746">
        <v>3.5999999049999998</v>
      </c>
      <c r="F3746">
        <v>101.0500031</v>
      </c>
    </row>
    <row r="3747" spans="1:7" ht="18.75" customHeight="1">
      <c r="A3747" s="36" t="s">
        <v>16979</v>
      </c>
      <c r="B3747" s="36" t="s">
        <v>6330</v>
      </c>
      <c r="C3747" t="s">
        <v>6484</v>
      </c>
      <c r="D3747" t="s">
        <v>6442</v>
      </c>
      <c r="E3747">
        <v>3.7166666980000098</v>
      </c>
      <c r="F3747">
        <v>100.91666410000001</v>
      </c>
    </row>
    <row r="3748" spans="1:7" ht="18.75" customHeight="1">
      <c r="A3748" s="36" t="s">
        <v>16963</v>
      </c>
      <c r="B3748" s="36" t="s">
        <v>6330</v>
      </c>
      <c r="C3748" t="s">
        <v>6549</v>
      </c>
      <c r="D3748" t="s">
        <v>6442</v>
      </c>
      <c r="E3748">
        <v>3.4500000480000002</v>
      </c>
      <c r="F3748">
        <v>101.13333129999999</v>
      </c>
    </row>
    <row r="3749" spans="1:7" ht="18.75" customHeight="1">
      <c r="A3749" s="36" t="s">
        <v>16970</v>
      </c>
      <c r="B3749" s="36" t="s">
        <v>6330</v>
      </c>
      <c r="C3749" t="s">
        <v>6532</v>
      </c>
      <c r="D3749" t="s">
        <v>6442</v>
      </c>
      <c r="E3749">
        <v>3.3833332060000001</v>
      </c>
      <c r="F3749">
        <v>101.16666410000001</v>
      </c>
    </row>
    <row r="3750" spans="1:7" ht="18.75" customHeight="1">
      <c r="A3750" s="36" t="s">
        <v>16965</v>
      </c>
      <c r="B3750" s="36" t="s">
        <v>6330</v>
      </c>
      <c r="C3750" t="s">
        <v>6542</v>
      </c>
      <c r="D3750" t="s">
        <v>6442</v>
      </c>
      <c r="E3750">
        <v>3.3166666029999998</v>
      </c>
      <c r="F3750">
        <v>101.26667019999999</v>
      </c>
    </row>
    <row r="3751" spans="1:7" ht="18.75" customHeight="1">
      <c r="A3751" s="36" t="s">
        <v>11806</v>
      </c>
      <c r="B3751" s="36" t="s">
        <v>10805</v>
      </c>
      <c r="C3751" s="36" t="s">
        <v>11807</v>
      </c>
      <c r="D3751" s="36" t="s">
        <v>1464</v>
      </c>
      <c r="E3751">
        <v>123.638003153356</v>
      </c>
      <c r="F3751">
        <v>9.2901117433199598</v>
      </c>
      <c r="G3751" t="s">
        <v>1464</v>
      </c>
    </row>
    <row r="3752" spans="1:7" ht="18.75" customHeight="1">
      <c r="A3752" s="36" t="s">
        <v>12480</v>
      </c>
      <c r="B3752" s="36" t="s">
        <v>17253</v>
      </c>
      <c r="C3752" s="36" t="s">
        <v>12481</v>
      </c>
      <c r="D3752" t="s">
        <v>1464</v>
      </c>
      <c r="E3752">
        <v>0</v>
      </c>
      <c r="F3752">
        <v>0</v>
      </c>
      <c r="G3752" t="s">
        <v>1464</v>
      </c>
    </row>
    <row r="3753" spans="1:7" ht="18.75" customHeight="1">
      <c r="A3753" s="36" t="s">
        <v>9865</v>
      </c>
      <c r="B3753" s="36" t="s">
        <v>9596</v>
      </c>
      <c r="C3753" s="36" t="s">
        <v>9866</v>
      </c>
      <c r="D3753" t="s">
        <v>9600</v>
      </c>
      <c r="E3753">
        <v>0</v>
      </c>
      <c r="F3753">
        <v>0</v>
      </c>
      <c r="G3753" t="s">
        <v>1464</v>
      </c>
    </row>
    <row r="3754" spans="1:7" ht="18.75" customHeight="1">
      <c r="A3754" s="36" t="s">
        <v>12674</v>
      </c>
      <c r="B3754" s="36" t="s">
        <v>17253</v>
      </c>
      <c r="C3754" s="36" t="s">
        <v>12675</v>
      </c>
      <c r="D3754" t="s">
        <v>12411</v>
      </c>
      <c r="E3754">
        <v>79.833335880000007</v>
      </c>
      <c r="F3754">
        <v>7.1833333970000002</v>
      </c>
      <c r="G3754" t="s">
        <v>1464</v>
      </c>
    </row>
    <row r="3755" spans="1:7" ht="18.75" customHeight="1">
      <c r="A3755" s="36" t="s">
        <v>10579</v>
      </c>
      <c r="B3755" s="36" t="s">
        <v>9596</v>
      </c>
      <c r="C3755" s="36" t="s">
        <v>10580</v>
      </c>
      <c r="D3755" t="s">
        <v>9600</v>
      </c>
      <c r="E3755">
        <v>73.165999999999997</v>
      </c>
      <c r="F3755">
        <v>33.659999999999997</v>
      </c>
      <c r="G3755" t="s">
        <v>1464</v>
      </c>
    </row>
    <row r="3756" spans="1:7" ht="18.75" customHeight="1">
      <c r="A3756" s="36" t="s">
        <v>7710</v>
      </c>
      <c r="B3756" s="36" t="s">
        <v>17249</v>
      </c>
      <c r="C3756" s="36" t="s">
        <v>9500</v>
      </c>
      <c r="D3756" s="36" t="s">
        <v>7710</v>
      </c>
      <c r="E3756">
        <v>174.8666667</v>
      </c>
      <c r="F3756">
        <v>-37.799999999999997</v>
      </c>
      <c r="G3756" t="s">
        <v>8466</v>
      </c>
    </row>
    <row r="3757" spans="1:7" ht="18.75" customHeight="1">
      <c r="A3757" s="36" t="s">
        <v>8856</v>
      </c>
      <c r="B3757" s="36" t="s">
        <v>17249</v>
      </c>
      <c r="C3757" s="36" t="s">
        <v>8857</v>
      </c>
      <c r="D3757" s="36" t="s">
        <v>7710</v>
      </c>
      <c r="E3757">
        <v>173.23333740000001</v>
      </c>
      <c r="F3757">
        <v>-41.299999239999998</v>
      </c>
      <c r="G3757" t="s">
        <v>1464</v>
      </c>
    </row>
    <row r="3758" spans="1:7" ht="18.75" customHeight="1">
      <c r="A3758" s="36" t="s">
        <v>9501</v>
      </c>
      <c r="B3758" s="36" t="s">
        <v>17249</v>
      </c>
      <c r="C3758" s="36" t="s">
        <v>9502</v>
      </c>
      <c r="D3758" t="s">
        <v>7710</v>
      </c>
      <c r="E3758">
        <v>173.1</v>
      </c>
      <c r="F3758">
        <v>-41.333333330000002</v>
      </c>
      <c r="G3758" t="s">
        <v>8466</v>
      </c>
    </row>
    <row r="3759" spans="1:7" ht="18.75" customHeight="1">
      <c r="A3759" s="36" t="s">
        <v>8854</v>
      </c>
      <c r="B3759" s="36" t="s">
        <v>17249</v>
      </c>
      <c r="C3759" s="36" t="s">
        <v>8855</v>
      </c>
      <c r="D3759" t="s">
        <v>7710</v>
      </c>
      <c r="E3759">
        <v>173.31666559999999</v>
      </c>
      <c r="F3759">
        <v>-41.216667180000002</v>
      </c>
      <c r="G3759" t="s">
        <v>1464</v>
      </c>
    </row>
    <row r="3760" spans="1:7" ht="18.75" customHeight="1">
      <c r="A3760" s="36" t="s">
        <v>8876</v>
      </c>
      <c r="B3760" s="36" t="s">
        <v>17249</v>
      </c>
      <c r="C3760" s="36" t="s">
        <v>8877</v>
      </c>
      <c r="D3760" t="s">
        <v>7710</v>
      </c>
      <c r="E3760">
        <v>173.21665949999999</v>
      </c>
      <c r="F3760">
        <v>-41.316665649999997</v>
      </c>
      <c r="G3760" t="s">
        <v>1464</v>
      </c>
    </row>
    <row r="3761" spans="1:7" ht="18.75" customHeight="1">
      <c r="A3761" s="36" t="s">
        <v>2061</v>
      </c>
      <c r="B3761" s="36" t="s">
        <v>1884</v>
      </c>
      <c r="C3761" s="36" t="s">
        <v>2062</v>
      </c>
      <c r="D3761" s="36" t="s">
        <v>1464</v>
      </c>
      <c r="E3761">
        <v>146.04053312079</v>
      </c>
      <c r="F3761">
        <v>-34.219630413416098</v>
      </c>
      <c r="G3761" t="s">
        <v>1464</v>
      </c>
    </row>
    <row r="3762" spans="1:7" ht="18.75" customHeight="1">
      <c r="A3762" t="s">
        <v>3299</v>
      </c>
      <c r="B3762" t="s">
        <v>2833</v>
      </c>
      <c r="C3762" t="s">
        <v>3300</v>
      </c>
      <c r="D3762" t="s">
        <v>2841</v>
      </c>
      <c r="E3762">
        <v>24.54</v>
      </c>
      <c r="F3762">
        <v>90.5</v>
      </c>
      <c r="G3762" t="s">
        <v>17240</v>
      </c>
    </row>
    <row r="3763" spans="1:7" ht="18.75" customHeight="1">
      <c r="A3763" s="36" t="s">
        <v>12227</v>
      </c>
      <c r="B3763" s="36" t="s">
        <v>17251</v>
      </c>
      <c r="C3763" s="36" t="s">
        <v>12228</v>
      </c>
      <c r="D3763" s="36" t="s">
        <v>11826</v>
      </c>
      <c r="E3763">
        <v>126.826608521721</v>
      </c>
      <c r="F3763">
        <v>35.845546017793403</v>
      </c>
      <c r="G3763" t="s">
        <v>1464</v>
      </c>
    </row>
    <row r="3764" spans="1:7" ht="18.75" customHeight="1">
      <c r="A3764" s="36" t="s">
        <v>11697</v>
      </c>
      <c r="B3764" s="36" t="s">
        <v>10805</v>
      </c>
      <c r="C3764" s="36" t="s">
        <v>11698</v>
      </c>
      <c r="D3764" t="s">
        <v>10834</v>
      </c>
      <c r="E3764">
        <v>122.38333129999999</v>
      </c>
      <c r="F3764">
        <v>11.71666622</v>
      </c>
      <c r="G3764" t="s">
        <v>1464</v>
      </c>
    </row>
    <row r="3765" spans="1:7" ht="18.75" customHeight="1">
      <c r="A3765" t="s">
        <v>3351</v>
      </c>
      <c r="B3765" t="s">
        <v>2833</v>
      </c>
      <c r="C3765" t="s">
        <v>3352</v>
      </c>
      <c r="D3765" t="s">
        <v>2838</v>
      </c>
      <c r="E3765">
        <v>22.720369000000002</v>
      </c>
      <c r="F3765">
        <v>90.337414999999993</v>
      </c>
      <c r="G3765" t="s">
        <v>17230</v>
      </c>
    </row>
    <row r="3766" spans="1:7" ht="18.75" customHeight="1">
      <c r="A3766" t="s">
        <v>3430</v>
      </c>
      <c r="B3766" t="s">
        <v>2833</v>
      </c>
      <c r="C3766" t="s">
        <v>3431</v>
      </c>
      <c r="D3766" t="s">
        <v>2838</v>
      </c>
      <c r="E3766">
        <v>22.350000380000001</v>
      </c>
      <c r="F3766">
        <v>90.666664119999993</v>
      </c>
      <c r="G3766" t="s">
        <v>17230</v>
      </c>
    </row>
    <row r="3767" spans="1:7" ht="18.75" customHeight="1">
      <c r="A3767" s="36" t="s">
        <v>8798</v>
      </c>
      <c r="B3767" s="36" t="s">
        <v>17249</v>
      </c>
      <c r="C3767" s="36" t="s">
        <v>8799</v>
      </c>
      <c r="D3767" t="s">
        <v>7795</v>
      </c>
      <c r="E3767">
        <v>168.33332820000001</v>
      </c>
      <c r="F3767">
        <v>-46.416667940000004</v>
      </c>
      <c r="G3767" t="s">
        <v>1464</v>
      </c>
    </row>
    <row r="3768" spans="1:7" ht="18.75" customHeight="1">
      <c r="A3768" s="36" t="s">
        <v>9503</v>
      </c>
      <c r="B3768" s="36" t="s">
        <v>17249</v>
      </c>
      <c r="C3768" s="36" t="s">
        <v>9504</v>
      </c>
      <c r="D3768" t="s">
        <v>7795</v>
      </c>
      <c r="E3768">
        <v>168.31666670000001</v>
      </c>
      <c r="F3768">
        <v>-46.45</v>
      </c>
      <c r="G3768" t="s">
        <v>8579</v>
      </c>
    </row>
    <row r="3769" spans="1:7" ht="18.75" customHeight="1">
      <c r="A3769" s="36" t="s">
        <v>14351</v>
      </c>
      <c r="B3769" s="36" t="s">
        <v>17249</v>
      </c>
      <c r="C3769" s="36" t="s">
        <v>8746</v>
      </c>
      <c r="D3769" t="s">
        <v>7795</v>
      </c>
      <c r="E3769">
        <v>168.31666670000001</v>
      </c>
      <c r="F3769">
        <v>-46.45</v>
      </c>
      <c r="G3769" t="s">
        <v>8579</v>
      </c>
    </row>
    <row r="3770" spans="1:7" ht="18.75" customHeight="1">
      <c r="A3770" s="36" t="s">
        <v>9505</v>
      </c>
      <c r="B3770" s="36" t="s">
        <v>17249</v>
      </c>
      <c r="C3770" s="36" t="s">
        <v>9506</v>
      </c>
      <c r="D3770" t="s">
        <v>7795</v>
      </c>
      <c r="E3770">
        <v>168.31666670000001</v>
      </c>
      <c r="F3770">
        <v>-46.45</v>
      </c>
      <c r="G3770" t="s">
        <v>8579</v>
      </c>
    </row>
    <row r="3771" spans="1:7" ht="18.75" customHeight="1">
      <c r="A3771" s="36" t="s">
        <v>9507</v>
      </c>
      <c r="B3771" s="36" t="s">
        <v>17249</v>
      </c>
      <c r="C3771" s="36" t="s">
        <v>9508</v>
      </c>
      <c r="D3771" t="s">
        <v>7795</v>
      </c>
      <c r="E3771">
        <v>168.31666670000001</v>
      </c>
      <c r="F3771">
        <v>-46.45</v>
      </c>
      <c r="G3771" t="s">
        <v>8579</v>
      </c>
    </row>
    <row r="3772" spans="1:7" ht="18.75" customHeight="1">
      <c r="A3772" s="36" t="s">
        <v>8796</v>
      </c>
      <c r="B3772" s="36" t="s">
        <v>17249</v>
      </c>
      <c r="C3772" s="36" t="s">
        <v>8797</v>
      </c>
      <c r="D3772" t="s">
        <v>7739</v>
      </c>
      <c r="E3772">
        <v>171.13333130000001</v>
      </c>
      <c r="F3772">
        <v>-42.549999239999998</v>
      </c>
      <c r="G3772" t="s">
        <v>1464</v>
      </c>
    </row>
    <row r="3773" spans="1:7" ht="18.75" customHeight="1">
      <c r="A3773" s="36" t="s">
        <v>2441</v>
      </c>
      <c r="B3773" s="36" t="s">
        <v>1884</v>
      </c>
      <c r="C3773" s="36" t="s">
        <v>2442</v>
      </c>
      <c r="D3773" s="36" t="s">
        <v>1988</v>
      </c>
      <c r="E3773">
        <v>151.08000000000001</v>
      </c>
      <c r="F3773">
        <v>-33.880000000000003</v>
      </c>
      <c r="G3773" t="s">
        <v>1464</v>
      </c>
    </row>
    <row r="3774" spans="1:7" ht="18.75" customHeight="1">
      <c r="A3774" s="36" t="s">
        <v>2249</v>
      </c>
      <c r="B3774" s="36" t="s">
        <v>1884</v>
      </c>
      <c r="C3774" s="36" t="s">
        <v>2250</v>
      </c>
      <c r="D3774" s="36" t="s">
        <v>1464</v>
      </c>
      <c r="E3774">
        <v>142.56835756124801</v>
      </c>
      <c r="F3774">
        <v>-10.7952223655265</v>
      </c>
      <c r="G3774" t="s">
        <v>1464</v>
      </c>
    </row>
    <row r="3775" spans="1:7" ht="18.75" customHeight="1">
      <c r="A3775" s="36" t="s">
        <v>7045</v>
      </c>
      <c r="B3775" s="36" t="s">
        <v>6929</v>
      </c>
      <c r="C3775" s="36" t="s">
        <v>7046</v>
      </c>
      <c r="D3775" s="36" t="s">
        <v>6982</v>
      </c>
      <c r="E3775">
        <v>96.166664119999993</v>
      </c>
      <c r="F3775">
        <v>19.75</v>
      </c>
      <c r="G3775" t="s">
        <v>1464</v>
      </c>
    </row>
    <row r="3776" spans="1:7" ht="18.75" customHeight="1">
      <c r="A3776" s="36" t="s">
        <v>15557</v>
      </c>
      <c r="B3776" s="36" t="s">
        <v>6929</v>
      </c>
      <c r="C3776" s="36" t="s">
        <v>15558</v>
      </c>
      <c r="D3776" s="36" t="s">
        <v>15556</v>
      </c>
      <c r="E3776">
        <v>95.363332999999997</v>
      </c>
      <c r="F3776">
        <v>15.696083</v>
      </c>
      <c r="G3776" t="s">
        <v>1464</v>
      </c>
    </row>
    <row r="3777" spans="1:7" ht="18.75" customHeight="1">
      <c r="A3777" s="36" t="s">
        <v>7185</v>
      </c>
      <c r="B3777" s="36" t="s">
        <v>6929</v>
      </c>
      <c r="C3777" s="36" t="s">
        <v>7186</v>
      </c>
      <c r="D3777" s="36" t="s">
        <v>6931</v>
      </c>
      <c r="E3777">
        <v>96.366668700000005</v>
      </c>
      <c r="F3777">
        <v>17.333333970000002</v>
      </c>
      <c r="G3777" t="s">
        <v>1464</v>
      </c>
    </row>
    <row r="3778" spans="1:7" ht="18.75" customHeight="1">
      <c r="A3778" s="36" t="s">
        <v>7119</v>
      </c>
      <c r="B3778" s="36" t="s">
        <v>6929</v>
      </c>
      <c r="C3778" s="36" t="s">
        <v>7120</v>
      </c>
      <c r="D3778" s="36" t="s">
        <v>6955</v>
      </c>
      <c r="E3778">
        <v>95.550003050000001</v>
      </c>
      <c r="F3778">
        <v>25.700000760000002</v>
      </c>
      <c r="G3778" t="s">
        <v>1464</v>
      </c>
    </row>
    <row r="3779" spans="1:7" ht="18.75" customHeight="1">
      <c r="A3779" s="36" t="s">
        <v>9509</v>
      </c>
      <c r="B3779" s="36" t="s">
        <v>17249</v>
      </c>
      <c r="C3779" s="36" t="s">
        <v>9510</v>
      </c>
      <c r="D3779" t="s">
        <v>7739</v>
      </c>
      <c r="E3779">
        <v>171.875</v>
      </c>
      <c r="F3779">
        <v>-41.60916667</v>
      </c>
      <c r="G3779" t="s">
        <v>9510</v>
      </c>
    </row>
    <row r="3780" spans="1:7" ht="18.75" customHeight="1">
      <c r="A3780" s="36" t="s">
        <v>9511</v>
      </c>
      <c r="B3780" s="36" t="s">
        <v>17249</v>
      </c>
      <c r="C3780" s="36" t="s">
        <v>9512</v>
      </c>
      <c r="D3780" t="s">
        <v>8182</v>
      </c>
      <c r="E3780">
        <v>173.96194439999999</v>
      </c>
      <c r="F3780">
        <v>-41.273611109999997</v>
      </c>
      <c r="G3780" t="s">
        <v>7860</v>
      </c>
    </row>
    <row r="3781" spans="1:7" ht="18.75" customHeight="1">
      <c r="A3781" s="36" t="s">
        <v>7013</v>
      </c>
      <c r="B3781" s="36" t="s">
        <v>6929</v>
      </c>
      <c r="C3781" s="36" t="s">
        <v>7014</v>
      </c>
      <c r="D3781" s="36" t="s">
        <v>6982</v>
      </c>
      <c r="E3781">
        <v>96</v>
      </c>
      <c r="F3781">
        <v>19.850000380000001</v>
      </c>
      <c r="G3781" t="s">
        <v>1464</v>
      </c>
    </row>
    <row r="3782" spans="1:7" ht="18.75" customHeight="1">
      <c r="A3782" s="36" t="s">
        <v>9513</v>
      </c>
      <c r="B3782" s="36" t="s">
        <v>17249</v>
      </c>
      <c r="C3782" s="36" t="s">
        <v>9514</v>
      </c>
      <c r="D3782" t="s">
        <v>7716</v>
      </c>
      <c r="E3782">
        <v>174.34277779999999</v>
      </c>
      <c r="F3782">
        <v>-36.268611110000002</v>
      </c>
      <c r="G3782" t="s">
        <v>8905</v>
      </c>
    </row>
    <row r="3783" spans="1:7" ht="18.75" customHeight="1">
      <c r="A3783" s="36" t="s">
        <v>7991</v>
      </c>
      <c r="B3783" s="36" t="s">
        <v>17249</v>
      </c>
      <c r="C3783" s="36" t="s">
        <v>7992</v>
      </c>
      <c r="D3783" s="36" t="s">
        <v>7993</v>
      </c>
      <c r="E3783">
        <v>177.41</v>
      </c>
      <c r="F3783">
        <v>-39.063000000000002</v>
      </c>
      <c r="G3783" t="s">
        <v>1464</v>
      </c>
    </row>
    <row r="3784" spans="1:7" ht="18.75" customHeight="1">
      <c r="A3784" s="36" t="s">
        <v>7379</v>
      </c>
      <c r="B3784" s="36" t="s">
        <v>6929</v>
      </c>
      <c r="C3784" s="36" t="s">
        <v>7380</v>
      </c>
      <c r="D3784" s="36" t="s">
        <v>1464</v>
      </c>
      <c r="E3784">
        <v>0</v>
      </c>
      <c r="F3784">
        <v>0</v>
      </c>
      <c r="G3784" t="s">
        <v>1464</v>
      </c>
    </row>
    <row r="3785" spans="1:7" ht="18.75" customHeight="1">
      <c r="A3785" s="36" t="s">
        <v>7277</v>
      </c>
      <c r="B3785" s="36" t="s">
        <v>6929</v>
      </c>
      <c r="C3785" s="36" t="s">
        <v>7278</v>
      </c>
      <c r="D3785" s="36" t="s">
        <v>7032</v>
      </c>
      <c r="E3785">
        <v>95.016670230000003</v>
      </c>
      <c r="F3785">
        <v>18.666666029999998</v>
      </c>
      <c r="G3785" t="s">
        <v>1464</v>
      </c>
    </row>
    <row r="3786" spans="1:7" ht="18.75" customHeight="1">
      <c r="A3786" s="36" t="s">
        <v>6978</v>
      </c>
      <c r="B3786" s="36" t="s">
        <v>6929</v>
      </c>
      <c r="C3786" s="36" t="s">
        <v>6979</v>
      </c>
      <c r="D3786" t="s">
        <v>6952</v>
      </c>
      <c r="E3786">
        <v>95.4</v>
      </c>
      <c r="F3786">
        <v>16.43</v>
      </c>
      <c r="G3786" t="s">
        <v>1464</v>
      </c>
    </row>
    <row r="3787" spans="1:7" ht="18.75" customHeight="1">
      <c r="A3787" s="36" t="s">
        <v>9515</v>
      </c>
      <c r="B3787" s="36" t="s">
        <v>17249</v>
      </c>
      <c r="C3787" s="36" t="s">
        <v>9516</v>
      </c>
      <c r="D3787" t="s">
        <v>7773</v>
      </c>
      <c r="E3787">
        <v>174.78527779999999</v>
      </c>
      <c r="F3787">
        <v>-36.823888889999999</v>
      </c>
      <c r="G3787" t="s">
        <v>8107</v>
      </c>
    </row>
    <row r="3788" spans="1:7" ht="18.75" customHeight="1">
      <c r="A3788" s="36" t="s">
        <v>8413</v>
      </c>
      <c r="B3788" s="36" t="s">
        <v>17249</v>
      </c>
      <c r="C3788" s="36" t="s">
        <v>8414</v>
      </c>
      <c r="D3788" t="s">
        <v>7773</v>
      </c>
      <c r="E3788">
        <v>174.66010700000001</v>
      </c>
      <c r="F3788">
        <v>-36.846148999999997</v>
      </c>
      <c r="G3788" t="s">
        <v>8107</v>
      </c>
    </row>
    <row r="3789" spans="1:7" ht="18.75" customHeight="1">
      <c r="A3789" s="36" t="s">
        <v>9517</v>
      </c>
      <c r="B3789" s="36" t="s">
        <v>17249</v>
      </c>
      <c r="C3789" s="36" t="s">
        <v>9518</v>
      </c>
      <c r="D3789" t="s">
        <v>7773</v>
      </c>
      <c r="E3789">
        <v>174.78527779999999</v>
      </c>
      <c r="F3789">
        <v>-36.823888889999999</v>
      </c>
      <c r="G3789" t="s">
        <v>8107</v>
      </c>
    </row>
    <row r="3790" spans="1:7" ht="18.75" customHeight="1">
      <c r="A3790" s="36" t="s">
        <v>10762</v>
      </c>
      <c r="B3790" s="36" t="s">
        <v>10756</v>
      </c>
      <c r="C3790" s="36" t="s">
        <v>10763</v>
      </c>
      <c r="D3790" s="36" t="s">
        <v>1464</v>
      </c>
      <c r="E3790">
        <v>134.4872</v>
      </c>
      <c r="F3790">
        <v>7.4922800000000001</v>
      </c>
      <c r="G3790" t="s">
        <v>1464</v>
      </c>
    </row>
    <row r="3791" spans="1:7" ht="18.75" customHeight="1">
      <c r="A3791" s="36" t="s">
        <v>10770</v>
      </c>
      <c r="B3791" s="36" t="s">
        <v>10756</v>
      </c>
      <c r="C3791" s="36" t="s">
        <v>10771</v>
      </c>
      <c r="D3791" s="36" t="s">
        <v>1464</v>
      </c>
      <c r="E3791">
        <v>134.6176457</v>
      </c>
      <c r="F3791">
        <v>7.5245015000000004</v>
      </c>
      <c r="G3791" t="s">
        <v>1464</v>
      </c>
    </row>
    <row r="3792" spans="1:7" ht="18.75" customHeight="1">
      <c r="A3792" s="36" t="s">
        <v>10755</v>
      </c>
      <c r="B3792" s="36" t="s">
        <v>10756</v>
      </c>
      <c r="C3792" s="36" t="s">
        <v>10757</v>
      </c>
      <c r="D3792" t="s">
        <v>1464</v>
      </c>
      <c r="E3792">
        <v>134.622983</v>
      </c>
      <c r="F3792">
        <v>7.5350999999999901</v>
      </c>
      <c r="G3792" t="s">
        <v>1464</v>
      </c>
    </row>
    <row r="3793" spans="1:7" ht="18.75" customHeight="1">
      <c r="A3793" s="36" t="s">
        <v>14287</v>
      </c>
      <c r="B3793" s="36" t="s">
        <v>14231</v>
      </c>
      <c r="C3793" s="36" t="s">
        <v>14288</v>
      </c>
      <c r="D3793" s="36" t="s">
        <v>14289</v>
      </c>
      <c r="E3793">
        <v>106.138491241948</v>
      </c>
      <c r="F3793">
        <v>19.9519638258129</v>
      </c>
      <c r="G3793" t="s">
        <v>1464</v>
      </c>
    </row>
    <row r="3794" spans="1:7" ht="18.75" customHeight="1">
      <c r="A3794" s="36" t="s">
        <v>10777</v>
      </c>
      <c r="B3794" s="36" t="s">
        <v>10756</v>
      </c>
      <c r="C3794" s="36" t="s">
        <v>10778</v>
      </c>
      <c r="D3794" s="36" t="s">
        <v>1464</v>
      </c>
      <c r="E3794">
        <v>134.6365821</v>
      </c>
      <c r="F3794">
        <v>7.5574994000000002</v>
      </c>
      <c r="G3794" t="s">
        <v>1464</v>
      </c>
    </row>
    <row r="3795" spans="1:7" ht="18.75" customHeight="1">
      <c r="A3795" s="36" t="s">
        <v>5208</v>
      </c>
      <c r="B3795" s="36" t="s">
        <v>4582</v>
      </c>
      <c r="C3795" s="36" t="s">
        <v>5209</v>
      </c>
      <c r="D3795" t="s">
        <v>4615</v>
      </c>
      <c r="E3795">
        <v>111.600353064915</v>
      </c>
      <c r="F3795">
        <v>-7.1612611252766296</v>
      </c>
      <c r="G3795" t="s">
        <v>1464</v>
      </c>
    </row>
    <row r="3796" spans="1:7" ht="18.75" customHeight="1">
      <c r="A3796" s="36" t="s">
        <v>8794</v>
      </c>
      <c r="B3796" s="36" t="s">
        <v>17249</v>
      </c>
      <c r="C3796" s="36" t="s">
        <v>8795</v>
      </c>
      <c r="D3796" t="s">
        <v>7716</v>
      </c>
      <c r="E3796">
        <v>174.5</v>
      </c>
      <c r="F3796">
        <v>-35.633335109999997</v>
      </c>
      <c r="G3796" t="s">
        <v>1464</v>
      </c>
    </row>
    <row r="3797" spans="1:7" ht="18.75" customHeight="1">
      <c r="A3797" s="36" t="s">
        <v>4987</v>
      </c>
      <c r="B3797" s="36" t="s">
        <v>4582</v>
      </c>
      <c r="C3797" s="36" t="s">
        <v>4988</v>
      </c>
      <c r="D3797" s="36" t="s">
        <v>4624</v>
      </c>
      <c r="E3797">
        <v>115.18333440000001</v>
      </c>
      <c r="F3797">
        <v>-8.7333335880000007</v>
      </c>
      <c r="G3797" t="s">
        <v>1464</v>
      </c>
    </row>
    <row r="3798" spans="1:7" ht="18.75" customHeight="1">
      <c r="A3798" s="36" t="s">
        <v>14031</v>
      </c>
      <c r="B3798" s="36" t="s">
        <v>13155</v>
      </c>
      <c r="C3798" s="36" t="s">
        <v>14032</v>
      </c>
      <c r="D3798" s="36" t="s">
        <v>1464</v>
      </c>
      <c r="E3798">
        <v>0</v>
      </c>
      <c r="F3798">
        <v>0</v>
      </c>
      <c r="G3798" t="s">
        <v>1464</v>
      </c>
    </row>
    <row r="3799" spans="1:7" ht="18.75" customHeight="1">
      <c r="A3799" s="36" t="s">
        <v>2079</v>
      </c>
      <c r="B3799" s="36" t="s">
        <v>1884</v>
      </c>
      <c r="C3799" s="36" t="s">
        <v>2080</v>
      </c>
      <c r="D3799" s="36" t="s">
        <v>1464</v>
      </c>
      <c r="E3799">
        <v>136.73503932832401</v>
      </c>
      <c r="F3799">
        <v>-12.201040800377699</v>
      </c>
      <c r="G3799" t="s">
        <v>1464</v>
      </c>
    </row>
    <row r="3800" spans="1:7" ht="18.75" customHeight="1">
      <c r="A3800" s="36" t="s">
        <v>15410</v>
      </c>
      <c r="B3800" s="36" t="s">
        <v>3535</v>
      </c>
      <c r="C3800" s="36" t="s">
        <v>15411</v>
      </c>
      <c r="D3800" t="s">
        <v>3581</v>
      </c>
      <c r="E3800">
        <v>89.888793000000007</v>
      </c>
      <c r="F3800">
        <v>27.03229</v>
      </c>
      <c r="G3800" t="s">
        <v>1464</v>
      </c>
    </row>
    <row r="3801" spans="1:7" ht="18.75" customHeight="1">
      <c r="A3801" t="s">
        <v>3199</v>
      </c>
      <c r="B3801" t="s">
        <v>2833</v>
      </c>
      <c r="C3801" t="s">
        <v>3200</v>
      </c>
      <c r="D3801" t="s">
        <v>2838</v>
      </c>
      <c r="E3801">
        <v>22.3624740866419</v>
      </c>
      <c r="F3801">
        <v>91.401353869992803</v>
      </c>
      <c r="G3801" t="s">
        <v>17230</v>
      </c>
    </row>
    <row r="3802" spans="1:7" ht="18.75" customHeight="1">
      <c r="A3802" t="s">
        <v>17218</v>
      </c>
      <c r="B3802" t="s">
        <v>2833</v>
      </c>
      <c r="C3802" t="s">
        <v>2972</v>
      </c>
      <c r="D3802" t="s">
        <v>2838</v>
      </c>
      <c r="E3802">
        <v>0</v>
      </c>
      <c r="F3802">
        <v>0</v>
      </c>
      <c r="G3802" t="s">
        <v>17230</v>
      </c>
    </row>
    <row r="3803" spans="1:7" ht="18.75" customHeight="1">
      <c r="A3803" t="s">
        <v>3347</v>
      </c>
      <c r="B3803" t="s">
        <v>2833</v>
      </c>
      <c r="C3803" t="s">
        <v>3348</v>
      </c>
      <c r="D3803" t="s">
        <v>2861</v>
      </c>
      <c r="E3803">
        <v>22.11666679</v>
      </c>
      <c r="F3803">
        <v>91.050003050000001</v>
      </c>
      <c r="G3803" t="s">
        <v>17230</v>
      </c>
    </row>
    <row r="3804" spans="1:7" ht="18.75" customHeight="1">
      <c r="A3804" s="36" t="s">
        <v>15412</v>
      </c>
      <c r="B3804" s="36" t="s">
        <v>3535</v>
      </c>
      <c r="C3804" s="36" t="s">
        <v>15413</v>
      </c>
      <c r="D3804" t="s">
        <v>15414</v>
      </c>
      <c r="E3804">
        <v>90</v>
      </c>
      <c r="F3804">
        <v>27.500229999999998</v>
      </c>
      <c r="G3804" t="s">
        <v>1464</v>
      </c>
    </row>
    <row r="3805" spans="1:7" ht="18.75" customHeight="1">
      <c r="A3805" s="36" t="s">
        <v>12811</v>
      </c>
      <c r="B3805" s="36" t="s">
        <v>17253</v>
      </c>
      <c r="C3805" s="36" t="s">
        <v>12812</v>
      </c>
      <c r="D3805" t="s">
        <v>12421</v>
      </c>
      <c r="E3805">
        <v>80.116668700000005</v>
      </c>
      <c r="F3805">
        <v>7.75</v>
      </c>
      <c r="G3805" t="s">
        <v>1464</v>
      </c>
    </row>
    <row r="3806" spans="1:7" ht="18.75" customHeight="1">
      <c r="A3806" s="36" t="s">
        <v>12901</v>
      </c>
      <c r="B3806" s="36" t="s">
        <v>17253</v>
      </c>
      <c r="C3806" s="36" t="s">
        <v>12902</v>
      </c>
      <c r="D3806" t="s">
        <v>12537</v>
      </c>
      <c r="E3806">
        <v>81.099998470000003</v>
      </c>
      <c r="F3806">
        <v>8.7499999999999893</v>
      </c>
      <c r="G3806" t="s">
        <v>1464</v>
      </c>
    </row>
    <row r="3807" spans="1:7" ht="18.75" customHeight="1">
      <c r="A3807" s="36" t="s">
        <v>10260</v>
      </c>
      <c r="B3807" s="36" t="s">
        <v>9596</v>
      </c>
      <c r="C3807" s="36" t="s">
        <v>10261</v>
      </c>
      <c r="D3807" t="s">
        <v>9600</v>
      </c>
      <c r="E3807">
        <v>68.900001529999997</v>
      </c>
      <c r="F3807">
        <v>24.350000380000001</v>
      </c>
      <c r="G3807" t="s">
        <v>1464</v>
      </c>
    </row>
    <row r="3808" spans="1:7" ht="18.75" customHeight="1">
      <c r="A3808" s="36" t="s">
        <v>2243</v>
      </c>
      <c r="B3808" s="36" t="s">
        <v>1884</v>
      </c>
      <c r="C3808" s="36" t="s">
        <v>2244</v>
      </c>
      <c r="D3808" s="36" t="s">
        <v>1464</v>
      </c>
      <c r="E3808">
        <v>113.882728621377</v>
      </c>
      <c r="F3808">
        <v>-22.141906631268402</v>
      </c>
      <c r="G3808" t="s">
        <v>1464</v>
      </c>
    </row>
    <row r="3809" spans="1:7" ht="18.75" customHeight="1">
      <c r="A3809" s="36" t="s">
        <v>11802</v>
      </c>
      <c r="B3809" s="36" t="s">
        <v>10805</v>
      </c>
      <c r="C3809" s="36" t="s">
        <v>11803</v>
      </c>
      <c r="D3809" s="36" t="s">
        <v>1464</v>
      </c>
      <c r="E3809">
        <v>120.99718900000001</v>
      </c>
      <c r="F3809">
        <v>14.489357</v>
      </c>
      <c r="G3809" t="s">
        <v>1464</v>
      </c>
    </row>
    <row r="3810" spans="1:7" ht="18.75" customHeight="1">
      <c r="A3810" s="36" t="s">
        <v>11423</v>
      </c>
      <c r="B3810" s="36" t="s">
        <v>10805</v>
      </c>
      <c r="C3810" s="36" t="s">
        <v>11424</v>
      </c>
      <c r="D3810" s="36" t="s">
        <v>11425</v>
      </c>
      <c r="E3810">
        <v>120</v>
      </c>
      <c r="F3810">
        <v>14.5</v>
      </c>
      <c r="G3810" t="s">
        <v>1464</v>
      </c>
    </row>
    <row r="3811" spans="1:7" ht="18.75" customHeight="1">
      <c r="A3811" s="36" t="s">
        <v>15478</v>
      </c>
      <c r="B3811" s="36" t="s">
        <v>4582</v>
      </c>
      <c r="C3811" s="36" t="s">
        <v>15479</v>
      </c>
      <c r="D3811" s="36" t="s">
        <v>1464</v>
      </c>
      <c r="E3811">
        <v>104.193611111111</v>
      </c>
      <c r="F3811">
        <v>-1.08694444444444</v>
      </c>
      <c r="G3811" t="s">
        <v>1464</v>
      </c>
    </row>
    <row r="3812" spans="1:7" ht="18.75" customHeight="1">
      <c r="A3812" s="36" t="s">
        <v>10484</v>
      </c>
      <c r="B3812" s="36" t="s">
        <v>9596</v>
      </c>
      <c r="C3812" s="36" t="s">
        <v>10485</v>
      </c>
      <c r="D3812" t="s">
        <v>9600</v>
      </c>
      <c r="E3812">
        <v>68.949996949999999</v>
      </c>
      <c r="F3812">
        <v>24.783332819999998</v>
      </c>
      <c r="G3812" t="s">
        <v>1464</v>
      </c>
    </row>
    <row r="3813" spans="1:7" ht="18.75" customHeight="1">
      <c r="A3813" s="36" t="s">
        <v>6098</v>
      </c>
      <c r="B3813" s="36" t="s">
        <v>5588</v>
      </c>
      <c r="C3813" s="36" t="s">
        <v>6099</v>
      </c>
      <c r="D3813" s="36" t="s">
        <v>1464</v>
      </c>
      <c r="E3813">
        <v>136.28779037714699</v>
      </c>
      <c r="F3813">
        <v>35.457751594719099</v>
      </c>
      <c r="G3813" t="s">
        <v>1464</v>
      </c>
    </row>
    <row r="3814" spans="1:7" ht="18.75" customHeight="1">
      <c r="A3814" s="36" t="s">
        <v>6131</v>
      </c>
      <c r="B3814" s="36" t="s">
        <v>5588</v>
      </c>
      <c r="C3814" s="36" t="s">
        <v>6132</v>
      </c>
      <c r="D3814" s="36" t="s">
        <v>5637</v>
      </c>
      <c r="E3814">
        <v>139.13333130000001</v>
      </c>
      <c r="F3814">
        <v>36.316665649999997</v>
      </c>
      <c r="G3814" t="s">
        <v>1464</v>
      </c>
    </row>
    <row r="3815" spans="1:7" ht="18.75" customHeight="1">
      <c r="A3815" s="36" t="s">
        <v>9835</v>
      </c>
      <c r="B3815" s="36" t="s">
        <v>9596</v>
      </c>
      <c r="C3815" s="36" t="s">
        <v>9836</v>
      </c>
      <c r="D3815" t="s">
        <v>9600</v>
      </c>
      <c r="E3815">
        <v>68.373199</v>
      </c>
      <c r="F3815">
        <v>25.403585</v>
      </c>
      <c r="G3815" t="s">
        <v>1464</v>
      </c>
    </row>
    <row r="3816" spans="1:7" ht="18.75" customHeight="1">
      <c r="A3816" s="36" t="s">
        <v>15689</v>
      </c>
      <c r="B3816" s="36" t="s">
        <v>10805</v>
      </c>
      <c r="C3816" s="36" t="s">
        <v>15690</v>
      </c>
      <c r="D3816" s="36" t="s">
        <v>15630</v>
      </c>
      <c r="E3816">
        <v>122.854284559251</v>
      </c>
      <c r="F3816">
        <v>10.430473735208199</v>
      </c>
      <c r="G3816" t="s">
        <v>1464</v>
      </c>
    </row>
    <row r="3817" spans="1:7" ht="18.75" customHeight="1">
      <c r="A3817" s="36" t="s">
        <v>15691</v>
      </c>
      <c r="B3817" s="36" t="s">
        <v>10805</v>
      </c>
      <c r="C3817" s="36" t="s">
        <v>15692</v>
      </c>
      <c r="D3817" s="36" t="s">
        <v>15630</v>
      </c>
      <c r="E3817">
        <v>122.833709676371</v>
      </c>
      <c r="F3817">
        <v>10.485104827249</v>
      </c>
      <c r="G3817" t="s">
        <v>1464</v>
      </c>
    </row>
    <row r="3818" spans="1:7" ht="18.75" customHeight="1">
      <c r="A3818" s="36" t="s">
        <v>10934</v>
      </c>
      <c r="B3818" s="36" t="s">
        <v>10805</v>
      </c>
      <c r="C3818" s="36" t="s">
        <v>10935</v>
      </c>
      <c r="D3818" s="36" t="s">
        <v>14361</v>
      </c>
      <c r="E3818">
        <v>0</v>
      </c>
      <c r="F3818">
        <v>0</v>
      </c>
      <c r="G3818" t="s">
        <v>1464</v>
      </c>
    </row>
    <row r="3819" spans="1:7" ht="18.75" customHeight="1">
      <c r="A3819" s="36" t="s">
        <v>10964</v>
      </c>
      <c r="B3819" s="36" t="s">
        <v>10805</v>
      </c>
      <c r="C3819" s="36" t="s">
        <v>10965</v>
      </c>
      <c r="D3819" s="36" t="s">
        <v>14361</v>
      </c>
      <c r="E3819">
        <v>0</v>
      </c>
      <c r="F3819">
        <v>0</v>
      </c>
      <c r="G3819" t="s">
        <v>1464</v>
      </c>
    </row>
    <row r="3820" spans="1:7" ht="18.75" customHeight="1">
      <c r="A3820" s="36" t="s">
        <v>9720</v>
      </c>
      <c r="B3820" s="36" t="s">
        <v>9596</v>
      </c>
      <c r="C3820" s="36" t="s">
        <v>9721</v>
      </c>
      <c r="D3820" s="36" t="s">
        <v>9600</v>
      </c>
      <c r="E3820">
        <v>0</v>
      </c>
      <c r="F3820">
        <v>0</v>
      </c>
      <c r="G3820" t="s">
        <v>1464</v>
      </c>
    </row>
    <row r="3821" spans="1:7" ht="18.75" customHeight="1">
      <c r="A3821" t="s">
        <v>3522</v>
      </c>
      <c r="B3821" t="s">
        <v>2833</v>
      </c>
      <c r="C3821" t="s">
        <v>3523</v>
      </c>
      <c r="D3821" t="s">
        <v>2861</v>
      </c>
      <c r="E3821">
        <v>22.5</v>
      </c>
      <c r="F3821">
        <v>91.083335880000007</v>
      </c>
      <c r="G3821" t="s">
        <v>17230</v>
      </c>
    </row>
    <row r="3822" spans="1:7" ht="18.75" customHeight="1">
      <c r="A3822" s="36" t="s">
        <v>13177</v>
      </c>
      <c r="B3822" s="36" t="s">
        <v>13155</v>
      </c>
      <c r="C3822" s="36" t="s">
        <v>13178</v>
      </c>
      <c r="D3822" s="36" t="s">
        <v>13176</v>
      </c>
      <c r="E3822">
        <v>0</v>
      </c>
      <c r="F3822">
        <v>0</v>
      </c>
      <c r="G3822" t="s">
        <v>1464</v>
      </c>
    </row>
    <row r="3823" spans="1:7" ht="18.75" customHeight="1">
      <c r="A3823" s="36" t="s">
        <v>13672</v>
      </c>
      <c r="B3823" s="36" t="s">
        <v>13155</v>
      </c>
      <c r="C3823" s="36" t="s">
        <v>13673</v>
      </c>
      <c r="D3823" s="36" t="s">
        <v>13257</v>
      </c>
      <c r="E3823">
        <v>100.035827135803</v>
      </c>
      <c r="F3823">
        <v>20.253600050046</v>
      </c>
      <c r="G3823" t="s">
        <v>1464</v>
      </c>
    </row>
    <row r="3824" spans="1:7" ht="18.75" customHeight="1">
      <c r="A3824" s="36" t="s">
        <v>13719</v>
      </c>
      <c r="B3824" s="36" t="s">
        <v>13155</v>
      </c>
      <c r="C3824" s="36" t="s">
        <v>13720</v>
      </c>
      <c r="D3824" s="36" t="s">
        <v>13419</v>
      </c>
      <c r="E3824">
        <v>100.017896949665</v>
      </c>
      <c r="F3824">
        <v>16.9347151375508</v>
      </c>
      <c r="G3824" t="s">
        <v>1464</v>
      </c>
    </row>
    <row r="3825" spans="1:7" ht="18.75" customHeight="1">
      <c r="A3825" s="36" t="s">
        <v>13802</v>
      </c>
      <c r="B3825" s="36" t="s">
        <v>13155</v>
      </c>
      <c r="C3825" s="36" t="s">
        <v>13803</v>
      </c>
      <c r="D3825" t="s">
        <v>13535</v>
      </c>
      <c r="E3825">
        <v>101.7833328</v>
      </c>
      <c r="F3825">
        <v>15.766666409999999</v>
      </c>
      <c r="G3825" t="s">
        <v>1464</v>
      </c>
    </row>
    <row r="3826" spans="1:7" ht="18.75" customHeight="1">
      <c r="A3826" s="36" t="s">
        <v>13165</v>
      </c>
      <c r="B3826" s="36" t="s">
        <v>13155</v>
      </c>
      <c r="C3826" s="36" t="s">
        <v>13166</v>
      </c>
      <c r="D3826" s="36" t="s">
        <v>13167</v>
      </c>
      <c r="E3826">
        <v>104.629589272332</v>
      </c>
      <c r="F3826">
        <v>17.466929019612301</v>
      </c>
      <c r="G3826" t="s">
        <v>1464</v>
      </c>
    </row>
    <row r="3827" spans="1:7" ht="18.75" customHeight="1">
      <c r="A3827" s="36" t="s">
        <v>13668</v>
      </c>
      <c r="B3827" s="36" t="s">
        <v>13155</v>
      </c>
      <c r="C3827" s="36" t="s">
        <v>13669</v>
      </c>
      <c r="D3827" s="36" t="s">
        <v>13535</v>
      </c>
      <c r="E3827">
        <v>102.019621234678</v>
      </c>
      <c r="F3827">
        <v>15.604430452037199</v>
      </c>
      <c r="G3827" t="s">
        <v>1464</v>
      </c>
    </row>
    <row r="3828" spans="1:7" ht="18.75" customHeight="1">
      <c r="A3828" s="36" t="s">
        <v>13800</v>
      </c>
      <c r="B3828" s="36" t="s">
        <v>13155</v>
      </c>
      <c r="C3828" s="36" t="s">
        <v>13801</v>
      </c>
      <c r="D3828" s="36" t="s">
        <v>13535</v>
      </c>
      <c r="E3828">
        <v>102.0500031</v>
      </c>
      <c r="F3828">
        <v>15.600000380000001</v>
      </c>
      <c r="G3828" t="s">
        <v>1464</v>
      </c>
    </row>
    <row r="3829" spans="1:7" ht="18.75" customHeight="1">
      <c r="A3829" s="36" t="s">
        <v>6283</v>
      </c>
      <c r="B3829" s="36" t="s">
        <v>6279</v>
      </c>
      <c r="C3829" s="36" t="s">
        <v>6284</v>
      </c>
      <c r="D3829" t="s">
        <v>125</v>
      </c>
      <c r="E3829">
        <v>102.98332980000001</v>
      </c>
      <c r="F3829">
        <v>18.11666679</v>
      </c>
      <c r="G3829" t="s">
        <v>1464</v>
      </c>
    </row>
    <row r="3830" spans="1:7" ht="18.75" customHeight="1">
      <c r="A3830" s="36" t="s">
        <v>13679</v>
      </c>
      <c r="B3830" s="36" t="s">
        <v>13155</v>
      </c>
      <c r="C3830" s="36" t="s">
        <v>13680</v>
      </c>
      <c r="D3830" s="36" t="s">
        <v>13396</v>
      </c>
      <c r="E3830">
        <v>103.04134213480501</v>
      </c>
      <c r="F3830">
        <v>17.176316085238</v>
      </c>
      <c r="G3830" t="s">
        <v>1464</v>
      </c>
    </row>
    <row r="3831" spans="1:7" ht="18.75" customHeight="1">
      <c r="A3831" s="36" t="s">
        <v>13892</v>
      </c>
      <c r="B3831" s="36" t="s">
        <v>13155</v>
      </c>
      <c r="C3831" s="36" t="s">
        <v>13893</v>
      </c>
      <c r="D3831" s="36" t="s">
        <v>13532</v>
      </c>
      <c r="E3831">
        <v>104.223343709688</v>
      </c>
      <c r="F3831">
        <v>17.185510623002401</v>
      </c>
      <c r="G3831" t="s">
        <v>1464</v>
      </c>
    </row>
    <row r="3832" spans="1:7" ht="18.75" customHeight="1">
      <c r="A3832" s="36" t="s">
        <v>13782</v>
      </c>
      <c r="B3832" s="36" t="s">
        <v>13155</v>
      </c>
      <c r="C3832" s="36" t="s">
        <v>13783</v>
      </c>
      <c r="D3832" s="36" t="s">
        <v>13396</v>
      </c>
      <c r="E3832">
        <v>102.61666870000001</v>
      </c>
      <c r="F3832">
        <v>17.583333970000002</v>
      </c>
      <c r="G3832" t="s">
        <v>1464</v>
      </c>
    </row>
    <row r="3833" spans="1:7" ht="18.75" customHeight="1">
      <c r="A3833" s="36" t="s">
        <v>14019</v>
      </c>
      <c r="B3833" s="36" t="s">
        <v>13155</v>
      </c>
      <c r="C3833" s="36" t="s">
        <v>14020</v>
      </c>
      <c r="D3833" s="36" t="s">
        <v>13359</v>
      </c>
      <c r="E3833">
        <v>0</v>
      </c>
      <c r="F3833">
        <v>0</v>
      </c>
      <c r="G3833" t="s">
        <v>1464</v>
      </c>
    </row>
    <row r="3834" spans="1:7" ht="18.75" customHeight="1">
      <c r="A3834" s="36" t="s">
        <v>15541</v>
      </c>
      <c r="B3834" s="36" t="s">
        <v>6279</v>
      </c>
      <c r="C3834" s="36" t="s">
        <v>15542</v>
      </c>
      <c r="D3834" t="s">
        <v>15543</v>
      </c>
      <c r="E3834">
        <v>102.67528764726499</v>
      </c>
      <c r="F3834">
        <v>17.826007034093401</v>
      </c>
      <c r="G3834" t="s">
        <v>1464</v>
      </c>
    </row>
    <row r="3835" spans="1:7" ht="18.75" customHeight="1">
      <c r="A3835" s="36" t="s">
        <v>13915</v>
      </c>
      <c r="B3835" s="36" t="s">
        <v>13155</v>
      </c>
      <c r="C3835" s="36" t="s">
        <v>13916</v>
      </c>
      <c r="D3835" s="36" t="s">
        <v>13257</v>
      </c>
      <c r="E3835">
        <v>100.064622276782</v>
      </c>
      <c r="F3835">
        <v>20.25509029869</v>
      </c>
      <c r="G3835" t="s">
        <v>1464</v>
      </c>
    </row>
    <row r="3836" spans="1:7" ht="18.75" customHeight="1">
      <c r="A3836" s="36" t="s">
        <v>6323</v>
      </c>
      <c r="B3836" s="36" t="s">
        <v>6279</v>
      </c>
      <c r="C3836" s="36" t="s">
        <v>6324</v>
      </c>
      <c r="D3836" s="36" t="s">
        <v>125</v>
      </c>
      <c r="E3836">
        <v>104.88333129999999</v>
      </c>
      <c r="F3836">
        <v>16.666666029999998</v>
      </c>
      <c r="G3836" t="s">
        <v>1464</v>
      </c>
    </row>
    <row r="3837" spans="1:7" ht="18.75" customHeight="1">
      <c r="A3837" s="36" t="s">
        <v>13880</v>
      </c>
      <c r="B3837" s="36" t="s">
        <v>13155</v>
      </c>
      <c r="C3837" s="36" t="s">
        <v>13881</v>
      </c>
      <c r="D3837" s="36" t="s">
        <v>13359</v>
      </c>
      <c r="E3837">
        <v>102.723733755502</v>
      </c>
      <c r="F3837">
        <v>17.832203176727401</v>
      </c>
      <c r="G3837" t="s">
        <v>1464</v>
      </c>
    </row>
    <row r="3838" spans="1:7" ht="18.75" customHeight="1">
      <c r="A3838" s="36" t="s">
        <v>13696</v>
      </c>
      <c r="B3838" s="36" t="s">
        <v>13155</v>
      </c>
      <c r="C3838" s="36" t="s">
        <v>13697</v>
      </c>
      <c r="D3838" s="36" t="s">
        <v>13160</v>
      </c>
      <c r="E3838">
        <v>99.091191370000004</v>
      </c>
      <c r="F3838">
        <v>17.378737000000001</v>
      </c>
      <c r="G3838" t="s">
        <v>1464</v>
      </c>
    </row>
    <row r="3839" spans="1:7" ht="18.75" customHeight="1">
      <c r="A3839" s="36" t="s">
        <v>13313</v>
      </c>
      <c r="B3839" s="36" t="s">
        <v>13155</v>
      </c>
      <c r="C3839" s="36" t="s">
        <v>13314</v>
      </c>
      <c r="D3839" s="36" t="s">
        <v>13315</v>
      </c>
      <c r="E3839">
        <v>102.766667</v>
      </c>
      <c r="F3839">
        <v>15.65</v>
      </c>
      <c r="G3839" t="s">
        <v>1464</v>
      </c>
    </row>
    <row r="3840" spans="1:7" ht="18.75" customHeight="1">
      <c r="A3840" s="36" t="s">
        <v>13174</v>
      </c>
      <c r="B3840" s="36" t="s">
        <v>13155</v>
      </c>
      <c r="C3840" s="36" t="s">
        <v>13175</v>
      </c>
      <c r="D3840" s="36" t="s">
        <v>13176</v>
      </c>
      <c r="E3840">
        <v>0</v>
      </c>
      <c r="F3840">
        <v>0</v>
      </c>
      <c r="G3840" t="s">
        <v>1464</v>
      </c>
    </row>
    <row r="3841" spans="1:7" ht="18.75" customHeight="1">
      <c r="A3841" s="36" t="s">
        <v>13327</v>
      </c>
      <c r="B3841" s="36" t="s">
        <v>13155</v>
      </c>
      <c r="C3841" s="36" t="s">
        <v>13328</v>
      </c>
      <c r="D3841" s="36" t="s">
        <v>13329</v>
      </c>
      <c r="E3841">
        <v>99.85</v>
      </c>
      <c r="F3841">
        <v>19.399999999999999</v>
      </c>
      <c r="G3841" t="s">
        <v>1464</v>
      </c>
    </row>
    <row r="3842" spans="1:7" ht="18.75" customHeight="1">
      <c r="A3842" s="36" t="s">
        <v>13420</v>
      </c>
      <c r="B3842" s="36" t="s">
        <v>13155</v>
      </c>
      <c r="C3842" s="36" t="s">
        <v>13421</v>
      </c>
      <c r="D3842" s="36" t="s">
        <v>13257</v>
      </c>
      <c r="E3842">
        <v>100.015508371191</v>
      </c>
      <c r="F3842">
        <v>20.231325059852299</v>
      </c>
      <c r="G3842" t="s">
        <v>1464</v>
      </c>
    </row>
    <row r="3843" spans="1:7" ht="18.75" customHeight="1">
      <c r="A3843" s="36" t="s">
        <v>15544</v>
      </c>
      <c r="B3843" s="36" t="s">
        <v>6279</v>
      </c>
      <c r="C3843" s="36" t="s">
        <v>15545</v>
      </c>
      <c r="D3843" s="36" t="s">
        <v>15546</v>
      </c>
      <c r="E3843">
        <v>105.38001969142699</v>
      </c>
      <c r="F3843">
        <v>16.245260533786102</v>
      </c>
      <c r="G3843" t="s">
        <v>1464</v>
      </c>
    </row>
    <row r="3844" spans="1:7" ht="18.75" customHeight="1">
      <c r="A3844" s="36" t="s">
        <v>13746</v>
      </c>
      <c r="B3844" s="36" t="s">
        <v>13155</v>
      </c>
      <c r="C3844" s="36" t="s">
        <v>13747</v>
      </c>
      <c r="D3844" s="36" t="s">
        <v>13199</v>
      </c>
      <c r="E3844">
        <v>0</v>
      </c>
      <c r="F3844">
        <v>0</v>
      </c>
      <c r="G3844" t="s">
        <v>1464</v>
      </c>
    </row>
    <row r="3845" spans="1:7" ht="18.75" customHeight="1">
      <c r="A3845" s="36" t="s">
        <v>13189</v>
      </c>
      <c r="B3845" s="36" t="s">
        <v>13155</v>
      </c>
      <c r="C3845" s="36" t="s">
        <v>13190</v>
      </c>
      <c r="D3845" s="36" t="s">
        <v>13191</v>
      </c>
      <c r="E3845">
        <v>100.31</v>
      </c>
      <c r="F3845">
        <v>14.36</v>
      </c>
      <c r="G3845" t="s">
        <v>1464</v>
      </c>
    </row>
    <row r="3846" spans="1:7" ht="18.75" customHeight="1">
      <c r="A3846" s="36" t="s">
        <v>13984</v>
      </c>
      <c r="B3846" s="36" t="s">
        <v>13155</v>
      </c>
      <c r="C3846" s="36" t="s">
        <v>13985</v>
      </c>
      <c r="D3846" s="36" t="s">
        <v>13247</v>
      </c>
      <c r="E3846">
        <v>100.0999985</v>
      </c>
      <c r="F3846">
        <v>16.766666409999999</v>
      </c>
      <c r="G3846" t="s">
        <v>1464</v>
      </c>
    </row>
    <row r="3847" spans="1:7" ht="18.75" customHeight="1">
      <c r="A3847" s="36" t="s">
        <v>13947</v>
      </c>
      <c r="B3847" s="36" t="s">
        <v>13155</v>
      </c>
      <c r="C3847" s="36" t="s">
        <v>13948</v>
      </c>
      <c r="D3847" s="36" t="s">
        <v>13257</v>
      </c>
      <c r="E3847">
        <v>99.829660779454798</v>
      </c>
      <c r="F3847">
        <v>20.040313218871301</v>
      </c>
      <c r="G3847" t="s">
        <v>1464</v>
      </c>
    </row>
    <row r="3848" spans="1:7" ht="18.75" customHeight="1">
      <c r="A3848" s="36" t="s">
        <v>14023</v>
      </c>
      <c r="B3848" s="36" t="s">
        <v>13155</v>
      </c>
      <c r="C3848" s="36" t="s">
        <v>14024</v>
      </c>
      <c r="D3848" s="36" t="s">
        <v>1464</v>
      </c>
      <c r="E3848">
        <v>0</v>
      </c>
      <c r="F3848">
        <v>0</v>
      </c>
      <c r="G3848" t="s">
        <v>1464</v>
      </c>
    </row>
    <row r="3849" spans="1:7" ht="18.75" customHeight="1">
      <c r="A3849" s="36" t="s">
        <v>15547</v>
      </c>
      <c r="B3849" s="36" t="s">
        <v>6279</v>
      </c>
      <c r="C3849" s="36" t="s">
        <v>15548</v>
      </c>
      <c r="D3849" s="36" t="s">
        <v>15549</v>
      </c>
      <c r="E3849">
        <v>102.75047215791101</v>
      </c>
      <c r="F3849">
        <v>17.933356330653002</v>
      </c>
      <c r="G3849" t="s">
        <v>1464</v>
      </c>
    </row>
    <row r="3850" spans="1:7" ht="18.75" customHeight="1">
      <c r="A3850" s="36" t="s">
        <v>14027</v>
      </c>
      <c r="B3850" s="36" t="s">
        <v>13155</v>
      </c>
      <c r="C3850" s="36" t="s">
        <v>14028</v>
      </c>
      <c r="D3850" s="36" t="s">
        <v>13529</v>
      </c>
      <c r="E3850">
        <v>0</v>
      </c>
      <c r="F3850">
        <v>0</v>
      </c>
      <c r="G3850" t="s">
        <v>1464</v>
      </c>
    </row>
    <row r="3851" spans="1:7" ht="18.75" customHeight="1">
      <c r="A3851" s="36" t="s">
        <v>13422</v>
      </c>
      <c r="B3851" s="36" t="s">
        <v>13155</v>
      </c>
      <c r="C3851" s="36" t="s">
        <v>13423</v>
      </c>
      <c r="D3851" t="s">
        <v>13236</v>
      </c>
      <c r="E3851">
        <v>100.040567704144</v>
      </c>
      <c r="F3851">
        <v>6.7449637000819296</v>
      </c>
      <c r="G3851" t="s">
        <v>1464</v>
      </c>
    </row>
    <row r="3852" spans="1:7" ht="18.75" customHeight="1">
      <c r="A3852" s="36" t="s">
        <v>14041</v>
      </c>
      <c r="B3852" s="36" t="s">
        <v>13155</v>
      </c>
      <c r="C3852" s="36" t="s">
        <v>14042</v>
      </c>
      <c r="D3852" s="36" t="s">
        <v>13529</v>
      </c>
      <c r="E3852">
        <v>102.977581297079</v>
      </c>
      <c r="F3852">
        <v>14.4098392252194</v>
      </c>
      <c r="G3852" t="s">
        <v>1464</v>
      </c>
    </row>
    <row r="3853" spans="1:7" ht="18.75" customHeight="1">
      <c r="A3853" s="36" t="s">
        <v>13321</v>
      </c>
      <c r="B3853" s="36" t="s">
        <v>13155</v>
      </c>
      <c r="C3853" s="36" t="s">
        <v>13322</v>
      </c>
      <c r="D3853" s="36" t="s">
        <v>13323</v>
      </c>
      <c r="E3853">
        <v>100.766667</v>
      </c>
      <c r="F3853">
        <v>14.466666999999999</v>
      </c>
      <c r="G3853" t="s">
        <v>1464</v>
      </c>
    </row>
    <row r="3854" spans="1:7" ht="18.75" customHeight="1">
      <c r="A3854" s="36" t="s">
        <v>14006</v>
      </c>
      <c r="B3854" s="36" t="s">
        <v>13155</v>
      </c>
      <c r="C3854" s="36" t="s">
        <v>14007</v>
      </c>
      <c r="D3854" t="s">
        <v>1464</v>
      </c>
      <c r="E3854">
        <v>0</v>
      </c>
      <c r="F3854">
        <v>0</v>
      </c>
      <c r="G3854" t="s">
        <v>1464</v>
      </c>
    </row>
    <row r="3855" spans="1:7" ht="18.75" customHeight="1">
      <c r="A3855" s="36" t="s">
        <v>13394</v>
      </c>
      <c r="B3855" s="36" t="s">
        <v>13155</v>
      </c>
      <c r="C3855" s="36" t="s">
        <v>13395</v>
      </c>
      <c r="D3855" s="36" t="s">
        <v>13396</v>
      </c>
      <c r="E3855">
        <v>102.768720554124</v>
      </c>
      <c r="F3855">
        <v>17.456971218221799</v>
      </c>
      <c r="G3855" t="s">
        <v>1464</v>
      </c>
    </row>
    <row r="3856" spans="1:7" ht="18.75" customHeight="1">
      <c r="A3856" s="36" t="s">
        <v>13665</v>
      </c>
      <c r="B3856" s="36" t="s">
        <v>13155</v>
      </c>
      <c r="C3856" s="36" t="s">
        <v>13666</v>
      </c>
      <c r="D3856" s="36" t="s">
        <v>13667</v>
      </c>
      <c r="E3856">
        <v>102.11670699694901</v>
      </c>
      <c r="F3856">
        <v>12.6446385740885</v>
      </c>
      <c r="G3856" t="s">
        <v>1464</v>
      </c>
    </row>
    <row r="3857" spans="1:7" ht="18.75" customHeight="1">
      <c r="A3857" s="36" t="s">
        <v>13933</v>
      </c>
      <c r="B3857" s="36" t="s">
        <v>13155</v>
      </c>
      <c r="C3857" s="36" t="s">
        <v>13934</v>
      </c>
      <c r="D3857" s="36" t="s">
        <v>13935</v>
      </c>
      <c r="E3857">
        <v>102.48859712351</v>
      </c>
      <c r="F3857">
        <v>12.2422198310265</v>
      </c>
      <c r="G3857" t="s">
        <v>1464</v>
      </c>
    </row>
    <row r="3858" spans="1:7" ht="18.75" customHeight="1">
      <c r="A3858" s="36" t="s">
        <v>14156</v>
      </c>
      <c r="B3858" s="36" t="s">
        <v>13155</v>
      </c>
      <c r="C3858" s="36" t="s">
        <v>14157</v>
      </c>
      <c r="D3858" s="36" t="s">
        <v>13167</v>
      </c>
      <c r="E3858">
        <v>104.456211295985</v>
      </c>
      <c r="F3858">
        <v>16.976018500260601</v>
      </c>
      <c r="G3858" t="s">
        <v>1464</v>
      </c>
    </row>
    <row r="3859" spans="1:7" ht="18.75" customHeight="1">
      <c r="A3859" s="36" t="s">
        <v>13772</v>
      </c>
      <c r="B3859" s="36" t="s">
        <v>13155</v>
      </c>
      <c r="C3859" s="36" t="s">
        <v>13773</v>
      </c>
      <c r="D3859" s="36" t="s">
        <v>13667</v>
      </c>
      <c r="E3859">
        <v>102.13333129999999</v>
      </c>
      <c r="F3859">
        <v>12.61666679</v>
      </c>
      <c r="G3859" t="s">
        <v>1464</v>
      </c>
    </row>
    <row r="3860" spans="1:7" ht="18.75" customHeight="1">
      <c r="A3860" s="36" t="s">
        <v>14010</v>
      </c>
      <c r="B3860" s="36" t="s">
        <v>13155</v>
      </c>
      <c r="C3860" s="36" t="s">
        <v>14011</v>
      </c>
      <c r="D3860" s="36" t="s">
        <v>13529</v>
      </c>
      <c r="E3860">
        <v>102.91857844322899</v>
      </c>
      <c r="F3860">
        <v>14.7046594178696</v>
      </c>
      <c r="G3860" t="s">
        <v>1464</v>
      </c>
    </row>
    <row r="3861" spans="1:7" ht="18.75" customHeight="1">
      <c r="A3861" s="36" t="s">
        <v>15550</v>
      </c>
      <c r="B3861" s="36" t="s">
        <v>6279</v>
      </c>
      <c r="C3861" s="36" t="s">
        <v>15551</v>
      </c>
      <c r="D3861" s="36" t="s">
        <v>15546</v>
      </c>
      <c r="E3861">
        <v>105.197404270101</v>
      </c>
      <c r="F3861">
        <v>16.5197196001652</v>
      </c>
      <c r="G3861" t="s">
        <v>1464</v>
      </c>
    </row>
    <row r="3862" spans="1:7" ht="18.75" customHeight="1">
      <c r="A3862" s="36" t="s">
        <v>13693</v>
      </c>
      <c r="B3862" s="36" t="s">
        <v>13155</v>
      </c>
      <c r="C3862" s="36" t="s">
        <v>13694</v>
      </c>
      <c r="D3862" s="36" t="s">
        <v>13695</v>
      </c>
      <c r="E3862">
        <v>103.3</v>
      </c>
      <c r="F3862">
        <v>16.31666667</v>
      </c>
      <c r="G3862" t="s">
        <v>1464</v>
      </c>
    </row>
    <row r="3863" spans="1:7" ht="18.75" customHeight="1">
      <c r="A3863" s="36" t="s">
        <v>13770</v>
      </c>
      <c r="B3863" s="36" t="s">
        <v>13155</v>
      </c>
      <c r="C3863" s="36" t="s">
        <v>13771</v>
      </c>
      <c r="D3863" s="36" t="s">
        <v>13431</v>
      </c>
      <c r="E3863">
        <v>99</v>
      </c>
      <c r="F3863">
        <v>10</v>
      </c>
      <c r="G3863" t="s">
        <v>1464</v>
      </c>
    </row>
    <row r="3864" spans="1:7" ht="18.75" customHeight="1">
      <c r="A3864" s="36" t="s">
        <v>13788</v>
      </c>
      <c r="B3864" s="36" t="s">
        <v>13155</v>
      </c>
      <c r="C3864" s="36" t="s">
        <v>13789</v>
      </c>
      <c r="D3864" s="36" t="s">
        <v>13354</v>
      </c>
      <c r="E3864">
        <v>104.83333589999999</v>
      </c>
      <c r="F3864">
        <v>14.96666622</v>
      </c>
      <c r="G3864" t="s">
        <v>1464</v>
      </c>
    </row>
    <row r="3865" spans="1:7" ht="18.75" customHeight="1">
      <c r="A3865" s="36" t="s">
        <v>14158</v>
      </c>
      <c r="B3865" s="36" t="s">
        <v>13155</v>
      </c>
      <c r="C3865" s="36" t="s">
        <v>14159</v>
      </c>
      <c r="D3865" s="36" t="s">
        <v>14160</v>
      </c>
      <c r="E3865">
        <v>100.168970862287</v>
      </c>
      <c r="F3865">
        <v>6.7094652404355797</v>
      </c>
      <c r="G3865" t="s">
        <v>1464</v>
      </c>
    </row>
    <row r="3866" spans="1:7" ht="18.75" customHeight="1">
      <c r="A3866" s="36" t="s">
        <v>14056</v>
      </c>
      <c r="B3866" s="36" t="s">
        <v>13155</v>
      </c>
      <c r="C3866" s="36" t="s">
        <v>14057</v>
      </c>
      <c r="D3866" s="36" t="s">
        <v>13529</v>
      </c>
      <c r="E3866">
        <v>102.83073073358101</v>
      </c>
      <c r="F3866">
        <v>14.633790805436799</v>
      </c>
      <c r="G3866" t="s">
        <v>1464</v>
      </c>
    </row>
    <row r="3867" spans="1:7" ht="18.75" customHeight="1">
      <c r="A3867" s="36" t="s">
        <v>13836</v>
      </c>
      <c r="B3867" s="36" t="s">
        <v>13155</v>
      </c>
      <c r="C3867" s="36" t="s">
        <v>13837</v>
      </c>
      <c r="D3867" s="36" t="s">
        <v>13364</v>
      </c>
      <c r="E3867">
        <v>99.266670230000003</v>
      </c>
      <c r="F3867">
        <v>8.8333330149999991</v>
      </c>
      <c r="G3867" t="s">
        <v>1464</v>
      </c>
    </row>
    <row r="3868" spans="1:7" ht="18.75" customHeight="1">
      <c r="A3868" s="36" t="s">
        <v>13670</v>
      </c>
      <c r="B3868" s="36" t="s">
        <v>13155</v>
      </c>
      <c r="C3868" s="36" t="s">
        <v>13671</v>
      </c>
      <c r="D3868" s="36" t="s">
        <v>13535</v>
      </c>
      <c r="E3868">
        <v>102.278722021286</v>
      </c>
      <c r="F3868">
        <v>15.928286745654599</v>
      </c>
      <c r="G3868" t="s">
        <v>1464</v>
      </c>
    </row>
    <row r="3869" spans="1:7" ht="18.75" customHeight="1">
      <c r="A3869" s="36" t="s">
        <v>13629</v>
      </c>
      <c r="B3869" s="36" t="s">
        <v>13155</v>
      </c>
      <c r="C3869" s="36" t="s">
        <v>13630</v>
      </c>
      <c r="D3869" s="36" t="s">
        <v>13431</v>
      </c>
      <c r="E3869">
        <v>99.11</v>
      </c>
      <c r="F3869">
        <v>10.33</v>
      </c>
      <c r="G3869" t="s">
        <v>1464</v>
      </c>
    </row>
    <row r="3870" spans="1:7" ht="18.75" customHeight="1">
      <c r="A3870" s="36" t="s">
        <v>14089</v>
      </c>
      <c r="B3870" s="36" t="s">
        <v>13155</v>
      </c>
      <c r="C3870" s="36" t="s">
        <v>14090</v>
      </c>
      <c r="D3870" s="36" t="s">
        <v>1464</v>
      </c>
      <c r="E3870">
        <v>0</v>
      </c>
      <c r="F3870">
        <v>0</v>
      </c>
      <c r="G3870" t="s">
        <v>1464</v>
      </c>
    </row>
    <row r="3871" spans="1:7" ht="18.75" customHeight="1">
      <c r="A3871" s="36" t="s">
        <v>11128</v>
      </c>
      <c r="B3871" s="36" t="s">
        <v>10805</v>
      </c>
      <c r="C3871" s="36" t="s">
        <v>11129</v>
      </c>
      <c r="D3871" s="36" t="s">
        <v>1464</v>
      </c>
      <c r="E3871">
        <v>0</v>
      </c>
      <c r="F3871">
        <v>0</v>
      </c>
      <c r="G3871" t="s">
        <v>1464</v>
      </c>
    </row>
    <row r="3872" spans="1:7" ht="18.75" customHeight="1">
      <c r="A3872" s="36" t="s">
        <v>12123</v>
      </c>
      <c r="B3872" s="36" t="s">
        <v>17251</v>
      </c>
      <c r="C3872" s="36" t="s">
        <v>12124</v>
      </c>
      <c r="D3872" s="36" t="s">
        <v>11839</v>
      </c>
      <c r="E3872">
        <v>127.16666410000001</v>
      </c>
      <c r="F3872">
        <v>36.333332059999996</v>
      </c>
      <c r="G3872" t="s">
        <v>1464</v>
      </c>
    </row>
    <row r="3873" spans="1:7" ht="18.75" customHeight="1">
      <c r="A3873" s="36" t="s">
        <v>10641</v>
      </c>
      <c r="B3873" s="36" t="s">
        <v>9596</v>
      </c>
      <c r="C3873" s="36" t="s">
        <v>10642</v>
      </c>
      <c r="D3873" t="s">
        <v>9600</v>
      </c>
      <c r="E3873">
        <v>0</v>
      </c>
      <c r="F3873">
        <v>0</v>
      </c>
      <c r="G3873" t="s">
        <v>1464</v>
      </c>
    </row>
    <row r="3874" spans="1:7" ht="18.75" customHeight="1">
      <c r="A3874" s="36" t="s">
        <v>2237</v>
      </c>
      <c r="B3874" s="36" t="s">
        <v>1884</v>
      </c>
      <c r="C3874" s="36" t="s">
        <v>2238</v>
      </c>
      <c r="D3874" s="36" t="s">
        <v>1464</v>
      </c>
      <c r="E3874">
        <v>153.06087326001699</v>
      </c>
      <c r="F3874">
        <v>-26.401260013427301</v>
      </c>
      <c r="G3874" t="s">
        <v>1464</v>
      </c>
    </row>
    <row r="3875" spans="1:7" ht="18.75" customHeight="1">
      <c r="A3875" s="36" t="s">
        <v>2233</v>
      </c>
      <c r="B3875" s="36" t="s">
        <v>1884</v>
      </c>
      <c r="C3875" s="36" t="s">
        <v>2234</v>
      </c>
      <c r="D3875" s="36" t="s">
        <v>1464</v>
      </c>
      <c r="E3875">
        <v>167.952504782375</v>
      </c>
      <c r="F3875">
        <v>-29.0326037131736</v>
      </c>
      <c r="G3875" t="s">
        <v>1464</v>
      </c>
    </row>
    <row r="3876" spans="1:7" ht="18.75" customHeight="1">
      <c r="A3876" s="36" t="s">
        <v>2247</v>
      </c>
      <c r="B3876" s="36" t="s">
        <v>1884</v>
      </c>
      <c r="C3876" s="36" t="s">
        <v>2248</v>
      </c>
      <c r="D3876" s="36" t="s">
        <v>1464</v>
      </c>
      <c r="E3876">
        <v>116.735057596914</v>
      </c>
      <c r="F3876">
        <v>-35.004308588186603</v>
      </c>
      <c r="G3876" t="s">
        <v>1464</v>
      </c>
    </row>
    <row r="3877" spans="1:7" ht="18.75" customHeight="1">
      <c r="A3877" s="36" t="s">
        <v>7129</v>
      </c>
      <c r="B3877" s="36" t="s">
        <v>6929</v>
      </c>
      <c r="C3877" s="36" t="s">
        <v>7130</v>
      </c>
      <c r="D3877" s="36" t="s">
        <v>7032</v>
      </c>
      <c r="E3877">
        <v>95.383331299999995</v>
      </c>
      <c r="F3877">
        <v>19.066667559999999</v>
      </c>
      <c r="G3877" t="s">
        <v>1464</v>
      </c>
    </row>
    <row r="3878" spans="1:7" ht="18.75" customHeight="1">
      <c r="A3878" s="36" t="s">
        <v>11580</v>
      </c>
      <c r="B3878" s="36" t="s">
        <v>10805</v>
      </c>
      <c r="C3878" s="36" t="s">
        <v>11581</v>
      </c>
      <c r="D3878" s="36" t="s">
        <v>10828</v>
      </c>
      <c r="E3878">
        <v>123.13333129999999</v>
      </c>
      <c r="F3878">
        <v>9.6333332059999996</v>
      </c>
      <c r="G3878" t="s">
        <v>1464</v>
      </c>
    </row>
    <row r="3879" spans="1:7" ht="18.75" customHeight="1">
      <c r="A3879" s="36" t="s">
        <v>6724</v>
      </c>
      <c r="B3879" s="36" t="s">
        <v>6330</v>
      </c>
      <c r="C3879" t="s">
        <v>6725</v>
      </c>
      <c r="D3879" t="s">
        <v>6442</v>
      </c>
      <c r="E3879">
        <v>3.2911902245624298</v>
      </c>
      <c r="F3879">
        <v>101.166925424582</v>
      </c>
    </row>
    <row r="3880" spans="1:7" ht="18.75" customHeight="1">
      <c r="A3880" s="36" t="s">
        <v>5465</v>
      </c>
      <c r="B3880" s="36" t="s">
        <v>4582</v>
      </c>
      <c r="C3880" s="36" t="s">
        <v>5466</v>
      </c>
      <c r="D3880" s="36" t="s">
        <v>4710</v>
      </c>
      <c r="E3880">
        <v>108.5500031</v>
      </c>
      <c r="F3880">
        <v>-6.6999998090000004</v>
      </c>
      <c r="G3880" t="s">
        <v>1464</v>
      </c>
    </row>
    <row r="3881" spans="1:7" ht="18.75" customHeight="1">
      <c r="A3881" s="36" t="s">
        <v>5531</v>
      </c>
      <c r="B3881" s="36" t="s">
        <v>4582</v>
      </c>
      <c r="C3881" s="36" t="s">
        <v>5532</v>
      </c>
      <c r="D3881" t="s">
        <v>4627</v>
      </c>
      <c r="E3881">
        <v>113</v>
      </c>
      <c r="F3881">
        <v>-7.6666665079999996</v>
      </c>
      <c r="G3881" t="s">
        <v>1464</v>
      </c>
    </row>
    <row r="3882" spans="1:7" ht="18.75" customHeight="1">
      <c r="A3882" s="36" t="s">
        <v>5527</v>
      </c>
      <c r="B3882" s="36" t="s">
        <v>4582</v>
      </c>
      <c r="C3882" s="36" t="s">
        <v>5528</v>
      </c>
      <c r="D3882" s="36" t="s">
        <v>4627</v>
      </c>
      <c r="E3882">
        <v>113.41666410000001</v>
      </c>
      <c r="F3882">
        <v>-7.6666665079999996</v>
      </c>
      <c r="G3882" t="s">
        <v>1464</v>
      </c>
    </row>
    <row r="3883" spans="1:7" ht="18.75" customHeight="1">
      <c r="A3883" s="36" t="s">
        <v>5498</v>
      </c>
      <c r="B3883" s="36" t="s">
        <v>4582</v>
      </c>
      <c r="C3883" s="36" t="s">
        <v>5499</v>
      </c>
      <c r="D3883" s="36" t="s">
        <v>4627</v>
      </c>
      <c r="E3883">
        <v>113.66666410000001</v>
      </c>
      <c r="F3883">
        <v>-7.6999998090000004</v>
      </c>
      <c r="G3883" t="s">
        <v>1464</v>
      </c>
    </row>
    <row r="3884" spans="1:7" ht="18.75" customHeight="1">
      <c r="A3884" s="36" t="s">
        <v>5070</v>
      </c>
      <c r="B3884" s="36" t="s">
        <v>4582</v>
      </c>
      <c r="C3884" s="36" t="s">
        <v>5071</v>
      </c>
      <c r="D3884" t="s">
        <v>4627</v>
      </c>
      <c r="E3884">
        <v>0</v>
      </c>
      <c r="F3884">
        <v>0</v>
      </c>
      <c r="G3884" t="s">
        <v>1464</v>
      </c>
    </row>
    <row r="3885" spans="1:7" ht="18.75" customHeight="1">
      <c r="A3885" s="36" t="s">
        <v>5475</v>
      </c>
      <c r="B3885" s="36" t="s">
        <v>4582</v>
      </c>
      <c r="C3885" s="36" t="s">
        <v>5476</v>
      </c>
      <c r="D3885" s="36" t="s">
        <v>4627</v>
      </c>
      <c r="E3885">
        <v>112.66666410000001</v>
      </c>
      <c r="F3885">
        <v>-7.1666665079999996</v>
      </c>
      <c r="G3885" t="s">
        <v>1464</v>
      </c>
    </row>
    <row r="3886" spans="1:7" ht="18.75" customHeight="1">
      <c r="A3886" s="36" t="s">
        <v>4784</v>
      </c>
      <c r="B3886" s="36" t="s">
        <v>4582</v>
      </c>
      <c r="C3886" s="36" t="s">
        <v>4785</v>
      </c>
      <c r="D3886" s="36" t="s">
        <v>4627</v>
      </c>
      <c r="E3886">
        <v>0</v>
      </c>
      <c r="F3886">
        <v>0</v>
      </c>
      <c r="G3886" t="s">
        <v>1464</v>
      </c>
    </row>
    <row r="3887" spans="1:7" ht="18.75" customHeight="1">
      <c r="A3887" s="36" t="s">
        <v>5066</v>
      </c>
      <c r="B3887" s="36" t="s">
        <v>4582</v>
      </c>
      <c r="C3887" s="36" t="s">
        <v>5067</v>
      </c>
      <c r="D3887" s="36" t="s">
        <v>4627</v>
      </c>
      <c r="E3887">
        <v>112.66666410000001</v>
      </c>
      <c r="F3887">
        <v>-7.3333334920000004</v>
      </c>
      <c r="G3887" t="s">
        <v>1464</v>
      </c>
    </row>
    <row r="3888" spans="1:7" ht="18.75" customHeight="1">
      <c r="A3888" s="36" t="s">
        <v>5068</v>
      </c>
      <c r="B3888" s="36" t="s">
        <v>4582</v>
      </c>
      <c r="C3888" s="36" t="s">
        <v>5069</v>
      </c>
      <c r="D3888" t="s">
        <v>4627</v>
      </c>
      <c r="E3888">
        <v>112.83333589999999</v>
      </c>
      <c r="F3888">
        <v>-7.5833334920000004</v>
      </c>
      <c r="G3888" t="s">
        <v>1464</v>
      </c>
    </row>
    <row r="3889" spans="1:7" ht="18.75" customHeight="1">
      <c r="A3889" s="36" t="s">
        <v>5701</v>
      </c>
      <c r="B3889" s="36" t="s">
        <v>5588</v>
      </c>
      <c r="C3889" s="36" t="s">
        <v>5702</v>
      </c>
      <c r="D3889" s="36" t="s">
        <v>5607</v>
      </c>
      <c r="E3889">
        <v>141.14112245418499</v>
      </c>
      <c r="F3889">
        <v>41.432889036953704</v>
      </c>
      <c r="G3889" t="s">
        <v>1464</v>
      </c>
    </row>
    <row r="3890" spans="1:7" ht="18.75" customHeight="1">
      <c r="A3890" s="36" t="s">
        <v>2015</v>
      </c>
      <c r="B3890" s="36" t="s">
        <v>1884</v>
      </c>
      <c r="C3890" s="36" t="s">
        <v>2016</v>
      </c>
      <c r="D3890" s="36" t="s">
        <v>1965</v>
      </c>
      <c r="E3890">
        <v>130.96111838262701</v>
      </c>
      <c r="F3890">
        <v>-12.335318665158301</v>
      </c>
      <c r="G3890" t="s">
        <v>1464</v>
      </c>
    </row>
    <row r="3891" spans="1:7" ht="18.75" customHeight="1">
      <c r="A3891" s="36" t="s">
        <v>9519</v>
      </c>
      <c r="B3891" s="36" t="s">
        <v>17249</v>
      </c>
      <c r="C3891" s="36" t="s">
        <v>9520</v>
      </c>
      <c r="D3891" s="36" t="s">
        <v>7721</v>
      </c>
      <c r="E3891">
        <v>174.81666670000001</v>
      </c>
      <c r="F3891">
        <v>-38.066666669999996</v>
      </c>
      <c r="G3891" t="s">
        <v>8895</v>
      </c>
    </row>
    <row r="3892" spans="1:7" ht="18.75" customHeight="1">
      <c r="A3892" s="36" t="s">
        <v>6405</v>
      </c>
      <c r="B3892" s="36" t="s">
        <v>6330</v>
      </c>
      <c r="C3892" t="s">
        <v>6406</v>
      </c>
      <c r="D3892" t="s">
        <v>6386</v>
      </c>
      <c r="E3892">
        <v>5</v>
      </c>
      <c r="F3892">
        <v>100.4000015</v>
      </c>
    </row>
    <row r="3893" spans="1:7" ht="18.75" customHeight="1">
      <c r="A3893" s="36" t="s">
        <v>6399</v>
      </c>
      <c r="B3893" s="36" t="s">
        <v>6330</v>
      </c>
      <c r="C3893" t="s">
        <v>6400</v>
      </c>
      <c r="D3893" t="s">
        <v>6386</v>
      </c>
      <c r="E3893">
        <v>4.9333333970000002</v>
      </c>
      <c r="F3893">
        <v>100.4499969</v>
      </c>
    </row>
    <row r="3894" spans="1:7" ht="18.75" customHeight="1">
      <c r="A3894" t="s">
        <v>3181</v>
      </c>
      <c r="B3894" t="s">
        <v>2833</v>
      </c>
      <c r="C3894" t="s">
        <v>3182</v>
      </c>
      <c r="D3894" t="s">
        <v>2838</v>
      </c>
      <c r="E3894">
        <v>22.23086</v>
      </c>
      <c r="F3894">
        <v>90.569040000000001</v>
      </c>
      <c r="G3894" t="s">
        <v>17230</v>
      </c>
    </row>
    <row r="3895" spans="1:7" ht="18.75" customHeight="1">
      <c r="A3895" s="36" t="s">
        <v>9521</v>
      </c>
      <c r="B3895" s="36" t="s">
        <v>17249</v>
      </c>
      <c r="C3895" s="36" t="s">
        <v>9522</v>
      </c>
      <c r="D3895" t="s">
        <v>7773</v>
      </c>
      <c r="E3895">
        <v>174.7</v>
      </c>
      <c r="F3895">
        <v>-36.233333330000001</v>
      </c>
      <c r="G3895" t="s">
        <v>8023</v>
      </c>
    </row>
    <row r="3896" spans="1:7" ht="18.75" customHeight="1">
      <c r="A3896" s="36" t="s">
        <v>8792</v>
      </c>
      <c r="B3896" s="36" t="s">
        <v>17249</v>
      </c>
      <c r="C3896" s="36" t="s">
        <v>8793</v>
      </c>
      <c r="D3896" s="36" t="s">
        <v>7762</v>
      </c>
      <c r="E3896">
        <v>170.83333329999999</v>
      </c>
      <c r="F3896">
        <v>-45.483333330000001</v>
      </c>
      <c r="G3896" t="s">
        <v>1464</v>
      </c>
    </row>
    <row r="3897" spans="1:7" ht="18.75" customHeight="1">
      <c r="A3897" s="36" t="s">
        <v>10772</v>
      </c>
      <c r="B3897" s="36" t="s">
        <v>10756</v>
      </c>
      <c r="C3897" s="36" t="s">
        <v>10773</v>
      </c>
      <c r="D3897" t="s">
        <v>10774</v>
      </c>
      <c r="E3897">
        <v>134.28154653638899</v>
      </c>
      <c r="F3897">
        <v>7.0659500475870001</v>
      </c>
      <c r="G3897" t="s">
        <v>1464</v>
      </c>
    </row>
    <row r="3898" spans="1:7" ht="18.75" customHeight="1">
      <c r="A3898" s="36" t="s">
        <v>9523</v>
      </c>
      <c r="B3898" s="36" t="s">
        <v>17249</v>
      </c>
      <c r="C3898" s="36" t="s">
        <v>9524</v>
      </c>
      <c r="D3898" s="36" t="s">
        <v>7854</v>
      </c>
      <c r="E3898">
        <v>176.83750000000001</v>
      </c>
      <c r="F3898">
        <v>-39.518055560000001</v>
      </c>
      <c r="G3898" t="s">
        <v>8496</v>
      </c>
    </row>
    <row r="3899" spans="1:7" ht="18.75" customHeight="1">
      <c r="A3899" s="36" t="s">
        <v>9525</v>
      </c>
      <c r="B3899" s="36" t="s">
        <v>17249</v>
      </c>
      <c r="C3899" s="36" t="s">
        <v>9526</v>
      </c>
      <c r="D3899" s="36" t="s">
        <v>7716</v>
      </c>
      <c r="E3899">
        <v>174.33333329999999</v>
      </c>
      <c r="F3899">
        <v>-35.733333330000001</v>
      </c>
      <c r="G3899" t="s">
        <v>8075</v>
      </c>
    </row>
    <row r="3900" spans="1:7" ht="18.75" customHeight="1">
      <c r="A3900" s="36" t="s">
        <v>2802</v>
      </c>
      <c r="B3900" s="36" t="s">
        <v>1884</v>
      </c>
      <c r="C3900" s="36" t="s">
        <v>2803</v>
      </c>
      <c r="D3900" s="36" t="s">
        <v>1464</v>
      </c>
      <c r="E3900">
        <v>117.787933188153</v>
      </c>
      <c r="F3900">
        <v>-34.2332561215838</v>
      </c>
      <c r="G3900" t="s">
        <v>1464</v>
      </c>
    </row>
    <row r="3901" spans="1:7" ht="18.75" customHeight="1">
      <c r="A3901" t="s">
        <v>3459</v>
      </c>
      <c r="B3901" t="s">
        <v>2833</v>
      </c>
      <c r="C3901" t="s">
        <v>3460</v>
      </c>
      <c r="D3901" t="s">
        <v>2838</v>
      </c>
      <c r="E3901">
        <v>22.430700000000002</v>
      </c>
      <c r="F3901">
        <v>90.406700000000001</v>
      </c>
      <c r="G3901" t="s">
        <v>17230</v>
      </c>
    </row>
    <row r="3902" spans="1:7" ht="18.75" customHeight="1">
      <c r="A3902" s="36" t="s">
        <v>6508</v>
      </c>
      <c r="B3902" s="36" t="s">
        <v>6330</v>
      </c>
      <c r="C3902" t="s">
        <v>6509</v>
      </c>
      <c r="D3902" t="s">
        <v>6356</v>
      </c>
      <c r="E3902">
        <v>2.783333302</v>
      </c>
      <c r="F3902">
        <v>111.36666870000001</v>
      </c>
    </row>
    <row r="3903" spans="1:7" ht="18.75" customHeight="1">
      <c r="A3903" s="36" t="s">
        <v>5699</v>
      </c>
      <c r="B3903" s="36" t="s">
        <v>5588</v>
      </c>
      <c r="C3903" s="36" t="s">
        <v>5700</v>
      </c>
      <c r="D3903" s="36" t="s">
        <v>5607</v>
      </c>
      <c r="E3903">
        <v>141.14266252108899</v>
      </c>
      <c r="F3903">
        <v>41.221715316528297</v>
      </c>
      <c r="G3903" t="s">
        <v>1464</v>
      </c>
    </row>
    <row r="3904" spans="1:7" ht="18.75" customHeight="1">
      <c r="A3904" s="36" t="s">
        <v>3714</v>
      </c>
      <c r="B3904" s="36" t="s">
        <v>3658</v>
      </c>
      <c r="C3904" s="36" t="s">
        <v>3715</v>
      </c>
      <c r="D3904" s="36" t="s">
        <v>3716</v>
      </c>
      <c r="E3904">
        <v>0</v>
      </c>
      <c r="F3904">
        <v>0</v>
      </c>
      <c r="G3904" t="s">
        <v>1464</v>
      </c>
    </row>
    <row r="3905" spans="1:7" ht="18.75" customHeight="1">
      <c r="A3905" s="36" t="s">
        <v>9527</v>
      </c>
      <c r="B3905" s="36" t="s">
        <v>17249</v>
      </c>
      <c r="C3905" s="36" t="s">
        <v>9528</v>
      </c>
      <c r="D3905" s="36" t="s">
        <v>7854</v>
      </c>
      <c r="E3905">
        <v>176.83750000000001</v>
      </c>
      <c r="F3905">
        <v>-39.518055560000001</v>
      </c>
      <c r="G3905" t="s">
        <v>8496</v>
      </c>
    </row>
    <row r="3906" spans="1:7" ht="18.75" customHeight="1">
      <c r="A3906" s="36" t="s">
        <v>12450</v>
      </c>
      <c r="B3906" s="36" t="s">
        <v>17253</v>
      </c>
      <c r="C3906" s="36" t="s">
        <v>12451</v>
      </c>
      <c r="D3906" s="36" t="s">
        <v>12404</v>
      </c>
      <c r="E3906">
        <v>80.416666669999998</v>
      </c>
      <c r="F3906">
        <v>9.0833333329999792</v>
      </c>
      <c r="G3906" t="s">
        <v>1464</v>
      </c>
    </row>
    <row r="3907" spans="1:7" ht="18.75" customHeight="1">
      <c r="A3907" s="36" t="s">
        <v>2263</v>
      </c>
      <c r="B3907" s="36" t="s">
        <v>1884</v>
      </c>
      <c r="C3907" s="36" t="s">
        <v>2264</v>
      </c>
      <c r="D3907" s="36" t="s">
        <v>1965</v>
      </c>
      <c r="E3907">
        <v>130.84</v>
      </c>
      <c r="F3907">
        <v>-12.456</v>
      </c>
      <c r="G3907" t="s">
        <v>1464</v>
      </c>
    </row>
    <row r="3908" spans="1:7" ht="18.75" customHeight="1">
      <c r="A3908" t="s">
        <v>3203</v>
      </c>
      <c r="B3908" t="s">
        <v>2833</v>
      </c>
      <c r="C3908" t="s">
        <v>3204</v>
      </c>
      <c r="D3908" t="s">
        <v>2838</v>
      </c>
      <c r="E3908">
        <v>22.058049609301399</v>
      </c>
      <c r="F3908">
        <v>90.994682612506693</v>
      </c>
      <c r="G3908" t="s">
        <v>17230</v>
      </c>
    </row>
    <row r="3909" spans="1:7" ht="18.75" customHeight="1">
      <c r="A3909" s="36" t="s">
        <v>6002</v>
      </c>
      <c r="B3909" s="36" t="s">
        <v>5588</v>
      </c>
      <c r="C3909" s="36" t="s">
        <v>6003</v>
      </c>
      <c r="D3909" s="36" t="s">
        <v>5590</v>
      </c>
      <c r="E3909">
        <v>144.16027779999999</v>
      </c>
      <c r="F3909">
        <v>44.09111111</v>
      </c>
      <c r="G3909" t="s">
        <v>1464</v>
      </c>
    </row>
    <row r="3910" spans="1:7" ht="18.75" customHeight="1">
      <c r="A3910" s="36" t="s">
        <v>6234</v>
      </c>
      <c r="B3910" s="36" t="s">
        <v>5588</v>
      </c>
      <c r="C3910" s="36" t="s">
        <v>6235</v>
      </c>
      <c r="D3910" s="36" t="s">
        <v>5590</v>
      </c>
      <c r="E3910">
        <v>145.26058633335401</v>
      </c>
      <c r="F3910">
        <v>43.583311961365297</v>
      </c>
      <c r="G3910" t="s">
        <v>1464</v>
      </c>
    </row>
    <row r="3911" spans="1:7" ht="18.75" customHeight="1">
      <c r="A3911" s="36" t="s">
        <v>5697</v>
      </c>
      <c r="B3911" s="36" t="s">
        <v>5588</v>
      </c>
      <c r="C3911" s="36" t="s">
        <v>5698</v>
      </c>
      <c r="D3911" s="36" t="s">
        <v>1464</v>
      </c>
      <c r="E3911">
        <v>145.3289</v>
      </c>
      <c r="F3911">
        <v>43.588299999999997</v>
      </c>
      <c r="G3911" t="s">
        <v>1464</v>
      </c>
    </row>
    <row r="3912" spans="1:7" ht="18.75" customHeight="1">
      <c r="A3912" t="s">
        <v>17219</v>
      </c>
      <c r="B3912" t="s">
        <v>2833</v>
      </c>
      <c r="C3912" t="s">
        <v>17243</v>
      </c>
      <c r="D3912" t="s">
        <v>3030</v>
      </c>
      <c r="E3912">
        <v>22.187811644895302</v>
      </c>
      <c r="F3912">
        <v>90.610465331171795</v>
      </c>
      <c r="G3912" t="s">
        <v>17230</v>
      </c>
    </row>
    <row r="3913" spans="1:7" ht="18.75" customHeight="1">
      <c r="A3913" s="36" t="s">
        <v>9899</v>
      </c>
      <c r="B3913" s="36" t="s">
        <v>9596</v>
      </c>
      <c r="C3913" s="36" t="s">
        <v>9900</v>
      </c>
      <c r="D3913" t="s">
        <v>9600</v>
      </c>
      <c r="E3913">
        <v>0</v>
      </c>
      <c r="F3913">
        <v>0</v>
      </c>
      <c r="G3913" t="s">
        <v>1464</v>
      </c>
    </row>
    <row r="3914" spans="1:7" ht="18.75" customHeight="1">
      <c r="A3914" s="36" t="s">
        <v>14258</v>
      </c>
      <c r="B3914" s="36" t="s">
        <v>14231</v>
      </c>
      <c r="C3914" s="36" t="s">
        <v>14259</v>
      </c>
      <c r="D3914" s="36" t="s">
        <v>14260</v>
      </c>
      <c r="E3914">
        <v>109.0500031</v>
      </c>
      <c r="F3914">
        <v>11.61666679</v>
      </c>
      <c r="G3914" t="s">
        <v>1464</v>
      </c>
    </row>
    <row r="3915" spans="1:7" ht="18.75" customHeight="1">
      <c r="A3915" s="36" t="s">
        <v>13466</v>
      </c>
      <c r="B3915" s="36" t="s">
        <v>13155</v>
      </c>
      <c r="C3915" s="36" t="s">
        <v>13467</v>
      </c>
      <c r="D3915" s="36" t="s">
        <v>13359</v>
      </c>
      <c r="E3915">
        <v>102.56666559999999</v>
      </c>
      <c r="F3915">
        <v>17.86666679</v>
      </c>
      <c r="G3915" t="s">
        <v>1464</v>
      </c>
    </row>
    <row r="3916" spans="1:7" ht="18.75" customHeight="1">
      <c r="A3916" s="36" t="s">
        <v>2245</v>
      </c>
      <c r="B3916" s="36" t="s">
        <v>1884</v>
      </c>
      <c r="C3916" s="36" t="s">
        <v>2246</v>
      </c>
      <c r="D3916" s="36" t="s">
        <v>1464</v>
      </c>
      <c r="E3916">
        <v>134.07150313426101</v>
      </c>
      <c r="F3916">
        <v>-11.9441380573213</v>
      </c>
      <c r="G3916" t="s">
        <v>1464</v>
      </c>
    </row>
    <row r="3917" spans="1:7" ht="18.75" customHeight="1">
      <c r="A3917" s="36" t="s">
        <v>10075</v>
      </c>
      <c r="B3917" s="36" t="s">
        <v>9596</v>
      </c>
      <c r="C3917" s="36" t="s">
        <v>10076</v>
      </c>
      <c r="D3917" s="36" t="s">
        <v>9600</v>
      </c>
      <c r="E3917">
        <v>68.666664119999993</v>
      </c>
      <c r="F3917">
        <v>24.333333970000002</v>
      </c>
      <c r="G3917" t="s">
        <v>1464</v>
      </c>
    </row>
    <row r="3918" spans="1:7" ht="18.75" customHeight="1">
      <c r="A3918" s="36" t="s">
        <v>9829</v>
      </c>
      <c r="B3918" s="36" t="s">
        <v>9596</v>
      </c>
      <c r="C3918" s="36" t="s">
        <v>9830</v>
      </c>
      <c r="D3918" t="s">
        <v>9600</v>
      </c>
      <c r="E3918">
        <v>68.3</v>
      </c>
      <c r="F3918">
        <v>25.36</v>
      </c>
      <c r="G3918" t="s">
        <v>1464</v>
      </c>
    </row>
    <row r="3919" spans="1:7" ht="18.75" customHeight="1">
      <c r="A3919" t="s">
        <v>2910</v>
      </c>
      <c r="B3919" t="s">
        <v>2833</v>
      </c>
      <c r="C3919" t="s">
        <v>2911</v>
      </c>
      <c r="D3919" t="s">
        <v>2861</v>
      </c>
      <c r="E3919">
        <v>22.399999619999999</v>
      </c>
      <c r="F3919">
        <v>91.183334349999996</v>
      </c>
      <c r="G3919" t="s">
        <v>17230</v>
      </c>
    </row>
    <row r="3920" spans="1:7" ht="18.75" customHeight="1">
      <c r="A3920" s="36" t="s">
        <v>4751</v>
      </c>
      <c r="B3920" s="36" t="s">
        <v>4582</v>
      </c>
      <c r="C3920" s="36" t="s">
        <v>4752</v>
      </c>
      <c r="D3920" s="36" t="s">
        <v>4624</v>
      </c>
      <c r="E3920">
        <v>115.1999969</v>
      </c>
      <c r="F3920">
        <v>-8.75</v>
      </c>
      <c r="G3920" t="s">
        <v>1464</v>
      </c>
    </row>
    <row r="3921" spans="1:7" ht="18.75" customHeight="1">
      <c r="A3921" s="36" t="s">
        <v>4655</v>
      </c>
      <c r="B3921" s="36" t="s">
        <v>4582</v>
      </c>
      <c r="C3921" s="36" t="s">
        <v>4656</v>
      </c>
      <c r="D3921" t="s">
        <v>4624</v>
      </c>
      <c r="E3921">
        <v>115.23332980000001</v>
      </c>
      <c r="F3921">
        <v>-8.8000001910000005</v>
      </c>
      <c r="G3921" t="s">
        <v>1464</v>
      </c>
    </row>
    <row r="3922" spans="1:7" ht="18.75" customHeight="1">
      <c r="A3922" s="36" t="s">
        <v>5523</v>
      </c>
      <c r="B3922" s="36" t="s">
        <v>4582</v>
      </c>
      <c r="C3922" s="36" t="s">
        <v>5524</v>
      </c>
      <c r="D3922" s="36" t="s">
        <v>4624</v>
      </c>
      <c r="E3922">
        <v>115.1999969</v>
      </c>
      <c r="F3922">
        <v>-8.75</v>
      </c>
      <c r="G3922" t="s">
        <v>1464</v>
      </c>
    </row>
    <row r="3923" spans="1:7" ht="18.75" customHeight="1">
      <c r="A3923" s="36" t="s">
        <v>15480</v>
      </c>
      <c r="B3923" s="36" t="s">
        <v>4582</v>
      </c>
      <c r="C3923" s="36" t="s">
        <v>15481</v>
      </c>
      <c r="D3923" s="36" t="s">
        <v>1464</v>
      </c>
      <c r="E3923">
        <v>108.78527777777801</v>
      </c>
      <c r="F3923">
        <v>-7.6986111111111102</v>
      </c>
      <c r="G3923" t="s">
        <v>1464</v>
      </c>
    </row>
    <row r="3924" spans="1:7" ht="18.75" customHeight="1">
      <c r="A3924" s="36" t="s">
        <v>4261</v>
      </c>
      <c r="B3924" s="36" t="s">
        <v>17247</v>
      </c>
      <c r="C3924" s="36" t="s">
        <v>4262</v>
      </c>
      <c r="D3924" t="s">
        <v>3967</v>
      </c>
      <c r="E3924">
        <v>118.06666559999999</v>
      </c>
      <c r="F3924">
        <v>32.950000760000002</v>
      </c>
      <c r="G3924" t="s">
        <v>1464</v>
      </c>
    </row>
    <row r="3925" spans="1:7" ht="18.75" customHeight="1">
      <c r="A3925" s="36" t="s">
        <v>12704</v>
      </c>
      <c r="B3925" s="36" t="s">
        <v>17253</v>
      </c>
      <c r="C3925" s="36" t="s">
        <v>12705</v>
      </c>
      <c r="D3925" t="s">
        <v>12445</v>
      </c>
      <c r="E3925">
        <v>80.783332819999998</v>
      </c>
      <c r="F3925">
        <v>6.9499998090000004</v>
      </c>
      <c r="G3925" t="s">
        <v>1464</v>
      </c>
    </row>
    <row r="3926" spans="1:7" ht="18.75" customHeight="1">
      <c r="A3926" s="36" t="s">
        <v>2155</v>
      </c>
      <c r="B3926" s="36" t="s">
        <v>1884</v>
      </c>
      <c r="C3926" s="36" t="s">
        <v>2156</v>
      </c>
      <c r="D3926" s="36" t="s">
        <v>1464</v>
      </c>
      <c r="E3926">
        <v>124.612695523753</v>
      </c>
      <c r="F3926">
        <v>-33.0528290289352</v>
      </c>
      <c r="G3926" t="s">
        <v>1464</v>
      </c>
    </row>
    <row r="3927" spans="1:7" ht="18.75" customHeight="1">
      <c r="A3927" s="36" t="s">
        <v>5553</v>
      </c>
      <c r="B3927" s="36" t="s">
        <v>4582</v>
      </c>
      <c r="C3927" s="36" t="s">
        <v>5554</v>
      </c>
      <c r="D3927" s="36" t="s">
        <v>4621</v>
      </c>
      <c r="E3927">
        <v>110.4436</v>
      </c>
      <c r="F3927">
        <v>-5.8363060000000004</v>
      </c>
      <c r="G3927" t="s">
        <v>1464</v>
      </c>
    </row>
    <row r="3928" spans="1:7" ht="18.75" customHeight="1">
      <c r="A3928" s="36" t="s">
        <v>3923</v>
      </c>
      <c r="B3928" s="36" t="s">
        <v>17247</v>
      </c>
      <c r="C3928" s="36" t="s">
        <v>3924</v>
      </c>
      <c r="D3928" s="36" t="s">
        <v>3805</v>
      </c>
      <c r="E3928">
        <v>89.083335880000007</v>
      </c>
      <c r="F3928">
        <v>29.183332440000001</v>
      </c>
      <c r="G3928" t="s">
        <v>1464</v>
      </c>
    </row>
    <row r="3929" spans="1:7" ht="18.75" customHeight="1">
      <c r="A3929" s="36" t="s">
        <v>6987</v>
      </c>
      <c r="B3929" s="36" t="s">
        <v>6929</v>
      </c>
      <c r="C3929" s="36" t="s">
        <v>6988</v>
      </c>
      <c r="D3929" s="36" t="s">
        <v>6982</v>
      </c>
      <c r="E3929">
        <v>96.208299999999994</v>
      </c>
      <c r="F3929">
        <v>19.7378</v>
      </c>
      <c r="G3929" t="s">
        <v>1464</v>
      </c>
    </row>
    <row r="3930" spans="1:7" ht="18.75" customHeight="1">
      <c r="A3930" s="36" t="s">
        <v>7323</v>
      </c>
      <c r="B3930" s="36" t="s">
        <v>6929</v>
      </c>
      <c r="C3930" s="36" t="s">
        <v>7324</v>
      </c>
      <c r="D3930" s="36" t="s">
        <v>1464</v>
      </c>
      <c r="E3930">
        <v>0</v>
      </c>
      <c r="F3930">
        <v>0</v>
      </c>
      <c r="G3930" t="s">
        <v>1464</v>
      </c>
    </row>
    <row r="3931" spans="1:7" ht="18.75" customHeight="1">
      <c r="A3931" s="36" t="s">
        <v>15735</v>
      </c>
      <c r="B3931" s="36" t="s">
        <v>12922</v>
      </c>
      <c r="C3931" s="36" t="s">
        <v>13043</v>
      </c>
      <c r="D3931" s="36" t="s">
        <v>15736</v>
      </c>
      <c r="E3931">
        <v>121.484498977661</v>
      </c>
      <c r="F3931">
        <v>25.037082810395599</v>
      </c>
      <c r="G3931" t="s">
        <v>1464</v>
      </c>
    </row>
    <row r="3932" spans="1:7" ht="18.75" customHeight="1">
      <c r="A3932" s="36" t="s">
        <v>15737</v>
      </c>
      <c r="B3932" s="36" t="s">
        <v>12922</v>
      </c>
      <c r="C3932" s="36" t="s">
        <v>12947</v>
      </c>
      <c r="D3932" s="36" t="s">
        <v>15736</v>
      </c>
      <c r="E3932">
        <v>121.524753570557</v>
      </c>
      <c r="F3932">
        <v>25.110316048248599</v>
      </c>
      <c r="G3932" t="s">
        <v>1464</v>
      </c>
    </row>
    <row r="3933" spans="1:7" ht="18.75" customHeight="1">
      <c r="A3933" s="36" t="s">
        <v>15738</v>
      </c>
      <c r="B3933" s="36" t="s">
        <v>12922</v>
      </c>
      <c r="C3933" s="36" t="s">
        <v>13124</v>
      </c>
      <c r="D3933" s="36" t="s">
        <v>13125</v>
      </c>
      <c r="E3933">
        <v>120.91666410000001</v>
      </c>
      <c r="F3933">
        <v>24.783332819999998</v>
      </c>
      <c r="G3933" t="s">
        <v>1464</v>
      </c>
    </row>
    <row r="3934" spans="1:7" ht="18.75" customHeight="1">
      <c r="A3934" s="36" t="s">
        <v>15739</v>
      </c>
      <c r="B3934" s="36" t="s">
        <v>12922</v>
      </c>
      <c r="C3934" s="36" t="s">
        <v>13079</v>
      </c>
      <c r="D3934" t="s">
        <v>15736</v>
      </c>
      <c r="E3934">
        <v>121.46999359130901</v>
      </c>
      <c r="F3934">
        <v>25.1202636801765</v>
      </c>
      <c r="G3934" t="s">
        <v>1464</v>
      </c>
    </row>
    <row r="3935" spans="1:7" ht="18.75" customHeight="1">
      <c r="A3935" s="36" t="s">
        <v>15740</v>
      </c>
      <c r="B3935" s="36" t="s">
        <v>12922</v>
      </c>
      <c r="C3935" s="36" t="s">
        <v>15741</v>
      </c>
      <c r="D3935" s="36" t="s">
        <v>15742</v>
      </c>
      <c r="E3935">
        <v>121.4372</v>
      </c>
      <c r="F3935">
        <v>25.005196000000002</v>
      </c>
      <c r="G3935" t="s">
        <v>1464</v>
      </c>
    </row>
    <row r="3936" spans="1:7" ht="18.75" customHeight="1">
      <c r="A3936" s="36" t="s">
        <v>15743</v>
      </c>
      <c r="B3936" s="36" t="s">
        <v>12922</v>
      </c>
      <c r="C3936" s="36" t="s">
        <v>15744</v>
      </c>
      <c r="D3936" s="36" t="s">
        <v>15742</v>
      </c>
      <c r="E3936">
        <v>121.410267</v>
      </c>
      <c r="F3936">
        <v>24.960027</v>
      </c>
      <c r="G3936" t="s">
        <v>1464</v>
      </c>
    </row>
    <row r="3937" spans="1:7" ht="18.75" customHeight="1">
      <c r="A3937" s="36" t="s">
        <v>15745</v>
      </c>
      <c r="B3937" s="36" t="s">
        <v>12922</v>
      </c>
      <c r="C3937" s="36" t="s">
        <v>13145</v>
      </c>
      <c r="D3937" s="36" t="s">
        <v>15742</v>
      </c>
      <c r="E3937">
        <v>121.520462036133</v>
      </c>
      <c r="F3937">
        <v>24.997338191218901</v>
      </c>
      <c r="G3937" t="s">
        <v>1464</v>
      </c>
    </row>
    <row r="3938" spans="1:7" ht="18.75" customHeight="1">
      <c r="A3938" s="36" t="s">
        <v>15746</v>
      </c>
      <c r="B3938" s="36" t="s">
        <v>12922</v>
      </c>
      <c r="C3938" s="36" t="s">
        <v>12941</v>
      </c>
      <c r="D3938" s="36" t="s">
        <v>15742</v>
      </c>
      <c r="E3938">
        <v>121.63817400000001</v>
      </c>
      <c r="F3938">
        <v>25.232904999999999</v>
      </c>
      <c r="G3938" t="s">
        <v>1464</v>
      </c>
    </row>
    <row r="3939" spans="1:7" ht="18.75" customHeight="1">
      <c r="A3939" s="36" t="s">
        <v>15747</v>
      </c>
      <c r="B3939" s="36" t="s">
        <v>12922</v>
      </c>
      <c r="C3939" s="36" t="s">
        <v>12977</v>
      </c>
      <c r="D3939" s="36" t="s">
        <v>15742</v>
      </c>
      <c r="E3939">
        <v>121.417603</v>
      </c>
      <c r="F3939">
        <v>25.147624</v>
      </c>
      <c r="G3939" t="s">
        <v>1464</v>
      </c>
    </row>
    <row r="3940" spans="1:7" ht="18.75" customHeight="1">
      <c r="A3940" s="36" t="s">
        <v>15748</v>
      </c>
      <c r="B3940" s="36" t="s">
        <v>12922</v>
      </c>
      <c r="C3940" s="36" t="s">
        <v>12927</v>
      </c>
      <c r="D3940" s="36" t="s">
        <v>15742</v>
      </c>
      <c r="E3940">
        <v>121.913073</v>
      </c>
      <c r="F3940">
        <v>25.010950999999999</v>
      </c>
      <c r="G3940" t="s">
        <v>1464</v>
      </c>
    </row>
    <row r="3941" spans="1:7" ht="18.75" customHeight="1">
      <c r="A3941" s="36" t="s">
        <v>15749</v>
      </c>
      <c r="B3941" s="36" t="s">
        <v>12922</v>
      </c>
      <c r="C3941" s="36" t="s">
        <v>13026</v>
      </c>
      <c r="D3941" s="36" t="s">
        <v>15750</v>
      </c>
      <c r="E3941">
        <v>121.203188896179</v>
      </c>
      <c r="F3941">
        <v>25.088241849768799</v>
      </c>
      <c r="G3941" t="s">
        <v>1464</v>
      </c>
    </row>
    <row r="3942" spans="1:7" ht="18.75" customHeight="1">
      <c r="A3942" s="36" t="s">
        <v>15751</v>
      </c>
      <c r="B3942" s="36" t="s">
        <v>12922</v>
      </c>
      <c r="C3942" s="36" t="s">
        <v>13151</v>
      </c>
      <c r="D3942" t="s">
        <v>15752</v>
      </c>
      <c r="E3942">
        <v>120.910898</v>
      </c>
      <c r="F3942">
        <v>24.809486</v>
      </c>
      <c r="G3942" t="s">
        <v>1464</v>
      </c>
    </row>
    <row r="3943" spans="1:7" ht="18.75" customHeight="1">
      <c r="A3943" s="36" t="s">
        <v>15753</v>
      </c>
      <c r="B3943" s="36" t="s">
        <v>12922</v>
      </c>
      <c r="C3943" s="36" t="s">
        <v>13049</v>
      </c>
      <c r="D3943" s="36" t="s">
        <v>15754</v>
      </c>
      <c r="E3943">
        <v>120.549802</v>
      </c>
      <c r="F3943">
        <v>24.312059999999999</v>
      </c>
      <c r="G3943" t="s">
        <v>1464</v>
      </c>
    </row>
    <row r="3944" spans="1:7" ht="18.75" customHeight="1">
      <c r="A3944" s="36" t="s">
        <v>15755</v>
      </c>
      <c r="B3944" s="36" t="s">
        <v>12922</v>
      </c>
      <c r="C3944" s="36" t="s">
        <v>13011</v>
      </c>
      <c r="D3944" s="36" t="s">
        <v>13012</v>
      </c>
      <c r="E3944">
        <v>120.58333589999999</v>
      </c>
      <c r="F3944">
        <v>24.399999619999999</v>
      </c>
      <c r="G3944" t="s">
        <v>1464</v>
      </c>
    </row>
    <row r="3945" spans="1:7" ht="18.75" customHeight="1">
      <c r="A3945" s="36" t="s">
        <v>15756</v>
      </c>
      <c r="B3945" s="36" t="s">
        <v>12922</v>
      </c>
      <c r="C3945" s="36" t="s">
        <v>13119</v>
      </c>
      <c r="D3945" s="36" t="s">
        <v>15757</v>
      </c>
      <c r="E3945">
        <v>120.48963500000001</v>
      </c>
      <c r="F3945">
        <v>24.195929</v>
      </c>
      <c r="G3945" t="s">
        <v>1464</v>
      </c>
    </row>
    <row r="3946" spans="1:7" ht="18.75" customHeight="1">
      <c r="A3946" s="36" t="s">
        <v>15758</v>
      </c>
      <c r="B3946" s="36" t="s">
        <v>12922</v>
      </c>
      <c r="C3946" s="36" t="s">
        <v>12935</v>
      </c>
      <c r="D3946" t="s">
        <v>15754</v>
      </c>
      <c r="E3946">
        <v>120.664033</v>
      </c>
      <c r="F3946">
        <v>24.081506000000001</v>
      </c>
      <c r="G3946" t="s">
        <v>1464</v>
      </c>
    </row>
    <row r="3947" spans="1:7" ht="18.75" customHeight="1">
      <c r="A3947" s="36" t="s">
        <v>15759</v>
      </c>
      <c r="B3947" s="36" t="s">
        <v>12922</v>
      </c>
      <c r="C3947" s="36" t="s">
        <v>13087</v>
      </c>
      <c r="D3947" t="s">
        <v>15757</v>
      </c>
      <c r="E3947">
        <v>120.36569799999999</v>
      </c>
      <c r="F3947">
        <v>24.013847999999999</v>
      </c>
      <c r="G3947" t="s">
        <v>1464</v>
      </c>
    </row>
    <row r="3948" spans="1:7" ht="18.75" customHeight="1">
      <c r="A3948" s="36" t="s">
        <v>15760</v>
      </c>
      <c r="B3948" s="36" t="s">
        <v>12922</v>
      </c>
      <c r="C3948" s="36" t="s">
        <v>13153</v>
      </c>
      <c r="D3948" s="36" t="s">
        <v>15757</v>
      </c>
      <c r="E3948">
        <v>120.319523</v>
      </c>
      <c r="F3948">
        <v>23.940757000000001</v>
      </c>
      <c r="G3948" t="s">
        <v>1464</v>
      </c>
    </row>
    <row r="3949" spans="1:7" ht="18.75" customHeight="1">
      <c r="A3949" s="36" t="s">
        <v>15761</v>
      </c>
      <c r="B3949" s="36" t="s">
        <v>12922</v>
      </c>
      <c r="C3949" s="36" t="s">
        <v>13037</v>
      </c>
      <c r="D3949" t="s">
        <v>1464</v>
      </c>
      <c r="E3949">
        <v>120.172577</v>
      </c>
      <c r="F3949">
        <v>23.543216000000001</v>
      </c>
      <c r="G3949" t="s">
        <v>1464</v>
      </c>
    </row>
    <row r="3950" spans="1:7" ht="18.75" customHeight="1">
      <c r="A3950" s="36" t="s">
        <v>15762</v>
      </c>
      <c r="B3950" s="36" t="s">
        <v>12922</v>
      </c>
      <c r="C3950" s="36" t="s">
        <v>13077</v>
      </c>
      <c r="D3950" t="s">
        <v>15763</v>
      </c>
      <c r="E3950">
        <v>120.164852</v>
      </c>
      <c r="F3950">
        <v>23.350729999999999</v>
      </c>
      <c r="G3950" t="s">
        <v>1464</v>
      </c>
    </row>
    <row r="3951" spans="1:7" ht="18.75" customHeight="1">
      <c r="A3951" s="36" t="s">
        <v>15764</v>
      </c>
      <c r="B3951" s="36" t="s">
        <v>12922</v>
      </c>
      <c r="C3951" s="36" t="s">
        <v>13057</v>
      </c>
      <c r="D3951" s="36" t="s">
        <v>15763</v>
      </c>
      <c r="E3951">
        <v>120.13333129999999</v>
      </c>
      <c r="F3951">
        <v>23.516666409999999</v>
      </c>
      <c r="G3951" t="s">
        <v>1464</v>
      </c>
    </row>
    <row r="3952" spans="1:7" ht="18.75" customHeight="1">
      <c r="A3952" s="36" t="s">
        <v>15765</v>
      </c>
      <c r="B3952" s="36" t="s">
        <v>12922</v>
      </c>
      <c r="C3952" s="36" t="s">
        <v>13113</v>
      </c>
      <c r="D3952" s="36" t="s">
        <v>15766</v>
      </c>
      <c r="E3952">
        <v>120.142538</v>
      </c>
      <c r="F3952">
        <v>23.020651000000001</v>
      </c>
      <c r="G3952" t="s">
        <v>1464</v>
      </c>
    </row>
    <row r="3953" spans="1:7" ht="18.75" customHeight="1">
      <c r="A3953" s="36" t="s">
        <v>15767</v>
      </c>
      <c r="B3953" s="36" t="s">
        <v>12922</v>
      </c>
      <c r="C3953" s="36" t="s">
        <v>13035</v>
      </c>
      <c r="D3953" s="36" t="s">
        <v>15766</v>
      </c>
      <c r="E3953">
        <v>120.314283</v>
      </c>
      <c r="F3953">
        <v>23.202696</v>
      </c>
      <c r="G3953" t="s">
        <v>1464</v>
      </c>
    </row>
    <row r="3954" spans="1:7" ht="18.75" customHeight="1">
      <c r="A3954" s="36" t="s">
        <v>15768</v>
      </c>
      <c r="B3954" s="36" t="s">
        <v>12922</v>
      </c>
      <c r="C3954" s="36" t="s">
        <v>13135</v>
      </c>
      <c r="D3954" s="36" t="s">
        <v>15766</v>
      </c>
      <c r="E3954">
        <v>120.05829300000001</v>
      </c>
      <c r="F3954">
        <v>23.079267999999999</v>
      </c>
      <c r="G3954" t="s">
        <v>1464</v>
      </c>
    </row>
    <row r="3955" spans="1:7" ht="18.75" customHeight="1">
      <c r="A3955" s="36" t="s">
        <v>15769</v>
      </c>
      <c r="B3955" s="36" t="s">
        <v>12922</v>
      </c>
      <c r="C3955" s="36" t="s">
        <v>12972</v>
      </c>
      <c r="D3955" s="36" t="s">
        <v>1464</v>
      </c>
      <c r="E3955">
        <v>120.11096999999999</v>
      </c>
      <c r="F3955">
        <v>23.182839999999999</v>
      </c>
      <c r="G3955" t="s">
        <v>1464</v>
      </c>
    </row>
    <row r="3956" spans="1:7" ht="18.75" customHeight="1">
      <c r="A3956" s="36" t="s">
        <v>15770</v>
      </c>
      <c r="B3956" s="36" t="s">
        <v>12922</v>
      </c>
      <c r="C3956" s="36" t="s">
        <v>13089</v>
      </c>
      <c r="D3956" s="36" t="s">
        <v>15771</v>
      </c>
      <c r="E3956">
        <v>120.21720000000001</v>
      </c>
      <c r="F3956">
        <v>22.845800000000001</v>
      </c>
      <c r="G3956" t="s">
        <v>1464</v>
      </c>
    </row>
    <row r="3957" spans="1:7" ht="18.75" customHeight="1">
      <c r="A3957" s="36" t="s">
        <v>15772</v>
      </c>
      <c r="B3957" s="36" t="s">
        <v>12922</v>
      </c>
      <c r="C3957" s="36" t="s">
        <v>13041</v>
      </c>
      <c r="D3957" s="36" t="s">
        <v>15771</v>
      </c>
      <c r="E3957">
        <v>120.3514</v>
      </c>
      <c r="F3957">
        <v>22.658300000000001</v>
      </c>
      <c r="G3957" t="s">
        <v>1464</v>
      </c>
    </row>
    <row r="3958" spans="1:7" ht="18.75" customHeight="1">
      <c r="A3958" s="36" t="s">
        <v>15773</v>
      </c>
      <c r="B3958" s="36" t="s">
        <v>12922</v>
      </c>
      <c r="C3958" s="36" t="s">
        <v>12995</v>
      </c>
      <c r="D3958" s="36" t="s">
        <v>15771</v>
      </c>
      <c r="E3958">
        <v>120.40225982666</v>
      </c>
      <c r="F3958">
        <v>22.556635169747199</v>
      </c>
      <c r="G3958" t="s">
        <v>1464</v>
      </c>
    </row>
    <row r="3959" spans="1:7" ht="18.75" customHeight="1">
      <c r="A3959" s="36" t="s">
        <v>15774</v>
      </c>
      <c r="B3959" s="36" t="s">
        <v>12922</v>
      </c>
      <c r="C3959" s="36" t="s">
        <v>13097</v>
      </c>
      <c r="D3959" s="36" t="s">
        <v>15771</v>
      </c>
      <c r="E3959">
        <v>120.42200088500999</v>
      </c>
      <c r="F3959">
        <v>22.4984426108647</v>
      </c>
      <c r="G3959" t="s">
        <v>1464</v>
      </c>
    </row>
    <row r="3960" spans="1:7" ht="18.75" customHeight="1">
      <c r="A3960" s="36" t="s">
        <v>15775</v>
      </c>
      <c r="B3960" s="36" t="s">
        <v>12922</v>
      </c>
      <c r="C3960" s="36" t="s">
        <v>13101</v>
      </c>
      <c r="D3960" s="36" t="s">
        <v>15771</v>
      </c>
      <c r="E3960">
        <v>120.28085231781</v>
      </c>
      <c r="F3960">
        <v>22.7328861733553</v>
      </c>
      <c r="G3960" t="s">
        <v>1464</v>
      </c>
    </row>
    <row r="3961" spans="1:7" ht="18.75" customHeight="1">
      <c r="A3961" s="36" t="s">
        <v>15776</v>
      </c>
      <c r="B3961" s="36" t="s">
        <v>12922</v>
      </c>
      <c r="C3961" s="36" t="s">
        <v>12968</v>
      </c>
      <c r="D3961" s="36" t="s">
        <v>15771</v>
      </c>
      <c r="E3961">
        <v>120.206</v>
      </c>
      <c r="F3961">
        <v>22.898800000000001</v>
      </c>
      <c r="G3961" t="s">
        <v>1464</v>
      </c>
    </row>
    <row r="3962" spans="1:7" ht="18.75" customHeight="1">
      <c r="A3962" s="36" t="s">
        <v>15777</v>
      </c>
      <c r="B3962" s="36" t="s">
        <v>12922</v>
      </c>
      <c r="C3962" s="36" t="s">
        <v>13024</v>
      </c>
      <c r="D3962" s="36" t="s">
        <v>15778</v>
      </c>
      <c r="E3962">
        <v>120.508</v>
      </c>
      <c r="F3962">
        <v>22.437999999999999</v>
      </c>
      <c r="G3962" t="s">
        <v>1464</v>
      </c>
    </row>
    <row r="3963" spans="1:7" ht="18.75" customHeight="1">
      <c r="A3963" s="36" t="s">
        <v>15779</v>
      </c>
      <c r="B3963" s="36" t="s">
        <v>12922</v>
      </c>
      <c r="C3963" s="36" t="s">
        <v>13095</v>
      </c>
      <c r="D3963" s="36" t="s">
        <v>15778</v>
      </c>
      <c r="E3963">
        <v>120.73674200000001</v>
      </c>
      <c r="F3963">
        <v>21.985631999999999</v>
      </c>
      <c r="G3963" t="s">
        <v>1464</v>
      </c>
    </row>
    <row r="3964" spans="1:7" ht="18.75" customHeight="1">
      <c r="A3964" s="36" t="s">
        <v>15780</v>
      </c>
      <c r="B3964" s="36" t="s">
        <v>12922</v>
      </c>
      <c r="C3964" s="36" t="s">
        <v>13117</v>
      </c>
      <c r="D3964" s="36" t="s">
        <v>15781</v>
      </c>
      <c r="E3964">
        <v>121.789672</v>
      </c>
      <c r="F3964">
        <v>24.781511999999999</v>
      </c>
      <c r="G3964" t="s">
        <v>1464</v>
      </c>
    </row>
    <row r="3965" spans="1:7" ht="18.75" customHeight="1">
      <c r="A3965" s="36" t="s">
        <v>15782</v>
      </c>
      <c r="B3965" s="36" t="s">
        <v>12922</v>
      </c>
      <c r="C3965" s="36" t="s">
        <v>12939</v>
      </c>
      <c r="D3965" s="36" t="s">
        <v>15781</v>
      </c>
      <c r="E3965">
        <v>121.806366</v>
      </c>
      <c r="F3965">
        <v>24.832075</v>
      </c>
      <c r="G3965" t="s">
        <v>1464</v>
      </c>
    </row>
    <row r="3966" spans="1:7" ht="18.75" customHeight="1">
      <c r="A3966" s="36" t="s">
        <v>15783</v>
      </c>
      <c r="B3966" s="36" t="s">
        <v>12922</v>
      </c>
      <c r="C3966" s="36" t="s">
        <v>12949</v>
      </c>
      <c r="D3966" s="36" t="s">
        <v>15781</v>
      </c>
      <c r="E3966">
        <v>121.703159</v>
      </c>
      <c r="F3966">
        <v>24.752051999999999</v>
      </c>
      <c r="G3966" t="s">
        <v>1464</v>
      </c>
    </row>
    <row r="3967" spans="1:7" ht="18.75" customHeight="1">
      <c r="A3967" s="36" t="s">
        <v>15784</v>
      </c>
      <c r="B3967" s="36" t="s">
        <v>12922</v>
      </c>
      <c r="C3967" s="36" t="s">
        <v>12951</v>
      </c>
      <c r="D3967" s="36" t="s">
        <v>15781</v>
      </c>
      <c r="E3967">
        <v>121.76079</v>
      </c>
      <c r="F3967">
        <v>24.739449</v>
      </c>
      <c r="G3967" t="s">
        <v>1464</v>
      </c>
    </row>
    <row r="3968" spans="1:7" ht="18.75" customHeight="1">
      <c r="A3968" s="36" t="s">
        <v>15785</v>
      </c>
      <c r="B3968" s="36" t="s">
        <v>12922</v>
      </c>
      <c r="C3968" s="36" t="s">
        <v>12929</v>
      </c>
      <c r="D3968" s="36" t="s">
        <v>15781</v>
      </c>
      <c r="E3968">
        <v>121.81254800000001</v>
      </c>
      <c r="F3968">
        <v>24.715800999999999</v>
      </c>
      <c r="G3968" t="s">
        <v>1464</v>
      </c>
    </row>
    <row r="3969" spans="1:7" ht="18.75" customHeight="1">
      <c r="A3969" s="36" t="s">
        <v>15786</v>
      </c>
      <c r="B3969" s="36" t="s">
        <v>12922</v>
      </c>
      <c r="C3969" s="36" t="s">
        <v>12966</v>
      </c>
      <c r="D3969" s="36" t="s">
        <v>15781</v>
      </c>
      <c r="E3969">
        <v>121.727238</v>
      </c>
      <c r="F3969">
        <v>24.703014</v>
      </c>
      <c r="G3969" t="s">
        <v>1464</v>
      </c>
    </row>
    <row r="3970" spans="1:7" ht="18.75" customHeight="1">
      <c r="A3970" s="36" t="s">
        <v>15787</v>
      </c>
      <c r="B3970" s="36" t="s">
        <v>12922</v>
      </c>
      <c r="C3970" s="36" t="s">
        <v>12923</v>
      </c>
      <c r="D3970" s="36" t="s">
        <v>15781</v>
      </c>
      <c r="E3970">
        <v>121.82713699999999</v>
      </c>
      <c r="F3970">
        <v>24.650759000000001</v>
      </c>
      <c r="G3970" t="s">
        <v>1464</v>
      </c>
    </row>
    <row r="3971" spans="1:7" ht="18.75" customHeight="1">
      <c r="A3971" s="36" t="s">
        <v>15788</v>
      </c>
      <c r="B3971" s="36" t="s">
        <v>12922</v>
      </c>
      <c r="C3971" s="36" t="s">
        <v>13085</v>
      </c>
      <c r="D3971" t="s">
        <v>15781</v>
      </c>
      <c r="E3971">
        <v>121.853916</v>
      </c>
      <c r="F3971">
        <v>24.604569000000001</v>
      </c>
      <c r="G3971" t="s">
        <v>1464</v>
      </c>
    </row>
    <row r="3972" spans="1:7" ht="18.75" customHeight="1">
      <c r="A3972" s="36" t="s">
        <v>15789</v>
      </c>
      <c r="B3972" s="36" t="s">
        <v>12922</v>
      </c>
      <c r="C3972" s="36" t="s">
        <v>13002</v>
      </c>
      <c r="D3972" s="36" t="s">
        <v>15790</v>
      </c>
      <c r="E3972">
        <v>121.60916899999999</v>
      </c>
      <c r="F3972">
        <v>23.936161999999999</v>
      </c>
      <c r="G3972" t="s">
        <v>1464</v>
      </c>
    </row>
    <row r="3973" spans="1:7" ht="18.75" customHeight="1">
      <c r="A3973" s="36" t="s">
        <v>15791</v>
      </c>
      <c r="B3973" s="36" t="s">
        <v>12922</v>
      </c>
      <c r="C3973" s="36" t="s">
        <v>13107</v>
      </c>
      <c r="D3973" t="s">
        <v>15790</v>
      </c>
      <c r="E3973">
        <v>121.34983099999999</v>
      </c>
      <c r="F3973">
        <v>23.410585999999999</v>
      </c>
      <c r="G3973" t="s">
        <v>1464</v>
      </c>
    </row>
    <row r="3974" spans="1:7" ht="18.75" customHeight="1">
      <c r="A3974" s="36" t="s">
        <v>15792</v>
      </c>
      <c r="B3974" s="36" t="s">
        <v>12922</v>
      </c>
      <c r="C3974" s="36" t="s">
        <v>12933</v>
      </c>
      <c r="D3974" s="36" t="s">
        <v>15790</v>
      </c>
      <c r="E3974">
        <v>121.564955</v>
      </c>
      <c r="F3974">
        <v>23.97383</v>
      </c>
      <c r="G3974" t="s">
        <v>1464</v>
      </c>
    </row>
    <row r="3975" spans="1:7" ht="18.75" customHeight="1">
      <c r="A3975" s="36" t="s">
        <v>15793</v>
      </c>
      <c r="B3975" s="36" t="s">
        <v>12922</v>
      </c>
      <c r="C3975" s="36" t="s">
        <v>12955</v>
      </c>
      <c r="D3975" s="36" t="s">
        <v>15794</v>
      </c>
      <c r="E3975">
        <v>121.147758</v>
      </c>
      <c r="F3975">
        <v>22.775074</v>
      </c>
      <c r="G3975" t="s">
        <v>1464</v>
      </c>
    </row>
    <row r="3976" spans="1:7" ht="18.75" customHeight="1">
      <c r="A3976" s="36" t="s">
        <v>15795</v>
      </c>
      <c r="B3976" s="36" t="s">
        <v>12922</v>
      </c>
      <c r="C3976" s="36" t="s">
        <v>13020</v>
      </c>
      <c r="D3976" s="36" t="s">
        <v>13018</v>
      </c>
      <c r="E3976">
        <v>121.11666870000001</v>
      </c>
      <c r="F3976">
        <v>22.833333970000002</v>
      </c>
      <c r="G3976" t="s">
        <v>1464</v>
      </c>
    </row>
    <row r="3977" spans="1:7" ht="18.75" customHeight="1">
      <c r="A3977" s="36" t="s">
        <v>15796</v>
      </c>
      <c r="B3977" s="36" t="s">
        <v>12922</v>
      </c>
      <c r="C3977" s="36" t="s">
        <v>13111</v>
      </c>
      <c r="D3977" s="36" t="s">
        <v>13018</v>
      </c>
      <c r="E3977">
        <v>121.22416800000001</v>
      </c>
      <c r="F3977">
        <v>23.117588000000001</v>
      </c>
      <c r="G3977" t="s">
        <v>1464</v>
      </c>
    </row>
    <row r="3978" spans="1:7" ht="18.75" customHeight="1">
      <c r="A3978" s="36" t="s">
        <v>15797</v>
      </c>
      <c r="B3978" s="36" t="s">
        <v>12922</v>
      </c>
      <c r="C3978" s="36" t="s">
        <v>12945</v>
      </c>
      <c r="D3978" s="36" t="s">
        <v>15798</v>
      </c>
      <c r="E3978">
        <v>119.61313847680699</v>
      </c>
      <c r="F3978">
        <v>23.561784248438201</v>
      </c>
      <c r="G3978" t="s">
        <v>1464</v>
      </c>
    </row>
    <row r="3979" spans="1:7" ht="18.75" customHeight="1">
      <c r="A3979" s="36" t="s">
        <v>15799</v>
      </c>
      <c r="B3979" s="36" t="s">
        <v>12922</v>
      </c>
      <c r="C3979" s="36" t="s">
        <v>13129</v>
      </c>
      <c r="D3979" t="s">
        <v>15800</v>
      </c>
      <c r="E3979">
        <v>118.31146717071501</v>
      </c>
      <c r="F3979">
        <v>24.467463156336301</v>
      </c>
      <c r="G3979" t="s">
        <v>1464</v>
      </c>
    </row>
    <row r="3980" spans="1:7" ht="18.75" customHeight="1">
      <c r="A3980" s="36" t="s">
        <v>15801</v>
      </c>
      <c r="B3980" s="36" t="s">
        <v>12922</v>
      </c>
      <c r="C3980" s="36" t="s">
        <v>13091</v>
      </c>
      <c r="D3980" s="36" t="s">
        <v>15800</v>
      </c>
      <c r="E3980">
        <v>118.238831</v>
      </c>
      <c r="F3980">
        <v>24.431031000000001</v>
      </c>
      <c r="G3980" t="s">
        <v>1464</v>
      </c>
    </row>
    <row r="3981" spans="1:7" ht="18.75" customHeight="1">
      <c r="A3981" s="36" t="s">
        <v>15802</v>
      </c>
      <c r="B3981" s="36" t="s">
        <v>12922</v>
      </c>
      <c r="C3981" s="36" t="s">
        <v>12953</v>
      </c>
      <c r="D3981" s="36" t="s">
        <v>15800</v>
      </c>
      <c r="E3981">
        <v>118.41184699999999</v>
      </c>
      <c r="F3981">
        <v>24.497060999999999</v>
      </c>
      <c r="G3981" t="s">
        <v>1464</v>
      </c>
    </row>
    <row r="3982" spans="1:7" ht="18.75" customHeight="1">
      <c r="A3982" s="36" t="s">
        <v>15803</v>
      </c>
      <c r="B3982" s="36" t="s">
        <v>12922</v>
      </c>
      <c r="C3982" s="36" t="s">
        <v>12957</v>
      </c>
      <c r="D3982" s="36" t="s">
        <v>15800</v>
      </c>
      <c r="E3982">
        <v>118.42417399999999</v>
      </c>
      <c r="F3982">
        <v>24.445996999999998</v>
      </c>
      <c r="G3982" t="s">
        <v>1464</v>
      </c>
    </row>
    <row r="3983" spans="1:7" ht="18.75" customHeight="1">
      <c r="A3983" s="36" t="s">
        <v>15804</v>
      </c>
      <c r="B3983" s="36" t="s">
        <v>12922</v>
      </c>
      <c r="C3983" s="36" t="s">
        <v>13083</v>
      </c>
      <c r="D3983" s="36" t="s">
        <v>15798</v>
      </c>
      <c r="E3983">
        <v>119.60279</v>
      </c>
      <c r="F3983">
        <v>23.649104000000001</v>
      </c>
      <c r="G3983" t="s">
        <v>1464</v>
      </c>
    </row>
    <row r="3984" spans="1:7" ht="18.75" customHeight="1">
      <c r="A3984" s="36" t="s">
        <v>15805</v>
      </c>
      <c r="B3984" s="36" t="s">
        <v>12922</v>
      </c>
      <c r="C3984" s="36" t="s">
        <v>12959</v>
      </c>
      <c r="D3984" s="36" t="s">
        <v>15800</v>
      </c>
      <c r="E3984">
        <v>118.317179</v>
      </c>
      <c r="F3984">
        <v>24.412783000000001</v>
      </c>
      <c r="G3984" t="s">
        <v>1464</v>
      </c>
    </row>
    <row r="3985" spans="1:7" ht="18.75" customHeight="1">
      <c r="A3985" s="36" t="s">
        <v>15806</v>
      </c>
      <c r="B3985" s="36" t="s">
        <v>12922</v>
      </c>
      <c r="C3985" s="36" t="s">
        <v>12961</v>
      </c>
      <c r="D3985" s="36" t="s">
        <v>15800</v>
      </c>
      <c r="E3985">
        <v>118.36503399999999</v>
      </c>
      <c r="F3985">
        <v>24.445930000000001</v>
      </c>
      <c r="G3985" t="s">
        <v>1464</v>
      </c>
    </row>
    <row r="3986" spans="1:7" ht="18.75" customHeight="1">
      <c r="A3986" s="36" t="s">
        <v>15807</v>
      </c>
      <c r="B3986" s="36" t="s">
        <v>12922</v>
      </c>
      <c r="C3986" s="36" t="s">
        <v>13093</v>
      </c>
      <c r="D3986" s="36" t="s">
        <v>15757</v>
      </c>
      <c r="E3986">
        <v>120.280911233154</v>
      </c>
      <c r="F3986">
        <v>23.8588378881207</v>
      </c>
      <c r="G3986" t="s">
        <v>1464</v>
      </c>
    </row>
    <row r="3987" spans="1:7" ht="18.75" customHeight="1">
      <c r="A3987" s="36" t="s">
        <v>15808</v>
      </c>
      <c r="B3987" s="36" t="s">
        <v>12922</v>
      </c>
      <c r="C3987" s="36" t="s">
        <v>13000</v>
      </c>
      <c r="D3987" t="s">
        <v>15809</v>
      </c>
      <c r="E3987">
        <v>120.246590957764</v>
      </c>
      <c r="F3987">
        <v>23.821468402118199</v>
      </c>
      <c r="G3987" t="s">
        <v>1464</v>
      </c>
    </row>
    <row r="3988" spans="1:7" ht="18.75" customHeight="1">
      <c r="A3988" s="36" t="s">
        <v>15810</v>
      </c>
      <c r="B3988" s="36" t="s">
        <v>12922</v>
      </c>
      <c r="C3988" s="36" t="s">
        <v>12943</v>
      </c>
      <c r="D3988" t="s">
        <v>15763</v>
      </c>
      <c r="E3988">
        <v>120.158766163452</v>
      </c>
      <c r="F3988">
        <v>23.438836586593698</v>
      </c>
      <c r="G3988" t="s">
        <v>1464</v>
      </c>
    </row>
    <row r="3989" spans="1:7" ht="18.75" customHeight="1">
      <c r="A3989" s="36" t="s">
        <v>15811</v>
      </c>
      <c r="B3989" s="36" t="s">
        <v>12922</v>
      </c>
      <c r="C3989" s="36" t="s">
        <v>13014</v>
      </c>
      <c r="D3989" s="36" t="s">
        <v>13015</v>
      </c>
      <c r="E3989">
        <v>120.41666410000001</v>
      </c>
      <c r="F3989">
        <v>23.433332440000001</v>
      </c>
      <c r="G3989" t="s">
        <v>1464</v>
      </c>
    </row>
    <row r="3990" spans="1:7" ht="18.75" customHeight="1">
      <c r="A3990" s="36" t="s">
        <v>15812</v>
      </c>
      <c r="B3990" s="36" t="s">
        <v>12922</v>
      </c>
      <c r="C3990" s="36" t="s">
        <v>13051</v>
      </c>
      <c r="D3990" s="36" t="s">
        <v>15763</v>
      </c>
      <c r="E3990">
        <v>120.117048448853</v>
      </c>
      <c r="F3990">
        <v>23.314040353030101</v>
      </c>
      <c r="G3990" t="s">
        <v>1464</v>
      </c>
    </row>
    <row r="3991" spans="1:7" ht="18.75" customHeight="1">
      <c r="A3991" s="36" t="s">
        <v>15813</v>
      </c>
      <c r="B3991" s="36" t="s">
        <v>12922</v>
      </c>
      <c r="C3991" s="36" t="s">
        <v>13149</v>
      </c>
      <c r="D3991" t="s">
        <v>15766</v>
      </c>
      <c r="E3991">
        <v>120.105117983154</v>
      </c>
      <c r="F3991">
        <v>23.261849581918401</v>
      </c>
      <c r="G3991" t="s">
        <v>1464</v>
      </c>
    </row>
    <row r="3992" spans="1:7" ht="18.75" customHeight="1">
      <c r="A3992" s="36" t="s">
        <v>15814</v>
      </c>
      <c r="B3992" s="36" t="s">
        <v>12922</v>
      </c>
      <c r="C3992" s="36" t="s">
        <v>12931</v>
      </c>
      <c r="D3992" t="s">
        <v>15790</v>
      </c>
      <c r="E3992">
        <v>121.53257616320801</v>
      </c>
      <c r="F3992">
        <v>23.856168996357798</v>
      </c>
      <c r="G3992" t="s">
        <v>1464</v>
      </c>
    </row>
    <row r="3993" spans="1:7" ht="18.75" customHeight="1">
      <c r="A3993" s="36" t="s">
        <v>15815</v>
      </c>
      <c r="B3993" s="36" t="s">
        <v>12922</v>
      </c>
      <c r="C3993" s="36" t="s">
        <v>12925</v>
      </c>
      <c r="D3993" t="s">
        <v>15790</v>
      </c>
      <c r="E3993">
        <v>121.510183811188</v>
      </c>
      <c r="F3993">
        <v>23.930014188815399</v>
      </c>
      <c r="G3993" t="s">
        <v>1464</v>
      </c>
    </row>
    <row r="3994" spans="1:7" ht="18.75" customHeight="1">
      <c r="A3994" s="36" t="s">
        <v>15816</v>
      </c>
      <c r="B3994" s="36" t="s">
        <v>12922</v>
      </c>
      <c r="C3994" s="36" t="s">
        <v>13047</v>
      </c>
      <c r="D3994" t="s">
        <v>15742</v>
      </c>
      <c r="E3994">
        <v>121.461849675903</v>
      </c>
      <c r="F3994">
        <v>25.068962531878199</v>
      </c>
      <c r="G3994" t="s">
        <v>1464</v>
      </c>
    </row>
    <row r="3995" spans="1:7" ht="18.75" customHeight="1">
      <c r="A3995" s="36" t="s">
        <v>15817</v>
      </c>
      <c r="B3995" s="36" t="s">
        <v>12922</v>
      </c>
      <c r="C3995" s="36" t="s">
        <v>12937</v>
      </c>
      <c r="D3995" s="36" t="s">
        <v>15809</v>
      </c>
      <c r="E3995">
        <v>120.181074142456</v>
      </c>
      <c r="F3995">
        <v>23.723754499761501</v>
      </c>
      <c r="G3995" t="s">
        <v>1464</v>
      </c>
    </row>
    <row r="3996" spans="1:7" ht="18.75" customHeight="1">
      <c r="A3996" s="36" t="s">
        <v>4952</v>
      </c>
      <c r="B3996" s="36" t="s">
        <v>4582</v>
      </c>
      <c r="C3996" s="36" t="s">
        <v>4953</v>
      </c>
      <c r="D3996" s="36" t="s">
        <v>4954</v>
      </c>
      <c r="E3996">
        <v>0</v>
      </c>
      <c r="F3996">
        <v>0</v>
      </c>
      <c r="G3996" t="s">
        <v>1464</v>
      </c>
    </row>
    <row r="3997" spans="1:7" ht="18.75" customHeight="1">
      <c r="A3997" s="36" t="s">
        <v>12851</v>
      </c>
      <c r="B3997" s="36" t="s">
        <v>17253</v>
      </c>
      <c r="C3997" s="36" t="s">
        <v>12852</v>
      </c>
      <c r="D3997" t="s">
        <v>12399</v>
      </c>
      <c r="E3997">
        <v>0</v>
      </c>
      <c r="F3997">
        <v>0</v>
      </c>
      <c r="G3997" t="s">
        <v>1464</v>
      </c>
    </row>
    <row r="3998" spans="1:7" ht="18.75" customHeight="1">
      <c r="A3998" s="36" t="s">
        <v>3661</v>
      </c>
      <c r="B3998" s="36" t="s">
        <v>3658</v>
      </c>
      <c r="C3998" s="36" t="s">
        <v>3662</v>
      </c>
      <c r="D3998" t="s">
        <v>3663</v>
      </c>
      <c r="E3998">
        <v>104.0500031</v>
      </c>
      <c r="F3998">
        <v>13.8166666</v>
      </c>
      <c r="G3998" t="s">
        <v>1464</v>
      </c>
    </row>
    <row r="3999" spans="1:7" ht="18.75" customHeight="1">
      <c r="A3999" s="36" t="s">
        <v>10701</v>
      </c>
      <c r="B3999" s="36" t="s">
        <v>9596</v>
      </c>
      <c r="C3999" s="36" t="s">
        <v>10702</v>
      </c>
      <c r="D3999" t="s">
        <v>9600</v>
      </c>
      <c r="E3999">
        <v>0</v>
      </c>
      <c r="F3999">
        <v>0</v>
      </c>
      <c r="G3999" t="s">
        <v>1464</v>
      </c>
    </row>
    <row r="4000" spans="1:7" ht="18.75" customHeight="1">
      <c r="A4000" s="36" t="s">
        <v>7279</v>
      </c>
      <c r="B4000" s="36" t="s">
        <v>6929</v>
      </c>
      <c r="C4000" s="36" t="s">
        <v>7280</v>
      </c>
      <c r="D4000" s="36" t="s">
        <v>6955</v>
      </c>
      <c r="E4000">
        <v>95.166664119999993</v>
      </c>
      <c r="F4000">
        <v>22.083333970000002</v>
      </c>
      <c r="G4000" t="s">
        <v>1464</v>
      </c>
    </row>
    <row r="4001" spans="1:7" ht="18.75" customHeight="1">
      <c r="A4001" s="36" t="s">
        <v>6260</v>
      </c>
      <c r="B4001" s="36" t="s">
        <v>5588</v>
      </c>
      <c r="C4001" s="36" t="s">
        <v>6261</v>
      </c>
      <c r="D4001" s="36" t="s">
        <v>5607</v>
      </c>
      <c r="E4001">
        <v>141.35662686671199</v>
      </c>
      <c r="F4001">
        <v>40.956962779722197</v>
      </c>
      <c r="G4001" t="s">
        <v>1464</v>
      </c>
    </row>
    <row r="4002" spans="1:7" ht="18.75" customHeight="1">
      <c r="A4002" s="36" t="s">
        <v>2049</v>
      </c>
      <c r="B4002" s="36" t="s">
        <v>1884</v>
      </c>
      <c r="C4002" s="36" t="s">
        <v>2050</v>
      </c>
      <c r="D4002" t="s">
        <v>1947</v>
      </c>
      <c r="E4002">
        <v>117.292888</v>
      </c>
      <c r="F4002">
        <v>-35.010648000000003</v>
      </c>
      <c r="G4002" t="s">
        <v>1464</v>
      </c>
    </row>
    <row r="4003" spans="1:7" ht="18.75" customHeight="1">
      <c r="A4003" s="36" t="s">
        <v>14332</v>
      </c>
      <c r="B4003" s="36" t="s">
        <v>3658</v>
      </c>
      <c r="C4003" s="36" t="s">
        <v>3710</v>
      </c>
      <c r="D4003" t="s">
        <v>3711</v>
      </c>
      <c r="E4003">
        <v>103.76667019999999</v>
      </c>
      <c r="F4003">
        <v>10.600000380000001</v>
      </c>
      <c r="G4003" t="s">
        <v>1464</v>
      </c>
    </row>
    <row r="4004" spans="1:7" ht="18.75" customHeight="1">
      <c r="A4004" s="36" t="s">
        <v>10142</v>
      </c>
      <c r="B4004" s="36" t="s">
        <v>9596</v>
      </c>
      <c r="C4004" s="36" t="s">
        <v>10143</v>
      </c>
      <c r="D4004" t="s">
        <v>9600</v>
      </c>
      <c r="E4004">
        <v>0</v>
      </c>
      <c r="F4004">
        <v>0</v>
      </c>
      <c r="G4004" t="s">
        <v>1464</v>
      </c>
    </row>
    <row r="4005" spans="1:7" ht="18.75" customHeight="1">
      <c r="A4005" s="36" t="s">
        <v>5112</v>
      </c>
      <c r="B4005" s="36" t="s">
        <v>4582</v>
      </c>
      <c r="C4005" s="36" t="s">
        <v>5113</v>
      </c>
      <c r="D4005" s="36" t="s">
        <v>4949</v>
      </c>
      <c r="E4005">
        <v>123.75</v>
      </c>
      <c r="F4005">
        <v>-10.100000380000001</v>
      </c>
      <c r="G4005" t="s">
        <v>1464</v>
      </c>
    </row>
    <row r="4006" spans="1:7" ht="18.75" customHeight="1">
      <c r="A4006" s="36" t="s">
        <v>14003</v>
      </c>
      <c r="B4006" s="36" t="s">
        <v>13155</v>
      </c>
      <c r="C4006" s="36" t="s">
        <v>14004</v>
      </c>
      <c r="D4006" s="36" t="s">
        <v>14005</v>
      </c>
      <c r="E4006">
        <v>0</v>
      </c>
      <c r="F4006">
        <v>0</v>
      </c>
      <c r="G4006" t="s">
        <v>1464</v>
      </c>
    </row>
    <row r="4007" spans="1:7" ht="18.75" customHeight="1">
      <c r="A4007" s="36" t="s">
        <v>6178</v>
      </c>
      <c r="B4007" s="36" t="s">
        <v>5588</v>
      </c>
      <c r="C4007" s="36" t="s">
        <v>6179</v>
      </c>
      <c r="D4007" s="36" t="s">
        <v>6149</v>
      </c>
      <c r="E4007">
        <v>133.02004288797099</v>
      </c>
      <c r="F4007">
        <v>33.030393896360799</v>
      </c>
      <c r="G4007" t="s">
        <v>1464</v>
      </c>
    </row>
    <row r="4008" spans="1:7" ht="18.75" customHeight="1">
      <c r="A4008" s="36" t="s">
        <v>5703</v>
      </c>
      <c r="B4008" s="36" t="s">
        <v>5588</v>
      </c>
      <c r="C4008" s="36" t="s">
        <v>5704</v>
      </c>
      <c r="D4008" s="36" t="s">
        <v>5607</v>
      </c>
      <c r="E4008">
        <v>141.325736852262</v>
      </c>
      <c r="F4008">
        <v>40.782305126310803</v>
      </c>
      <c r="G4008" t="s">
        <v>1464</v>
      </c>
    </row>
    <row r="4009" spans="1:7" ht="18.75" customHeight="1">
      <c r="A4009" s="36" t="s">
        <v>6202</v>
      </c>
      <c r="B4009" s="36" t="s">
        <v>5588</v>
      </c>
      <c r="C4009" s="36" t="s">
        <v>6203</v>
      </c>
      <c r="D4009" s="36" t="s">
        <v>5629</v>
      </c>
      <c r="E4009">
        <v>136.98333740000001</v>
      </c>
      <c r="F4009">
        <v>34.816665649999997</v>
      </c>
      <c r="G4009" t="s">
        <v>1464</v>
      </c>
    </row>
    <row r="4010" spans="1:7" ht="18.75" customHeight="1">
      <c r="A4010" s="36" t="s">
        <v>9529</v>
      </c>
      <c r="B4010" s="36" t="s">
        <v>17249</v>
      </c>
      <c r="C4010" s="36" t="s">
        <v>9530</v>
      </c>
      <c r="D4010" s="36" t="s">
        <v>9072</v>
      </c>
      <c r="E4010">
        <v>176.83750000000001</v>
      </c>
      <c r="F4010">
        <v>-39.518055560000001</v>
      </c>
      <c r="G4010" t="s">
        <v>9530</v>
      </c>
    </row>
    <row r="4011" spans="1:7" ht="18.75" customHeight="1">
      <c r="A4011" s="36" t="s">
        <v>9531</v>
      </c>
      <c r="B4011" s="36" t="s">
        <v>17249</v>
      </c>
      <c r="C4011" t="s">
        <v>9532</v>
      </c>
      <c r="D4011" t="s">
        <v>9072</v>
      </c>
      <c r="E4011">
        <v>175.16416670000001</v>
      </c>
      <c r="F4011">
        <v>-40.65666667</v>
      </c>
      <c r="G4011" t="s">
        <v>9530</v>
      </c>
    </row>
    <row r="4012" spans="1:7" ht="18.75" customHeight="1">
      <c r="A4012" s="36" t="s">
        <v>8790</v>
      </c>
      <c r="B4012" s="36" t="s">
        <v>17249</v>
      </c>
      <c r="C4012" s="36" t="s">
        <v>8791</v>
      </c>
      <c r="D4012" s="36" t="s">
        <v>8095</v>
      </c>
      <c r="E4012">
        <v>175.11666869999999</v>
      </c>
      <c r="F4012">
        <v>-40.666667940000004</v>
      </c>
      <c r="G4012" t="s">
        <v>1464</v>
      </c>
    </row>
    <row r="4013" spans="1:7" ht="18.75" customHeight="1">
      <c r="A4013" s="36" t="s">
        <v>8788</v>
      </c>
      <c r="B4013" s="36" t="s">
        <v>17249</v>
      </c>
      <c r="C4013" s="36" t="s">
        <v>8789</v>
      </c>
      <c r="D4013" s="36" t="s">
        <v>8082</v>
      </c>
      <c r="E4013">
        <v>175.1499939</v>
      </c>
      <c r="F4013">
        <v>-40.683334350000003</v>
      </c>
      <c r="G4013" t="s">
        <v>1464</v>
      </c>
    </row>
    <row r="4014" spans="1:7" ht="18.75" customHeight="1">
      <c r="A4014" s="36" t="s">
        <v>9533</v>
      </c>
      <c r="B4014" s="36" t="s">
        <v>17249</v>
      </c>
      <c r="C4014" s="36" t="s">
        <v>9534</v>
      </c>
      <c r="D4014" s="36" t="s">
        <v>7703</v>
      </c>
      <c r="E4014">
        <v>175.1499939</v>
      </c>
      <c r="F4014">
        <v>-40.683334350000003</v>
      </c>
      <c r="G4014" t="s">
        <v>8787</v>
      </c>
    </row>
    <row r="4015" spans="1:7" ht="18.75" customHeight="1">
      <c r="A4015" s="36" t="s">
        <v>15597</v>
      </c>
      <c r="B4015" s="36" t="s">
        <v>17249</v>
      </c>
      <c r="C4015" s="36" t="s">
        <v>15598</v>
      </c>
      <c r="D4015" s="36" t="s">
        <v>15599</v>
      </c>
      <c r="E4015">
        <v>177.15</v>
      </c>
      <c r="F4015">
        <v>-38</v>
      </c>
      <c r="G4015" t="s">
        <v>8787</v>
      </c>
    </row>
    <row r="4016" spans="1:7" ht="18.75" customHeight="1">
      <c r="A4016" s="36" t="s">
        <v>8786</v>
      </c>
      <c r="B4016" s="36" t="s">
        <v>17249</v>
      </c>
      <c r="C4016" s="36" t="s">
        <v>8787</v>
      </c>
      <c r="D4016" s="36" t="s">
        <v>7703</v>
      </c>
      <c r="E4016">
        <v>177.13333130000001</v>
      </c>
      <c r="F4016">
        <v>-38</v>
      </c>
      <c r="G4016" t="s">
        <v>1464</v>
      </c>
    </row>
    <row r="4017" spans="1:7" ht="18.75" customHeight="1">
      <c r="A4017" s="36" t="s">
        <v>9535</v>
      </c>
      <c r="B4017" s="36" t="s">
        <v>17249</v>
      </c>
      <c r="C4017" s="36" t="s">
        <v>9536</v>
      </c>
      <c r="D4017" s="36" t="s">
        <v>7703</v>
      </c>
      <c r="E4017">
        <v>177.1333333</v>
      </c>
      <c r="F4017">
        <v>-38.033333329999998</v>
      </c>
      <c r="G4017" t="s">
        <v>8787</v>
      </c>
    </row>
    <row r="4018" spans="1:7" ht="18.75" customHeight="1">
      <c r="A4018" s="36" t="s">
        <v>8104</v>
      </c>
      <c r="B4018" s="36" t="s">
        <v>17249</v>
      </c>
      <c r="C4018" s="36" t="s">
        <v>8105</v>
      </c>
      <c r="D4018" s="36" t="s">
        <v>7703</v>
      </c>
      <c r="E4018">
        <v>177.15159700000001</v>
      </c>
      <c r="F4018">
        <v>-37.997373000000003</v>
      </c>
      <c r="G4018" t="s">
        <v>8787</v>
      </c>
    </row>
    <row r="4019" spans="1:7" ht="18.75" customHeight="1">
      <c r="A4019" s="36" t="s">
        <v>9537</v>
      </c>
      <c r="B4019" s="36" t="s">
        <v>17249</v>
      </c>
      <c r="C4019" s="36" t="s">
        <v>9538</v>
      </c>
      <c r="D4019" s="36" t="s">
        <v>7703</v>
      </c>
      <c r="E4019">
        <v>177.1333333</v>
      </c>
      <c r="F4019">
        <v>-38.033333329999998</v>
      </c>
      <c r="G4019" t="s">
        <v>8787</v>
      </c>
    </row>
    <row r="4020" spans="1:7" ht="18.75" customHeight="1">
      <c r="A4020" s="36" t="s">
        <v>8421</v>
      </c>
      <c r="B4020" s="36" t="s">
        <v>17249</v>
      </c>
      <c r="C4020" s="36" t="s">
        <v>8422</v>
      </c>
      <c r="D4020" s="36" t="s">
        <v>7703</v>
      </c>
      <c r="E4020">
        <v>177.15159700000001</v>
      </c>
      <c r="F4020">
        <v>-37.997373000000003</v>
      </c>
      <c r="G4020" t="s">
        <v>8787</v>
      </c>
    </row>
    <row r="4021" spans="1:7" ht="18.75" customHeight="1">
      <c r="A4021" s="36" t="s">
        <v>8315</v>
      </c>
      <c r="B4021" s="36" t="s">
        <v>17249</v>
      </c>
      <c r="C4021" s="36" t="s">
        <v>8316</v>
      </c>
      <c r="D4021" s="36" t="s">
        <v>7703</v>
      </c>
      <c r="E4021">
        <v>177.15159700000001</v>
      </c>
      <c r="F4021">
        <v>-37.997373000000003</v>
      </c>
      <c r="G4021" t="s">
        <v>8787</v>
      </c>
    </row>
    <row r="4022" spans="1:7" ht="18.75" customHeight="1">
      <c r="A4022" s="36" t="s">
        <v>9539</v>
      </c>
      <c r="B4022" s="36" t="s">
        <v>17249</v>
      </c>
      <c r="C4022" s="36" t="s">
        <v>9540</v>
      </c>
      <c r="D4022" s="36" t="s">
        <v>7703</v>
      </c>
      <c r="E4022">
        <v>177.155</v>
      </c>
      <c r="F4022">
        <v>-37.994444440000002</v>
      </c>
      <c r="G4022" t="s">
        <v>8787</v>
      </c>
    </row>
    <row r="4023" spans="1:7" ht="18.75" customHeight="1">
      <c r="A4023" s="36" t="s">
        <v>7371</v>
      </c>
      <c r="B4023" s="36" t="s">
        <v>6929</v>
      </c>
      <c r="C4023" s="36" t="s">
        <v>7372</v>
      </c>
      <c r="D4023" s="36" t="s">
        <v>1464</v>
      </c>
      <c r="E4023">
        <v>0</v>
      </c>
      <c r="F4023">
        <v>0</v>
      </c>
      <c r="G4023" t="s">
        <v>1464</v>
      </c>
    </row>
    <row r="4024" spans="1:7" ht="18.75" customHeight="1">
      <c r="A4024" s="36" t="s">
        <v>9541</v>
      </c>
      <c r="B4024" s="36" t="s">
        <v>17249</v>
      </c>
      <c r="C4024" s="36" t="s">
        <v>9542</v>
      </c>
      <c r="D4024" t="s">
        <v>7703</v>
      </c>
      <c r="E4024">
        <v>177.14388890000001</v>
      </c>
      <c r="F4024">
        <v>-37.993888890000001</v>
      </c>
      <c r="G4024" t="s">
        <v>8787</v>
      </c>
    </row>
    <row r="4025" spans="1:7" ht="18.75" customHeight="1">
      <c r="A4025" s="36" t="s">
        <v>8317</v>
      </c>
      <c r="B4025" s="36" t="s">
        <v>17249</v>
      </c>
      <c r="C4025" s="36" t="s">
        <v>8318</v>
      </c>
      <c r="D4025" t="s">
        <v>7703</v>
      </c>
      <c r="E4025">
        <v>177.155</v>
      </c>
      <c r="F4025">
        <v>-37.994444440000002</v>
      </c>
      <c r="G4025" t="s">
        <v>8787</v>
      </c>
    </row>
    <row r="4026" spans="1:7" ht="18.75" customHeight="1">
      <c r="A4026" s="36" t="s">
        <v>5630</v>
      </c>
      <c r="B4026" s="36" t="s">
        <v>5588</v>
      </c>
      <c r="C4026" s="36" t="s">
        <v>5631</v>
      </c>
      <c r="D4026" s="36" t="s">
        <v>5612</v>
      </c>
      <c r="E4026">
        <v>139.98333740000001</v>
      </c>
      <c r="F4026">
        <v>36.433334350000003</v>
      </c>
      <c r="G4026" t="s">
        <v>1464</v>
      </c>
    </row>
    <row r="4027" spans="1:7" ht="18.75" customHeight="1">
      <c r="A4027" s="36" t="s">
        <v>5938</v>
      </c>
      <c r="B4027" s="36" t="s">
        <v>5588</v>
      </c>
      <c r="C4027" s="36" t="s">
        <v>5939</v>
      </c>
      <c r="D4027" s="36" t="s">
        <v>1464</v>
      </c>
      <c r="E4027">
        <v>138.236107</v>
      </c>
      <c r="F4027">
        <v>34.827331999999998</v>
      </c>
      <c r="G4027" t="s">
        <v>1464</v>
      </c>
    </row>
    <row r="4028" spans="1:7" ht="18.75" customHeight="1">
      <c r="A4028" s="36" t="s">
        <v>6056</v>
      </c>
      <c r="B4028" s="36" t="s">
        <v>5588</v>
      </c>
      <c r="C4028" s="36" t="s">
        <v>6057</v>
      </c>
      <c r="D4028" t="s">
        <v>5590</v>
      </c>
      <c r="E4028">
        <v>143.48333740000001</v>
      </c>
      <c r="F4028">
        <v>42.549999239999998</v>
      </c>
      <c r="G4028" t="s">
        <v>1464</v>
      </c>
    </row>
    <row r="4029" spans="1:7" ht="18.75" customHeight="1">
      <c r="A4029" s="36" t="s">
        <v>9543</v>
      </c>
      <c r="B4029" s="36" t="s">
        <v>17249</v>
      </c>
      <c r="C4029" s="36" t="s">
        <v>9544</v>
      </c>
      <c r="D4029" s="36" t="s">
        <v>7703</v>
      </c>
      <c r="E4029">
        <v>176</v>
      </c>
      <c r="F4029">
        <v>-37.716666670000002</v>
      </c>
      <c r="G4029" t="s">
        <v>8460</v>
      </c>
    </row>
    <row r="4030" spans="1:7" ht="18.75" customHeight="1">
      <c r="A4030" s="36" t="s">
        <v>9545</v>
      </c>
      <c r="B4030" s="36" t="s">
        <v>17249</v>
      </c>
      <c r="C4030" s="36" t="s">
        <v>9546</v>
      </c>
      <c r="D4030" s="36" t="s">
        <v>7703</v>
      </c>
      <c r="E4030">
        <v>176</v>
      </c>
      <c r="F4030">
        <v>-37.716666670000002</v>
      </c>
      <c r="G4030" t="s">
        <v>8460</v>
      </c>
    </row>
    <row r="4031" spans="1:7" ht="18.75" customHeight="1">
      <c r="A4031" s="36" t="s">
        <v>9547</v>
      </c>
      <c r="B4031" s="36" t="s">
        <v>17249</v>
      </c>
      <c r="C4031" s="36" t="s">
        <v>9548</v>
      </c>
      <c r="D4031" s="36" t="s">
        <v>7703</v>
      </c>
      <c r="E4031">
        <v>176</v>
      </c>
      <c r="F4031">
        <v>-37.716666670000002</v>
      </c>
      <c r="G4031" t="s">
        <v>8460</v>
      </c>
    </row>
    <row r="4032" spans="1:7" ht="18.75" customHeight="1">
      <c r="A4032" s="36" t="s">
        <v>8784</v>
      </c>
      <c r="B4032" s="36" t="s">
        <v>17249</v>
      </c>
      <c r="C4032" s="36" t="s">
        <v>8785</v>
      </c>
      <c r="D4032" s="36" t="s">
        <v>7726</v>
      </c>
      <c r="E4032">
        <v>173.04499999999999</v>
      </c>
      <c r="F4032">
        <v>-43.712222220000001</v>
      </c>
      <c r="G4032" t="s">
        <v>1464</v>
      </c>
    </row>
    <row r="4033" spans="1:7" ht="18.75" customHeight="1">
      <c r="A4033" s="36" t="s">
        <v>9549</v>
      </c>
      <c r="B4033" s="36" t="s">
        <v>17249</v>
      </c>
      <c r="C4033" s="36" t="s">
        <v>9550</v>
      </c>
      <c r="D4033" t="s">
        <v>7739</v>
      </c>
      <c r="E4033">
        <v>171.45</v>
      </c>
      <c r="F4033">
        <v>-41.8</v>
      </c>
      <c r="G4033" t="s">
        <v>8853</v>
      </c>
    </row>
    <row r="4034" spans="1:7" ht="18.75" customHeight="1">
      <c r="A4034" s="36" t="s">
        <v>9551</v>
      </c>
      <c r="B4034" s="36" t="s">
        <v>17249</v>
      </c>
      <c r="C4034" s="36" t="s">
        <v>9552</v>
      </c>
      <c r="D4034" s="36" t="s">
        <v>7739</v>
      </c>
      <c r="E4034">
        <v>171.45</v>
      </c>
      <c r="F4034">
        <v>-41.8</v>
      </c>
      <c r="G4034" t="s">
        <v>8853</v>
      </c>
    </row>
    <row r="4035" spans="1:7" ht="18.75" customHeight="1">
      <c r="A4035" s="36" t="s">
        <v>9553</v>
      </c>
      <c r="B4035" s="36" t="s">
        <v>17249</v>
      </c>
      <c r="C4035" s="36" t="s">
        <v>9554</v>
      </c>
      <c r="D4035" s="36" t="s">
        <v>7739</v>
      </c>
      <c r="E4035">
        <v>171.45</v>
      </c>
      <c r="F4035">
        <v>-41.8</v>
      </c>
      <c r="G4035" t="s">
        <v>8853</v>
      </c>
    </row>
    <row r="4036" spans="1:7" ht="18.75" customHeight="1">
      <c r="A4036" s="36" t="s">
        <v>9555</v>
      </c>
      <c r="B4036" s="36" t="s">
        <v>17249</v>
      </c>
      <c r="C4036" s="36" t="s">
        <v>9556</v>
      </c>
      <c r="D4036" s="36" t="s">
        <v>7739</v>
      </c>
      <c r="E4036">
        <v>171.45</v>
      </c>
      <c r="F4036">
        <v>-41.8</v>
      </c>
      <c r="G4036" t="s">
        <v>8853</v>
      </c>
    </row>
    <row r="4037" spans="1:7" ht="18.75" customHeight="1">
      <c r="A4037" s="36" t="s">
        <v>8852</v>
      </c>
      <c r="B4037" s="36" t="s">
        <v>17249</v>
      </c>
      <c r="C4037" s="36" t="s">
        <v>8853</v>
      </c>
      <c r="D4037" s="36" t="s">
        <v>7739</v>
      </c>
      <c r="E4037">
        <v>171.4499969</v>
      </c>
      <c r="F4037">
        <v>-41.816665649999997</v>
      </c>
      <c r="G4037" t="s">
        <v>1464</v>
      </c>
    </row>
    <row r="4038" spans="1:7" ht="18.75" customHeight="1">
      <c r="A4038" s="36" t="s">
        <v>9557</v>
      </c>
      <c r="B4038" s="36" t="s">
        <v>17249</v>
      </c>
      <c r="C4038" s="36" t="s">
        <v>9558</v>
      </c>
      <c r="D4038" s="36" t="s">
        <v>7739</v>
      </c>
      <c r="E4038">
        <v>171.4499969</v>
      </c>
      <c r="F4038">
        <v>-41.816665649999997</v>
      </c>
      <c r="G4038" t="s">
        <v>8853</v>
      </c>
    </row>
    <row r="4039" spans="1:7" ht="18.75" customHeight="1">
      <c r="A4039" s="36" t="s">
        <v>9559</v>
      </c>
      <c r="B4039" s="36" t="s">
        <v>17249</v>
      </c>
      <c r="C4039" s="36" t="s">
        <v>9560</v>
      </c>
      <c r="D4039" s="36" t="s">
        <v>7739</v>
      </c>
      <c r="E4039">
        <v>171.4499969</v>
      </c>
      <c r="F4039">
        <v>-41.816665649999997</v>
      </c>
      <c r="G4039" t="s">
        <v>8853</v>
      </c>
    </row>
    <row r="4040" spans="1:7" ht="18.75" customHeight="1">
      <c r="A4040" s="36" t="s">
        <v>9561</v>
      </c>
      <c r="B4040" s="36" t="s">
        <v>17249</v>
      </c>
      <c r="C4040" s="36" t="s">
        <v>9562</v>
      </c>
      <c r="D4040" s="36" t="s">
        <v>7739</v>
      </c>
      <c r="E4040">
        <v>171.45</v>
      </c>
      <c r="F4040">
        <v>-41.8</v>
      </c>
      <c r="G4040" t="s">
        <v>8853</v>
      </c>
    </row>
    <row r="4041" spans="1:7" ht="18.75" customHeight="1">
      <c r="A4041" s="36" t="s">
        <v>9563</v>
      </c>
      <c r="B4041" s="36" t="s">
        <v>17249</v>
      </c>
      <c r="C4041" s="36" t="s">
        <v>9564</v>
      </c>
      <c r="D4041" s="36" t="s">
        <v>7739</v>
      </c>
      <c r="E4041">
        <v>171.45</v>
      </c>
      <c r="F4041">
        <v>-41.8</v>
      </c>
      <c r="G4041" t="s">
        <v>8853</v>
      </c>
    </row>
    <row r="4042" spans="1:7" ht="18.75" customHeight="1">
      <c r="A4042" s="36" t="s">
        <v>9565</v>
      </c>
      <c r="B4042" s="36" t="s">
        <v>17249</v>
      </c>
      <c r="C4042" s="36" t="s">
        <v>9566</v>
      </c>
      <c r="D4042" s="36" t="s">
        <v>7739</v>
      </c>
      <c r="E4042">
        <v>171.45</v>
      </c>
      <c r="F4042">
        <v>-41.8</v>
      </c>
      <c r="G4042" t="s">
        <v>8853</v>
      </c>
    </row>
    <row r="4043" spans="1:7" ht="18.75" customHeight="1">
      <c r="A4043" s="36" t="s">
        <v>8850</v>
      </c>
      <c r="B4043" s="36" t="s">
        <v>17249</v>
      </c>
      <c r="C4043" s="36" t="s">
        <v>8851</v>
      </c>
      <c r="D4043" s="36" t="s">
        <v>7739</v>
      </c>
      <c r="E4043">
        <v>170.1672222</v>
      </c>
      <c r="F4043">
        <v>-43.223055559999999</v>
      </c>
      <c r="G4043" t="s">
        <v>1464</v>
      </c>
    </row>
    <row r="4044" spans="1:7" ht="18.75" customHeight="1">
      <c r="A4044" s="36" t="s">
        <v>9567</v>
      </c>
      <c r="B4044" s="36" t="s">
        <v>17249</v>
      </c>
      <c r="C4044" s="36" t="s">
        <v>9568</v>
      </c>
      <c r="D4044" s="36" t="s">
        <v>7739</v>
      </c>
      <c r="E4044">
        <v>170.1672222</v>
      </c>
      <c r="F4044">
        <v>-43.223055559999999</v>
      </c>
      <c r="G4044" t="s">
        <v>9566</v>
      </c>
    </row>
    <row r="4045" spans="1:7" ht="18.75" customHeight="1">
      <c r="A4045" s="36" t="s">
        <v>9569</v>
      </c>
      <c r="B4045" s="36" t="s">
        <v>17249</v>
      </c>
      <c r="C4045" s="36" t="s">
        <v>9570</v>
      </c>
      <c r="D4045" s="36" t="s">
        <v>7716</v>
      </c>
      <c r="E4045">
        <v>174.1391667</v>
      </c>
      <c r="F4045">
        <v>-36.311944439999998</v>
      </c>
      <c r="G4045" t="s">
        <v>8905</v>
      </c>
    </row>
    <row r="4046" spans="1:7" ht="18.75" customHeight="1">
      <c r="A4046" s="36" t="s">
        <v>5826</v>
      </c>
      <c r="B4046" s="36" t="s">
        <v>5588</v>
      </c>
      <c r="C4046" s="36" t="s">
        <v>5827</v>
      </c>
      <c r="D4046" s="36" t="s">
        <v>5828</v>
      </c>
      <c r="E4046">
        <v>137.88333130000001</v>
      </c>
      <c r="F4046">
        <v>34.733333590000001</v>
      </c>
      <c r="G4046" t="s">
        <v>1464</v>
      </c>
    </row>
    <row r="4047" spans="1:7" ht="18.75" customHeight="1">
      <c r="A4047" s="36" t="s">
        <v>9571</v>
      </c>
      <c r="B4047" s="36" t="s">
        <v>17249</v>
      </c>
      <c r="C4047" s="36" t="s">
        <v>9572</v>
      </c>
      <c r="D4047" s="36" t="s">
        <v>7721</v>
      </c>
      <c r="E4047">
        <v>174.8666667</v>
      </c>
      <c r="F4047">
        <v>-37.799999999999997</v>
      </c>
      <c r="G4047" t="s">
        <v>8823</v>
      </c>
    </row>
    <row r="4048" spans="1:7" ht="18.75" customHeight="1">
      <c r="A4048" s="36" t="s">
        <v>11988</v>
      </c>
      <c r="B4048" s="36" t="s">
        <v>17251</v>
      </c>
      <c r="C4048" s="36" t="s">
        <v>11989</v>
      </c>
      <c r="D4048" s="36" t="s">
        <v>11826</v>
      </c>
      <c r="E4048">
        <v>126.658177285493</v>
      </c>
      <c r="F4048">
        <v>35.930333777770301</v>
      </c>
      <c r="G4048" t="s">
        <v>1464</v>
      </c>
    </row>
    <row r="4049" spans="1:7" ht="18.75" customHeight="1">
      <c r="A4049" s="36" t="s">
        <v>5922</v>
      </c>
      <c r="B4049" s="36" t="s">
        <v>5588</v>
      </c>
      <c r="C4049" s="36" t="s">
        <v>5923</v>
      </c>
      <c r="D4049" s="36" t="s">
        <v>5596</v>
      </c>
      <c r="E4049">
        <v>127.653638339944</v>
      </c>
      <c r="F4049">
        <v>26.1551847787075</v>
      </c>
      <c r="G4049" t="s">
        <v>1464</v>
      </c>
    </row>
    <row r="4050" spans="1:7" ht="18.75" customHeight="1">
      <c r="A4050" s="36" t="s">
        <v>12004</v>
      </c>
      <c r="B4050" s="36" t="s">
        <v>17251</v>
      </c>
      <c r="C4050" s="36" t="s">
        <v>12005</v>
      </c>
      <c r="D4050" s="36" t="s">
        <v>11826</v>
      </c>
      <c r="E4050">
        <v>127.117631990164</v>
      </c>
      <c r="F4050">
        <v>35.5925563873977</v>
      </c>
      <c r="G4050" t="s">
        <v>1464</v>
      </c>
    </row>
    <row r="4051" spans="1:7" ht="18.75" customHeight="1">
      <c r="A4051" s="36" t="s">
        <v>12137</v>
      </c>
      <c r="B4051" s="36" t="s">
        <v>17251</v>
      </c>
      <c r="C4051" s="36" t="s">
        <v>12138</v>
      </c>
      <c r="D4051" s="36" t="s">
        <v>11821</v>
      </c>
      <c r="E4051">
        <v>129.3999939</v>
      </c>
      <c r="F4051">
        <v>37.016666409999999</v>
      </c>
      <c r="G4051" t="s">
        <v>1464</v>
      </c>
    </row>
    <row r="4052" spans="1:7" ht="18.75" customHeight="1">
      <c r="A4052" s="36" t="s">
        <v>12310</v>
      </c>
      <c r="B4052" s="36" t="s">
        <v>17251</v>
      </c>
      <c r="C4052" s="36" t="s">
        <v>12311</v>
      </c>
      <c r="D4052" s="36" t="s">
        <v>11826</v>
      </c>
      <c r="E4052">
        <v>126.629150541736</v>
      </c>
      <c r="F4052">
        <v>35.947654433486001</v>
      </c>
      <c r="G4052" t="s">
        <v>1464</v>
      </c>
    </row>
    <row r="4053" spans="1:7" ht="18.75" customHeight="1">
      <c r="A4053" s="36" t="s">
        <v>5780</v>
      </c>
      <c r="B4053" s="36" t="s">
        <v>5588</v>
      </c>
      <c r="C4053" s="36" t="s">
        <v>5781</v>
      </c>
      <c r="D4053" s="36" t="s">
        <v>5596</v>
      </c>
      <c r="E4053">
        <v>127.9499969</v>
      </c>
      <c r="F4053">
        <v>26.450000760000002</v>
      </c>
      <c r="G4053" t="s">
        <v>1464</v>
      </c>
    </row>
    <row r="4054" spans="1:7" ht="18.75" customHeight="1">
      <c r="A4054" s="36" t="s">
        <v>8848</v>
      </c>
      <c r="B4054" s="36" t="s">
        <v>17249</v>
      </c>
      <c r="C4054" s="36" t="s">
        <v>8849</v>
      </c>
      <c r="D4054" s="36" t="s">
        <v>7773</v>
      </c>
      <c r="E4054">
        <v>174.71665949999999</v>
      </c>
      <c r="F4054">
        <v>-36.666667940000004</v>
      </c>
      <c r="G4054" t="s">
        <v>1464</v>
      </c>
    </row>
    <row r="4055" spans="1:7" ht="18.75" customHeight="1">
      <c r="A4055" s="36" t="s">
        <v>8674</v>
      </c>
      <c r="B4055" s="36" t="s">
        <v>17249</v>
      </c>
      <c r="C4055" s="36" t="s">
        <v>8675</v>
      </c>
      <c r="D4055" t="s">
        <v>7739</v>
      </c>
      <c r="E4055">
        <v>169.03222220000001</v>
      </c>
      <c r="F4055">
        <v>-43.85916667</v>
      </c>
      <c r="G4055" t="s">
        <v>1464</v>
      </c>
    </row>
    <row r="4056" spans="1:7" ht="18.75" customHeight="1">
      <c r="A4056" s="36" t="s">
        <v>11647</v>
      </c>
      <c r="B4056" s="36" t="s">
        <v>10805</v>
      </c>
      <c r="C4056" s="36" t="s">
        <v>11648</v>
      </c>
      <c r="D4056" s="36" t="s">
        <v>10828</v>
      </c>
      <c r="E4056">
        <v>124.0333328</v>
      </c>
      <c r="F4056">
        <v>10.233333590000001</v>
      </c>
      <c r="G4056" t="s">
        <v>1464</v>
      </c>
    </row>
    <row r="4057" spans="1:7" ht="18.75" customHeight="1">
      <c r="A4057" t="s">
        <v>3233</v>
      </c>
      <c r="B4057" t="s">
        <v>2833</v>
      </c>
      <c r="C4057" t="s">
        <v>3234</v>
      </c>
      <c r="D4057" t="s">
        <v>2841</v>
      </c>
      <c r="E4057">
        <v>24.516666409999999</v>
      </c>
      <c r="F4057">
        <v>90.5</v>
      </c>
      <c r="G4057" t="s">
        <v>17240</v>
      </c>
    </row>
    <row r="4058" spans="1:7" ht="18.75" customHeight="1">
      <c r="A4058" s="36" t="s">
        <v>6683</v>
      </c>
      <c r="B4058" s="36" t="s">
        <v>6330</v>
      </c>
      <c r="C4058" t="s">
        <v>6684</v>
      </c>
      <c r="D4058" t="s">
        <v>6356</v>
      </c>
      <c r="E4058">
        <v>4.4070020000000003</v>
      </c>
      <c r="F4058">
        <v>114.048901</v>
      </c>
    </row>
    <row r="4059" spans="1:7" ht="18.75" customHeight="1">
      <c r="A4059" s="36" t="s">
        <v>8671</v>
      </c>
      <c r="B4059" s="36" t="s">
        <v>17249</v>
      </c>
      <c r="C4059" s="36" t="s">
        <v>8672</v>
      </c>
      <c r="D4059" t="s">
        <v>8673</v>
      </c>
      <c r="E4059">
        <v>168.08332820000001</v>
      </c>
      <c r="F4059">
        <v>-46.933334350000003</v>
      </c>
      <c r="G4059" t="s">
        <v>1464</v>
      </c>
    </row>
    <row r="4060" spans="1:7" ht="18.75" customHeight="1">
      <c r="A4060" s="36" t="s">
        <v>5162</v>
      </c>
      <c r="B4060" s="36" t="s">
        <v>4582</v>
      </c>
      <c r="C4060" s="36" t="s">
        <v>5163</v>
      </c>
      <c r="D4060" s="36" t="s">
        <v>4949</v>
      </c>
      <c r="E4060">
        <v>123.75</v>
      </c>
      <c r="F4060">
        <v>-10.100000380000001</v>
      </c>
      <c r="G4060" t="s">
        <v>1464</v>
      </c>
    </row>
    <row r="4061" spans="1:7" ht="18.75" customHeight="1">
      <c r="A4061" s="36" t="s">
        <v>12153</v>
      </c>
      <c r="B4061" s="36" t="s">
        <v>17251</v>
      </c>
      <c r="C4061" s="36" t="s">
        <v>12154</v>
      </c>
      <c r="D4061" s="36" t="s">
        <v>11856</v>
      </c>
      <c r="E4061">
        <v>129.1499939</v>
      </c>
      <c r="F4061">
        <v>35.083332059999996</v>
      </c>
      <c r="G4061" t="s">
        <v>1464</v>
      </c>
    </row>
    <row r="4062" spans="1:7" ht="18.75" customHeight="1">
      <c r="A4062" s="36" t="s">
        <v>9573</v>
      </c>
      <c r="B4062" s="36" t="s">
        <v>17249</v>
      </c>
      <c r="C4062" s="36" t="s">
        <v>9574</v>
      </c>
      <c r="D4062" t="s">
        <v>7773</v>
      </c>
      <c r="E4062">
        <v>174.77666669999999</v>
      </c>
      <c r="F4062">
        <v>-36.348055559999999</v>
      </c>
      <c r="G4062" t="s">
        <v>8075</v>
      </c>
    </row>
    <row r="4063" spans="1:7" ht="18.75" customHeight="1">
      <c r="A4063" s="36" t="s">
        <v>9575</v>
      </c>
      <c r="B4063" s="36" t="s">
        <v>17249</v>
      </c>
      <c r="C4063" s="36" t="s">
        <v>9576</v>
      </c>
      <c r="D4063" t="s">
        <v>7773</v>
      </c>
      <c r="E4063">
        <v>174.77666669999999</v>
      </c>
      <c r="F4063">
        <v>-36.348055559999999</v>
      </c>
      <c r="G4063" t="s">
        <v>8075</v>
      </c>
    </row>
    <row r="4064" spans="1:7" ht="18.75" customHeight="1">
      <c r="A4064" s="36" t="s">
        <v>9577</v>
      </c>
      <c r="B4064" s="36" t="s">
        <v>17249</v>
      </c>
      <c r="C4064" s="36" t="s">
        <v>9578</v>
      </c>
      <c r="D4064" s="36" t="s">
        <v>7773</v>
      </c>
      <c r="E4064">
        <v>174.77666669999999</v>
      </c>
      <c r="F4064">
        <v>-36.348055559999999</v>
      </c>
      <c r="G4064" t="s">
        <v>8075</v>
      </c>
    </row>
    <row r="4065" spans="1:7" ht="18.75" customHeight="1">
      <c r="A4065" s="36" t="s">
        <v>8423</v>
      </c>
      <c r="B4065" s="36" t="s">
        <v>17249</v>
      </c>
      <c r="C4065" s="36" t="s">
        <v>8424</v>
      </c>
      <c r="D4065" t="s">
        <v>8403</v>
      </c>
      <c r="E4065">
        <v>174.77994799999999</v>
      </c>
      <c r="F4065">
        <v>-36.320067000000002</v>
      </c>
      <c r="G4065" t="s">
        <v>9574</v>
      </c>
    </row>
    <row r="4066" spans="1:7" ht="18.75" customHeight="1">
      <c r="A4066" s="36" t="s">
        <v>9579</v>
      </c>
      <c r="B4066" s="36" t="s">
        <v>17249</v>
      </c>
      <c r="C4066" s="36" t="s">
        <v>9580</v>
      </c>
      <c r="D4066" t="s">
        <v>7773</v>
      </c>
      <c r="E4066">
        <v>174.7</v>
      </c>
      <c r="F4066">
        <v>-36.233333330000001</v>
      </c>
      <c r="G4066" t="s">
        <v>8023</v>
      </c>
    </row>
    <row r="4067" spans="1:7" ht="18.75" customHeight="1">
      <c r="A4067" s="36" t="s">
        <v>8669</v>
      </c>
      <c r="B4067" s="36" t="s">
        <v>17249</v>
      </c>
      <c r="C4067" s="36" t="s">
        <v>8670</v>
      </c>
      <c r="D4067" s="36" t="s">
        <v>7773</v>
      </c>
      <c r="E4067">
        <v>174.76666259999999</v>
      </c>
      <c r="F4067">
        <v>-36.316665649999997</v>
      </c>
      <c r="G4067" t="s">
        <v>1464</v>
      </c>
    </row>
    <row r="4068" spans="1:7" ht="18.75" customHeight="1">
      <c r="A4068" s="36" t="s">
        <v>9581</v>
      </c>
      <c r="B4068" s="36" t="s">
        <v>17249</v>
      </c>
      <c r="C4068" s="36" t="s">
        <v>9582</v>
      </c>
      <c r="D4068" s="36" t="s">
        <v>7732</v>
      </c>
      <c r="E4068">
        <v>175.02583329999999</v>
      </c>
      <c r="F4068">
        <v>-36.891666669999999</v>
      </c>
      <c r="G4068" t="s">
        <v>8553</v>
      </c>
    </row>
    <row r="4069" spans="1:7" ht="18.75" customHeight="1">
      <c r="A4069" s="36" t="s">
        <v>9583</v>
      </c>
      <c r="B4069" s="36" t="s">
        <v>17249</v>
      </c>
      <c r="C4069" s="36" t="s">
        <v>9584</v>
      </c>
      <c r="D4069" t="s">
        <v>7773</v>
      </c>
      <c r="E4069">
        <v>174.21666669999999</v>
      </c>
      <c r="F4069">
        <v>-36.383333329999999</v>
      </c>
      <c r="G4069" t="s">
        <v>8905</v>
      </c>
    </row>
    <row r="4070" spans="1:7" ht="18.75" customHeight="1">
      <c r="A4070" s="36" t="s">
        <v>9585</v>
      </c>
      <c r="B4070" s="36" t="s">
        <v>17249</v>
      </c>
      <c r="C4070" s="36" t="s">
        <v>9586</v>
      </c>
      <c r="D4070" s="36" t="s">
        <v>7773</v>
      </c>
      <c r="E4070">
        <v>174.21666669999999</v>
      </c>
      <c r="F4070">
        <v>-36.383333329999999</v>
      </c>
      <c r="G4070" t="s">
        <v>8905</v>
      </c>
    </row>
    <row r="4071" spans="1:7" ht="18.75" customHeight="1">
      <c r="A4071" s="36" t="s">
        <v>9587</v>
      </c>
      <c r="B4071" s="36" t="s">
        <v>17249</v>
      </c>
      <c r="C4071" s="36" t="s">
        <v>9588</v>
      </c>
      <c r="D4071" s="36" t="s">
        <v>7773</v>
      </c>
      <c r="E4071">
        <v>174.41888890000001</v>
      </c>
      <c r="F4071">
        <v>-36.454722220000001</v>
      </c>
      <c r="G4071" t="s">
        <v>8905</v>
      </c>
    </row>
    <row r="4072" spans="1:7" ht="18.75" customHeight="1">
      <c r="A4072" s="36" t="s">
        <v>5725</v>
      </c>
      <c r="B4072" s="36" t="s">
        <v>5588</v>
      </c>
      <c r="C4072" s="36" t="s">
        <v>5726</v>
      </c>
      <c r="D4072" t="s">
        <v>1464</v>
      </c>
      <c r="E4072">
        <v>140.60203764387001</v>
      </c>
      <c r="F4072">
        <v>35.8984440958194</v>
      </c>
      <c r="G4072" t="s">
        <v>1464</v>
      </c>
    </row>
    <row r="4073" spans="1:7" ht="18.75" customHeight="1">
      <c r="A4073" s="36" t="s">
        <v>9589</v>
      </c>
      <c r="B4073" s="36" t="s">
        <v>17249</v>
      </c>
      <c r="C4073" s="36" t="s">
        <v>9590</v>
      </c>
      <c r="D4073" t="s">
        <v>7703</v>
      </c>
      <c r="E4073">
        <v>176</v>
      </c>
      <c r="F4073">
        <v>-37.716666670000002</v>
      </c>
      <c r="G4073" t="s">
        <v>8460</v>
      </c>
    </row>
    <row r="4074" spans="1:7" ht="18.75" customHeight="1">
      <c r="A4074" s="36" t="s">
        <v>9591</v>
      </c>
      <c r="B4074" s="36" t="s">
        <v>17249</v>
      </c>
      <c r="C4074" s="36" t="s">
        <v>9592</v>
      </c>
      <c r="D4074" t="s">
        <v>7703</v>
      </c>
      <c r="E4074">
        <v>176</v>
      </c>
      <c r="F4074">
        <v>-37.716666670000002</v>
      </c>
      <c r="G4074" t="s">
        <v>8460</v>
      </c>
    </row>
    <row r="4075" spans="1:7" ht="18.75" customHeight="1">
      <c r="A4075" s="36" t="s">
        <v>9593</v>
      </c>
      <c r="B4075" s="36" t="s">
        <v>17249</v>
      </c>
      <c r="C4075" s="36" t="s">
        <v>9594</v>
      </c>
      <c r="D4075" s="36" t="s">
        <v>7703</v>
      </c>
      <c r="E4075">
        <v>176</v>
      </c>
      <c r="F4075">
        <v>-37.716666670000002</v>
      </c>
      <c r="G4075" t="s">
        <v>8460</v>
      </c>
    </row>
    <row r="4076" spans="1:7" ht="18.75" customHeight="1">
      <c r="A4076" s="36" t="s">
        <v>7701</v>
      </c>
      <c r="B4076" s="36" t="s">
        <v>17249</v>
      </c>
      <c r="C4076" s="36" t="s">
        <v>7702</v>
      </c>
      <c r="D4076" s="36" t="s">
        <v>7703</v>
      </c>
      <c r="E4076">
        <v>176</v>
      </c>
      <c r="F4076">
        <v>-37.716666670000002</v>
      </c>
      <c r="G4076" t="s">
        <v>8460</v>
      </c>
    </row>
    <row r="4077" spans="1:7" ht="18.75" customHeight="1">
      <c r="A4077" s="36" t="s">
        <v>7704</v>
      </c>
      <c r="B4077" s="36" t="s">
        <v>17249</v>
      </c>
      <c r="C4077" s="36" t="s">
        <v>7705</v>
      </c>
      <c r="D4077" s="36" t="s">
        <v>7703</v>
      </c>
      <c r="E4077">
        <v>176</v>
      </c>
      <c r="F4077">
        <v>-37.716666670000002</v>
      </c>
      <c r="G4077" t="s">
        <v>8460</v>
      </c>
    </row>
    <row r="4078" spans="1:7" ht="18.75" customHeight="1">
      <c r="A4078" s="36" t="s">
        <v>7706</v>
      </c>
      <c r="B4078" s="36" t="s">
        <v>17249</v>
      </c>
      <c r="C4078" s="36" t="s">
        <v>7707</v>
      </c>
      <c r="D4078" s="36" t="s">
        <v>7703</v>
      </c>
      <c r="E4078">
        <v>176</v>
      </c>
      <c r="F4078">
        <v>-37.716666670000002</v>
      </c>
      <c r="G4078" t="s">
        <v>8460</v>
      </c>
    </row>
    <row r="4079" spans="1:7" ht="18.75" customHeight="1">
      <c r="A4079" s="36" t="s">
        <v>6108</v>
      </c>
      <c r="B4079" s="36" t="s">
        <v>5588</v>
      </c>
      <c r="C4079" s="36" t="s">
        <v>6109</v>
      </c>
      <c r="D4079" s="36" t="s">
        <v>5596</v>
      </c>
      <c r="E4079">
        <v>127.6500015</v>
      </c>
      <c r="F4079">
        <v>26.149999619999999</v>
      </c>
      <c r="G4079" t="s">
        <v>1464</v>
      </c>
    </row>
    <row r="4080" spans="1:7" ht="18.75" customHeight="1">
      <c r="A4080" s="36" t="s">
        <v>8667</v>
      </c>
      <c r="B4080" s="36" t="s">
        <v>17249</v>
      </c>
      <c r="C4080" s="36" t="s">
        <v>8668</v>
      </c>
      <c r="D4080" t="s">
        <v>7710</v>
      </c>
      <c r="E4080">
        <v>172.76277780000001</v>
      </c>
      <c r="F4080">
        <v>-40.821111109999997</v>
      </c>
      <c r="G4080" t="s">
        <v>1464</v>
      </c>
    </row>
    <row r="4081" spans="1:7" ht="18.75" customHeight="1">
      <c r="A4081" s="36" t="s">
        <v>7708</v>
      </c>
      <c r="B4081" s="36" t="s">
        <v>17249</v>
      </c>
      <c r="C4081" s="36" t="s">
        <v>7709</v>
      </c>
      <c r="D4081" s="36" t="s">
        <v>7710</v>
      </c>
      <c r="E4081">
        <v>172.7666667</v>
      </c>
      <c r="F4081">
        <v>-40.816666669999996</v>
      </c>
      <c r="G4081" t="s">
        <v>8935</v>
      </c>
    </row>
    <row r="4082" spans="1:7" ht="18.75" customHeight="1">
      <c r="A4082" s="36" t="s">
        <v>7711</v>
      </c>
      <c r="B4082" s="36" t="s">
        <v>17249</v>
      </c>
      <c r="C4082" s="36" t="s">
        <v>7712</v>
      </c>
      <c r="D4082" s="36" t="s">
        <v>7713</v>
      </c>
      <c r="E4082">
        <v>174.80611110000001</v>
      </c>
      <c r="F4082">
        <v>-36.962499999999999</v>
      </c>
      <c r="G4082" t="s">
        <v>8871</v>
      </c>
    </row>
    <row r="4083" spans="1:7" ht="18.75" customHeight="1">
      <c r="A4083" s="36" t="s">
        <v>8665</v>
      </c>
      <c r="B4083" s="36" t="s">
        <v>17249</v>
      </c>
      <c r="C4083" s="36" t="s">
        <v>8666</v>
      </c>
      <c r="D4083" t="s">
        <v>7710</v>
      </c>
      <c r="E4083">
        <v>172.70833329999999</v>
      </c>
      <c r="F4083">
        <v>-40.75</v>
      </c>
      <c r="G4083" t="s">
        <v>1464</v>
      </c>
    </row>
    <row r="4084" spans="1:7" ht="18.75" customHeight="1">
      <c r="A4084" s="36" t="s">
        <v>7714</v>
      </c>
      <c r="B4084" s="36" t="s">
        <v>17249</v>
      </c>
      <c r="C4084" s="36" t="s">
        <v>7715</v>
      </c>
      <c r="D4084" s="36" t="s">
        <v>7716</v>
      </c>
      <c r="E4084">
        <v>174.33472219999999</v>
      </c>
      <c r="F4084">
        <v>-36.269722219999998</v>
      </c>
      <c r="G4084" t="s">
        <v>8905</v>
      </c>
    </row>
    <row r="4085" spans="1:7" ht="18.75" customHeight="1">
      <c r="A4085" s="36" t="s">
        <v>7717</v>
      </c>
      <c r="B4085" s="36" t="s">
        <v>17249</v>
      </c>
      <c r="C4085" s="36" t="s">
        <v>7718</v>
      </c>
      <c r="D4085" s="36" t="s">
        <v>7703</v>
      </c>
      <c r="E4085">
        <v>176</v>
      </c>
      <c r="F4085">
        <v>-37.716666670000002</v>
      </c>
      <c r="G4085" t="s">
        <v>8460</v>
      </c>
    </row>
    <row r="4086" spans="1:7" ht="18.75" customHeight="1">
      <c r="A4086" s="36" t="s">
        <v>2241</v>
      </c>
      <c r="B4086" s="36" t="s">
        <v>1884</v>
      </c>
      <c r="C4086" s="36" t="s">
        <v>2242</v>
      </c>
      <c r="D4086" s="36" t="s">
        <v>1464</v>
      </c>
      <c r="E4086">
        <v>118.56199244378899</v>
      </c>
      <c r="F4086">
        <v>-33.913502739191003</v>
      </c>
      <c r="G4086" t="s">
        <v>1464</v>
      </c>
    </row>
    <row r="4087" spans="1:7" ht="18.75" customHeight="1">
      <c r="A4087" t="s">
        <v>17130</v>
      </c>
      <c r="B4087" s="36" t="s">
        <v>17246</v>
      </c>
      <c r="C4087" t="s">
        <v>17164</v>
      </c>
      <c r="D4087" t="s">
        <v>17189</v>
      </c>
      <c r="E4087">
        <v>37.881666670000001</v>
      </c>
      <c r="F4087">
        <v>125.28305555999999</v>
      </c>
    </row>
    <row r="4088" spans="1:7" ht="18.75" customHeight="1">
      <c r="A4088" s="36" t="s">
        <v>6082</v>
      </c>
      <c r="B4088" s="36" t="s">
        <v>5588</v>
      </c>
      <c r="C4088" s="36" t="s">
        <v>6083</v>
      </c>
      <c r="D4088" t="s">
        <v>5908</v>
      </c>
      <c r="E4088">
        <v>131.30266023261501</v>
      </c>
      <c r="F4088">
        <v>34.093531554502597</v>
      </c>
      <c r="G4088" t="s">
        <v>1464</v>
      </c>
    </row>
    <row r="4089" spans="1:7" ht="18.75" customHeight="1">
      <c r="A4089" s="36" t="s">
        <v>5956</v>
      </c>
      <c r="B4089" s="36" t="s">
        <v>5588</v>
      </c>
      <c r="C4089" s="36" t="s">
        <v>5957</v>
      </c>
      <c r="D4089" t="s">
        <v>5623</v>
      </c>
      <c r="E4089">
        <v>135.25049999999999</v>
      </c>
      <c r="F4089">
        <v>34.3748</v>
      </c>
      <c r="G4089" t="s">
        <v>1464</v>
      </c>
    </row>
    <row r="4090" spans="1:7" ht="18.75" customHeight="1">
      <c r="A4090" s="36" t="s">
        <v>6184</v>
      </c>
      <c r="B4090" s="36" t="s">
        <v>5588</v>
      </c>
      <c r="C4090" s="36" t="s">
        <v>6185</v>
      </c>
      <c r="D4090" s="36" t="s">
        <v>5791</v>
      </c>
      <c r="E4090">
        <v>130.33026025310099</v>
      </c>
      <c r="F4090">
        <v>33.1598541901704</v>
      </c>
      <c r="G4090" t="s">
        <v>1464</v>
      </c>
    </row>
    <row r="4091" spans="1:7" ht="18.75" customHeight="1">
      <c r="A4091" s="36" t="s">
        <v>5650</v>
      </c>
      <c r="B4091" s="36" t="s">
        <v>5588</v>
      </c>
      <c r="C4091" s="36" t="s">
        <v>5651</v>
      </c>
      <c r="D4091" s="36" t="s">
        <v>5590</v>
      </c>
      <c r="E4091">
        <v>141.75</v>
      </c>
      <c r="F4091">
        <v>45.383335109999997</v>
      </c>
      <c r="G4091" t="s">
        <v>1464</v>
      </c>
    </row>
    <row r="4092" spans="1:7" ht="18.75" customHeight="1">
      <c r="A4092" s="36" t="s">
        <v>7309</v>
      </c>
      <c r="B4092" s="36" t="s">
        <v>6929</v>
      </c>
      <c r="C4092" s="36" t="s">
        <v>7310</v>
      </c>
      <c r="D4092" t="s">
        <v>1464</v>
      </c>
      <c r="E4092">
        <v>95.500433000000001</v>
      </c>
      <c r="F4092">
        <v>21.904199999999999</v>
      </c>
      <c r="G4092" t="s">
        <v>1464</v>
      </c>
    </row>
    <row r="4093" spans="1:7" ht="18.75" customHeight="1">
      <c r="A4093" s="36" t="s">
        <v>5687</v>
      </c>
      <c r="B4093" s="36" t="s">
        <v>5588</v>
      </c>
      <c r="C4093" s="36" t="s">
        <v>5688</v>
      </c>
      <c r="D4093" s="36" t="s">
        <v>5689</v>
      </c>
      <c r="E4093">
        <v>136.53334050000001</v>
      </c>
      <c r="F4093">
        <v>34.616664890000003</v>
      </c>
      <c r="G4093" t="s">
        <v>1464</v>
      </c>
    </row>
    <row r="4094" spans="1:7" ht="18.75" customHeight="1">
      <c r="A4094" s="36" t="s">
        <v>5785</v>
      </c>
      <c r="B4094" s="36" t="s">
        <v>5588</v>
      </c>
      <c r="C4094" s="36" t="s">
        <v>5786</v>
      </c>
      <c r="D4094" s="36" t="s">
        <v>5596</v>
      </c>
      <c r="E4094">
        <v>127.75</v>
      </c>
      <c r="F4094">
        <v>26.283332819999998</v>
      </c>
      <c r="G4094" t="s">
        <v>1464</v>
      </c>
    </row>
    <row r="4095" spans="1:7" ht="18.75" customHeight="1">
      <c r="A4095" s="36" t="s">
        <v>8663</v>
      </c>
      <c r="B4095" s="36" t="s">
        <v>17249</v>
      </c>
      <c r="C4095" s="36" t="s">
        <v>8664</v>
      </c>
      <c r="D4095" s="36" t="s">
        <v>7739</v>
      </c>
      <c r="E4095">
        <v>172.1055556</v>
      </c>
      <c r="F4095">
        <v>-41.217222219999996</v>
      </c>
      <c r="G4095" t="s">
        <v>1464</v>
      </c>
    </row>
    <row r="4096" spans="1:7" ht="18.75" customHeight="1">
      <c r="A4096" s="36" t="s">
        <v>7719</v>
      </c>
      <c r="B4096" s="36" t="s">
        <v>17249</v>
      </c>
      <c r="C4096" s="36" t="s">
        <v>7720</v>
      </c>
      <c r="D4096" s="36" t="s">
        <v>7721</v>
      </c>
      <c r="E4096">
        <v>174.81666670000001</v>
      </c>
      <c r="F4096">
        <v>-38.066666669999996</v>
      </c>
      <c r="G4096" t="s">
        <v>8895</v>
      </c>
    </row>
    <row r="4097" spans="1:7" ht="18.75" customHeight="1">
      <c r="A4097" s="36" t="s">
        <v>7722</v>
      </c>
      <c r="B4097" s="36" t="s">
        <v>17249</v>
      </c>
      <c r="C4097" s="36" t="s">
        <v>7723</v>
      </c>
      <c r="D4097" s="36" t="s">
        <v>7721</v>
      </c>
      <c r="E4097">
        <v>174.81666670000001</v>
      </c>
      <c r="F4097">
        <v>-38.066666669999996</v>
      </c>
      <c r="G4097" t="s">
        <v>8895</v>
      </c>
    </row>
    <row r="4098" spans="1:7" ht="18.75" customHeight="1">
      <c r="A4098" s="36" t="s">
        <v>8661</v>
      </c>
      <c r="B4098" s="36" t="s">
        <v>17249</v>
      </c>
      <c r="C4098" s="36" t="s">
        <v>8662</v>
      </c>
      <c r="D4098" s="36" t="s">
        <v>7726</v>
      </c>
      <c r="E4098">
        <v>171.34444439999999</v>
      </c>
      <c r="F4098">
        <v>-44.284444440000001</v>
      </c>
      <c r="G4098" t="s">
        <v>1464</v>
      </c>
    </row>
    <row r="4099" spans="1:7" ht="18.75" customHeight="1">
      <c r="A4099" s="36" t="s">
        <v>8303</v>
      </c>
      <c r="B4099" s="36" t="s">
        <v>17249</v>
      </c>
      <c r="C4099" s="36" t="s">
        <v>8304</v>
      </c>
      <c r="D4099" s="36" t="s">
        <v>7726</v>
      </c>
      <c r="E4099">
        <v>171.34741199999999</v>
      </c>
      <c r="F4099">
        <v>-44.282725999999997</v>
      </c>
      <c r="G4099" t="s">
        <v>1464</v>
      </c>
    </row>
    <row r="4100" spans="1:7" ht="18.75" customHeight="1">
      <c r="A4100" s="36" t="s">
        <v>7724</v>
      </c>
      <c r="B4100" s="36" t="s">
        <v>17249</v>
      </c>
      <c r="C4100" s="36" t="s">
        <v>7725</v>
      </c>
      <c r="D4100" t="s">
        <v>7726</v>
      </c>
      <c r="E4100">
        <v>171.34444439999999</v>
      </c>
      <c r="F4100">
        <v>-44.284444440000001</v>
      </c>
      <c r="G4100" t="s">
        <v>8990</v>
      </c>
    </row>
    <row r="4101" spans="1:7" ht="18.75" customHeight="1">
      <c r="A4101" s="36" t="s">
        <v>11739</v>
      </c>
      <c r="B4101" s="36" t="s">
        <v>10805</v>
      </c>
      <c r="C4101" s="36" t="s">
        <v>11740</v>
      </c>
      <c r="D4101" s="36" t="s">
        <v>10862</v>
      </c>
      <c r="E4101">
        <v>124.5999985</v>
      </c>
      <c r="F4101">
        <v>8.0500001910000005</v>
      </c>
      <c r="G4101" t="s">
        <v>1464</v>
      </c>
    </row>
    <row r="4102" spans="1:7" ht="18.75" customHeight="1">
      <c r="A4102" s="36" t="s">
        <v>7727</v>
      </c>
      <c r="B4102" s="36" t="s">
        <v>17249</v>
      </c>
      <c r="C4102" s="36" t="s">
        <v>7728</v>
      </c>
      <c r="D4102" s="36" t="s">
        <v>7729</v>
      </c>
      <c r="E4102">
        <v>175.2666667</v>
      </c>
      <c r="F4102">
        <v>-41.316666669999996</v>
      </c>
      <c r="G4102" t="s">
        <v>8887</v>
      </c>
    </row>
    <row r="4103" spans="1:7" ht="18.75" customHeight="1">
      <c r="A4103" s="36" t="s">
        <v>7730</v>
      </c>
      <c r="B4103" s="36" t="s">
        <v>17249</v>
      </c>
      <c r="C4103" s="36" t="s">
        <v>7731</v>
      </c>
      <c r="D4103" s="36" t="s">
        <v>7732</v>
      </c>
      <c r="E4103">
        <v>175.88527780000001</v>
      </c>
      <c r="F4103">
        <v>-37.121666670000003</v>
      </c>
      <c r="G4103" t="s">
        <v>9018</v>
      </c>
    </row>
    <row r="4104" spans="1:7" ht="18.75" customHeight="1">
      <c r="A4104" s="36" t="s">
        <v>7733</v>
      </c>
      <c r="B4104" s="36" t="s">
        <v>17249</v>
      </c>
      <c r="C4104" s="36" t="s">
        <v>7734</v>
      </c>
      <c r="D4104" t="s">
        <v>7703</v>
      </c>
      <c r="E4104">
        <v>176</v>
      </c>
      <c r="F4104">
        <v>-37.716666670000002</v>
      </c>
      <c r="G4104" t="s">
        <v>8460</v>
      </c>
    </row>
    <row r="4105" spans="1:7" ht="18.75" customHeight="1">
      <c r="A4105" s="36" t="s">
        <v>8659</v>
      </c>
      <c r="B4105" s="36" t="s">
        <v>17249</v>
      </c>
      <c r="C4105" s="36" t="s">
        <v>8660</v>
      </c>
      <c r="D4105" s="36" t="s">
        <v>8374</v>
      </c>
      <c r="E4105">
        <v>177.86666869999999</v>
      </c>
      <c r="F4105">
        <v>-39.066665649999997</v>
      </c>
      <c r="G4105" t="s">
        <v>1464</v>
      </c>
    </row>
    <row r="4106" spans="1:7" ht="18.75" customHeight="1">
      <c r="A4106" s="36" t="s">
        <v>8657</v>
      </c>
      <c r="B4106" s="36" t="s">
        <v>17249</v>
      </c>
      <c r="C4106" s="36" t="s">
        <v>8658</v>
      </c>
      <c r="D4106" s="36" t="s">
        <v>7726</v>
      </c>
      <c r="E4106">
        <v>171.40222220000001</v>
      </c>
      <c r="F4106">
        <v>-44.24777778</v>
      </c>
      <c r="G4106" t="s">
        <v>1464</v>
      </c>
    </row>
    <row r="4107" spans="1:7" ht="18.75" customHeight="1">
      <c r="A4107" s="36" t="s">
        <v>8655</v>
      </c>
      <c r="B4107" s="36" t="s">
        <v>17249</v>
      </c>
      <c r="C4107" s="36" t="s">
        <v>8656</v>
      </c>
      <c r="D4107" s="36" t="s">
        <v>7773</v>
      </c>
      <c r="E4107">
        <v>174.68333440000001</v>
      </c>
      <c r="F4107">
        <v>-36.583332059999996</v>
      </c>
      <c r="G4107" t="s">
        <v>1464</v>
      </c>
    </row>
    <row r="4108" spans="1:7" ht="18.75" customHeight="1">
      <c r="A4108" s="36" t="s">
        <v>2478</v>
      </c>
      <c r="B4108" s="36" t="s">
        <v>1884</v>
      </c>
      <c r="C4108" s="36" t="s">
        <v>2479</v>
      </c>
      <c r="D4108" t="s">
        <v>1938</v>
      </c>
      <c r="E4108">
        <v>147.48333740000001</v>
      </c>
      <c r="F4108">
        <v>-42.933334350000003</v>
      </c>
      <c r="G4108" t="s">
        <v>1464</v>
      </c>
    </row>
    <row r="4109" spans="1:7" ht="18.75" customHeight="1">
      <c r="A4109" s="36" t="s">
        <v>10526</v>
      </c>
      <c r="B4109" s="36" t="s">
        <v>9596</v>
      </c>
      <c r="C4109" s="36" t="s">
        <v>10527</v>
      </c>
      <c r="D4109" t="s">
        <v>1464</v>
      </c>
      <c r="E4109">
        <v>64.63</v>
      </c>
      <c r="F4109">
        <v>25.22</v>
      </c>
      <c r="G4109" t="s">
        <v>1464</v>
      </c>
    </row>
    <row r="4110" spans="1:7" ht="18.75" customHeight="1">
      <c r="A4110" s="36" t="s">
        <v>10857</v>
      </c>
      <c r="B4110" s="36" t="s">
        <v>10805</v>
      </c>
      <c r="C4110" s="36" t="s">
        <v>10858</v>
      </c>
      <c r="D4110" s="36" t="s">
        <v>10859</v>
      </c>
      <c r="E4110">
        <v>124.56666559999999</v>
      </c>
      <c r="F4110">
        <v>11</v>
      </c>
      <c r="G4110" t="s">
        <v>1464</v>
      </c>
    </row>
    <row r="4111" spans="1:7" ht="18.75" customHeight="1">
      <c r="A4111" s="36" t="s">
        <v>7735</v>
      </c>
      <c r="B4111" s="36" t="s">
        <v>17249</v>
      </c>
      <c r="C4111" s="36" t="s">
        <v>7736</v>
      </c>
      <c r="D4111" s="36" t="s">
        <v>7732</v>
      </c>
      <c r="E4111">
        <v>175.53333330000001</v>
      </c>
      <c r="F4111">
        <v>-37.183333330000004</v>
      </c>
      <c r="G4111" t="s">
        <v>8557</v>
      </c>
    </row>
    <row r="4112" spans="1:7" ht="18.75" customHeight="1">
      <c r="A4112" s="36" t="s">
        <v>7737</v>
      </c>
      <c r="B4112" s="36" t="s">
        <v>17249</v>
      </c>
      <c r="C4112" s="36" t="s">
        <v>7738</v>
      </c>
      <c r="D4112" s="36" t="s">
        <v>7739</v>
      </c>
      <c r="E4112">
        <v>171.6333333</v>
      </c>
      <c r="F4112">
        <v>-41.75</v>
      </c>
      <c r="G4112" t="s">
        <v>8090</v>
      </c>
    </row>
    <row r="4113" spans="1:7" ht="18.75" customHeight="1">
      <c r="A4113" s="36" t="s">
        <v>8653</v>
      </c>
      <c r="B4113" s="36" t="s">
        <v>17249</v>
      </c>
      <c r="C4113" s="36" t="s">
        <v>8654</v>
      </c>
      <c r="D4113" s="36" t="s">
        <v>7739</v>
      </c>
      <c r="E4113">
        <v>171.61666869999999</v>
      </c>
      <c r="F4113">
        <v>-41.733333590000001</v>
      </c>
      <c r="G4113" t="s">
        <v>1464</v>
      </c>
    </row>
    <row r="4114" spans="1:7" ht="18.75" customHeight="1">
      <c r="A4114" s="36" t="s">
        <v>7740</v>
      </c>
      <c r="B4114" s="36" t="s">
        <v>17249</v>
      </c>
      <c r="C4114" s="36" t="s">
        <v>7741</v>
      </c>
      <c r="D4114" s="36" t="s">
        <v>7739</v>
      </c>
      <c r="E4114">
        <v>171.61666869999999</v>
      </c>
      <c r="F4114">
        <v>-41.733333590000001</v>
      </c>
      <c r="G4114" t="s">
        <v>8090</v>
      </c>
    </row>
    <row r="4115" spans="1:7" ht="18.75" customHeight="1">
      <c r="A4115" s="36" t="s">
        <v>7742</v>
      </c>
      <c r="B4115" s="36" t="s">
        <v>17249</v>
      </c>
      <c r="C4115" s="36" t="s">
        <v>7743</v>
      </c>
      <c r="D4115" s="36" t="s">
        <v>7739</v>
      </c>
      <c r="E4115">
        <v>171.6333333</v>
      </c>
      <c r="F4115">
        <v>-41.75</v>
      </c>
      <c r="G4115" t="s">
        <v>8090</v>
      </c>
    </row>
    <row r="4116" spans="1:7" ht="18.75" customHeight="1">
      <c r="A4116" s="36" t="s">
        <v>7744</v>
      </c>
      <c r="B4116" s="36" t="s">
        <v>17249</v>
      </c>
      <c r="C4116" s="36" t="s">
        <v>7745</v>
      </c>
      <c r="D4116" s="36" t="s">
        <v>7739</v>
      </c>
      <c r="E4116">
        <v>171.6333333</v>
      </c>
      <c r="F4116">
        <v>-41.75</v>
      </c>
      <c r="G4116" t="s">
        <v>8090</v>
      </c>
    </row>
    <row r="4117" spans="1:7" ht="18.75" customHeight="1">
      <c r="A4117" s="36" t="s">
        <v>7746</v>
      </c>
      <c r="B4117" s="36" t="s">
        <v>17249</v>
      </c>
      <c r="C4117" s="36" t="s">
        <v>7747</v>
      </c>
      <c r="D4117" s="36" t="s">
        <v>7739</v>
      </c>
      <c r="E4117">
        <v>171.6333333</v>
      </c>
      <c r="F4117">
        <v>-41.75</v>
      </c>
      <c r="G4117" t="s">
        <v>8090</v>
      </c>
    </row>
    <row r="4118" spans="1:7" ht="18.75" customHeight="1">
      <c r="A4118" s="36" t="s">
        <v>7748</v>
      </c>
      <c r="B4118" s="36" t="s">
        <v>17249</v>
      </c>
      <c r="C4118" s="36" t="s">
        <v>7749</v>
      </c>
      <c r="D4118" s="36" t="s">
        <v>7739</v>
      </c>
      <c r="E4118">
        <v>171.6333333</v>
      </c>
      <c r="F4118">
        <v>-41.75</v>
      </c>
      <c r="G4118" t="s">
        <v>8090</v>
      </c>
    </row>
    <row r="4119" spans="1:7" ht="18.75" customHeight="1">
      <c r="A4119" s="36" t="s">
        <v>7750</v>
      </c>
      <c r="B4119" s="36" t="s">
        <v>17249</v>
      </c>
      <c r="C4119" s="36" t="s">
        <v>7751</v>
      </c>
      <c r="D4119" t="s">
        <v>7739</v>
      </c>
      <c r="E4119">
        <v>171.6333333</v>
      </c>
      <c r="F4119">
        <v>-41.75</v>
      </c>
      <c r="G4119" t="s">
        <v>8090</v>
      </c>
    </row>
    <row r="4120" spans="1:7" ht="18.75" customHeight="1">
      <c r="A4120" s="36" t="s">
        <v>7752</v>
      </c>
      <c r="B4120" s="36" t="s">
        <v>17249</v>
      </c>
      <c r="C4120" s="36" t="s">
        <v>7753</v>
      </c>
      <c r="D4120" s="36" t="s">
        <v>7739</v>
      </c>
      <c r="E4120">
        <v>171.6333333</v>
      </c>
      <c r="F4120">
        <v>-41.75</v>
      </c>
      <c r="G4120" t="s">
        <v>8090</v>
      </c>
    </row>
    <row r="4121" spans="1:7" ht="18.75" customHeight="1">
      <c r="A4121" s="36" t="s">
        <v>7754</v>
      </c>
      <c r="B4121" s="36" t="s">
        <v>17249</v>
      </c>
      <c r="C4121" s="36" t="s">
        <v>7755</v>
      </c>
      <c r="D4121" s="36" t="s">
        <v>7739</v>
      </c>
      <c r="E4121">
        <v>171.6333333</v>
      </c>
      <c r="F4121">
        <v>-41.75</v>
      </c>
      <c r="G4121" t="s">
        <v>8090</v>
      </c>
    </row>
    <row r="4122" spans="1:7" ht="18.75" customHeight="1">
      <c r="A4122" s="36" t="s">
        <v>7756</v>
      </c>
      <c r="B4122" s="36" t="s">
        <v>17249</v>
      </c>
      <c r="C4122" s="36" t="s">
        <v>7757</v>
      </c>
      <c r="D4122" s="36" t="s">
        <v>7739</v>
      </c>
      <c r="E4122">
        <v>171.6333333</v>
      </c>
      <c r="F4122">
        <v>-41.75</v>
      </c>
      <c r="G4122" t="s">
        <v>8090</v>
      </c>
    </row>
    <row r="4123" spans="1:7" ht="18.75" customHeight="1">
      <c r="A4123" s="36" t="s">
        <v>12117</v>
      </c>
      <c r="B4123" s="36" t="s">
        <v>17251</v>
      </c>
      <c r="C4123" s="36" t="s">
        <v>12118</v>
      </c>
      <c r="D4123" s="36" t="s">
        <v>11856</v>
      </c>
      <c r="E4123">
        <v>129.1499939</v>
      </c>
      <c r="F4123">
        <v>35.25</v>
      </c>
      <c r="G4123" t="s">
        <v>1464</v>
      </c>
    </row>
    <row r="4124" spans="1:7" ht="18.75" customHeight="1">
      <c r="A4124" s="36" t="s">
        <v>5621</v>
      </c>
      <c r="B4124" s="36" t="s">
        <v>5588</v>
      </c>
      <c r="C4124" s="36" t="s">
        <v>5622</v>
      </c>
      <c r="D4124" t="s">
        <v>5623</v>
      </c>
      <c r="E4124">
        <v>135.53334050000001</v>
      </c>
      <c r="F4124">
        <v>34.75</v>
      </c>
      <c r="G4124" t="s">
        <v>1464</v>
      </c>
    </row>
    <row r="4125" spans="1:7" ht="18.75" customHeight="1">
      <c r="A4125" s="36" t="s">
        <v>5960</v>
      </c>
      <c r="B4125" s="36" t="s">
        <v>5588</v>
      </c>
      <c r="C4125" s="36" t="s">
        <v>5961</v>
      </c>
      <c r="D4125" t="s">
        <v>5623</v>
      </c>
      <c r="E4125">
        <v>135.3844</v>
      </c>
      <c r="F4125">
        <v>34.650399999999998</v>
      </c>
      <c r="G4125" t="s">
        <v>1464</v>
      </c>
    </row>
    <row r="4126" spans="1:7" ht="18.75" customHeight="1">
      <c r="A4126" s="36" t="s">
        <v>5608</v>
      </c>
      <c r="B4126" s="36" t="s">
        <v>5588</v>
      </c>
      <c r="C4126" s="36" t="s">
        <v>5609</v>
      </c>
      <c r="D4126" s="36" t="s">
        <v>5590</v>
      </c>
      <c r="E4126">
        <v>141.67707228634001</v>
      </c>
      <c r="F4126">
        <v>42.898903040734403</v>
      </c>
      <c r="G4126" t="s">
        <v>1464</v>
      </c>
    </row>
    <row r="4127" spans="1:7" ht="18.75" customHeight="1">
      <c r="A4127" s="36" t="s">
        <v>7758</v>
      </c>
      <c r="B4127" s="36" t="s">
        <v>17249</v>
      </c>
      <c r="C4127" s="36" t="s">
        <v>7759</v>
      </c>
      <c r="D4127" s="36" t="s">
        <v>7726</v>
      </c>
      <c r="E4127">
        <v>172.41666670000001</v>
      </c>
      <c r="F4127">
        <v>-43.833333330000002</v>
      </c>
      <c r="G4127" t="s">
        <v>8598</v>
      </c>
    </row>
    <row r="4128" spans="1:7" ht="18.75" customHeight="1">
      <c r="A4128" s="36" t="s">
        <v>10192</v>
      </c>
      <c r="B4128" s="36" t="s">
        <v>9596</v>
      </c>
      <c r="C4128" s="36" t="s">
        <v>10193</v>
      </c>
      <c r="D4128" t="s">
        <v>9600</v>
      </c>
      <c r="E4128">
        <v>0</v>
      </c>
      <c r="F4128">
        <v>0</v>
      </c>
      <c r="G4128" t="s">
        <v>1464</v>
      </c>
    </row>
    <row r="4129" spans="1:7" ht="18.75" customHeight="1">
      <c r="A4129" s="36" t="s">
        <v>14372</v>
      </c>
      <c r="B4129" s="36" t="s">
        <v>14374</v>
      </c>
      <c r="C4129" s="36" t="s">
        <v>14184</v>
      </c>
      <c r="D4129" s="36" t="s">
        <v>14183</v>
      </c>
      <c r="E4129">
        <v>126.9666672</v>
      </c>
      <c r="F4129">
        <v>-8.5333337779999994</v>
      </c>
      <c r="G4129" t="s">
        <v>1464</v>
      </c>
    </row>
    <row r="4130" spans="1:7" ht="18.75" customHeight="1">
      <c r="A4130" s="36" t="s">
        <v>8846</v>
      </c>
      <c r="B4130" s="36" t="s">
        <v>17249</v>
      </c>
      <c r="C4130" s="36" t="s">
        <v>8847</v>
      </c>
      <c r="D4130" s="36" t="s">
        <v>7762</v>
      </c>
      <c r="E4130">
        <v>170.58333329999999</v>
      </c>
      <c r="F4130">
        <v>-45.833333330000002</v>
      </c>
      <c r="G4130" t="s">
        <v>1464</v>
      </c>
    </row>
    <row r="4131" spans="1:7" ht="18.75" customHeight="1">
      <c r="A4131" s="36" t="s">
        <v>7760</v>
      </c>
      <c r="B4131" s="36" t="s">
        <v>17249</v>
      </c>
      <c r="C4131" s="36" t="s">
        <v>7761</v>
      </c>
      <c r="D4131" s="36" t="s">
        <v>7762</v>
      </c>
      <c r="E4131">
        <v>170.58333329999999</v>
      </c>
      <c r="F4131">
        <v>-45.833333330000002</v>
      </c>
      <c r="G4131" t="s">
        <v>8847</v>
      </c>
    </row>
    <row r="4132" spans="1:7" ht="18.75" customHeight="1">
      <c r="A4132" s="36" t="s">
        <v>7763</v>
      </c>
      <c r="B4132" s="36" t="s">
        <v>17249</v>
      </c>
      <c r="C4132" s="36" t="s">
        <v>7764</v>
      </c>
      <c r="D4132" s="36" t="s">
        <v>7762</v>
      </c>
      <c r="E4132">
        <v>170.58333329999999</v>
      </c>
      <c r="F4132">
        <v>-45.833333330000002</v>
      </c>
      <c r="G4132" t="s">
        <v>8847</v>
      </c>
    </row>
    <row r="4133" spans="1:7" ht="18.75" customHeight="1">
      <c r="A4133" s="36" t="s">
        <v>8844</v>
      </c>
      <c r="B4133" s="36" t="s">
        <v>17249</v>
      </c>
      <c r="C4133" s="36" t="s">
        <v>8845</v>
      </c>
      <c r="D4133" s="36" t="s">
        <v>8095</v>
      </c>
      <c r="E4133">
        <v>175.08332820000001</v>
      </c>
      <c r="F4133">
        <v>-40.766666409999999</v>
      </c>
      <c r="G4133" t="s">
        <v>1464</v>
      </c>
    </row>
    <row r="4134" spans="1:7" ht="18.75" customHeight="1">
      <c r="A4134" s="36" t="s">
        <v>8842</v>
      </c>
      <c r="B4134" s="36" t="s">
        <v>17249</v>
      </c>
      <c r="C4134" s="36" t="s">
        <v>8843</v>
      </c>
      <c r="D4134" s="36" t="s">
        <v>7703</v>
      </c>
      <c r="E4134">
        <v>176.5972222</v>
      </c>
      <c r="F4134">
        <v>-37.835000000000001</v>
      </c>
      <c r="G4134" t="s">
        <v>1464</v>
      </c>
    </row>
    <row r="4135" spans="1:7" ht="18.75" customHeight="1">
      <c r="A4135" s="36" t="s">
        <v>9642</v>
      </c>
      <c r="B4135" s="36" t="s">
        <v>9596</v>
      </c>
      <c r="C4135" s="36" t="s">
        <v>9643</v>
      </c>
      <c r="D4135" s="36" t="s">
        <v>9600</v>
      </c>
      <c r="E4135">
        <v>0</v>
      </c>
      <c r="F4135">
        <v>0</v>
      </c>
      <c r="G4135" t="s">
        <v>1464</v>
      </c>
    </row>
    <row r="4136" spans="1:7" ht="18.75" customHeight="1">
      <c r="A4136" s="36" t="s">
        <v>8840</v>
      </c>
      <c r="B4136" s="36" t="s">
        <v>17249</v>
      </c>
      <c r="C4136" s="36" t="s">
        <v>8841</v>
      </c>
      <c r="D4136" s="36" t="s">
        <v>7726</v>
      </c>
      <c r="E4136">
        <v>171.23388890000001</v>
      </c>
      <c r="F4136">
        <v>-44.466388889999998</v>
      </c>
      <c r="G4136" t="s">
        <v>1464</v>
      </c>
    </row>
    <row r="4137" spans="1:7" ht="18.75" customHeight="1">
      <c r="A4137" s="36" t="s">
        <v>5602</v>
      </c>
      <c r="B4137" s="36" t="s">
        <v>5588</v>
      </c>
      <c r="C4137" s="36" t="s">
        <v>5603</v>
      </c>
      <c r="D4137" t="s">
        <v>5604</v>
      </c>
      <c r="E4137">
        <v>140.068668190951</v>
      </c>
      <c r="F4137">
        <v>40.176107728216799</v>
      </c>
      <c r="G4137" t="s">
        <v>1464</v>
      </c>
    </row>
    <row r="4138" spans="1:7" ht="18.75" customHeight="1">
      <c r="A4138" s="36" t="s">
        <v>7765</v>
      </c>
      <c r="B4138" s="36" t="s">
        <v>17249</v>
      </c>
      <c r="C4138" s="36" t="s">
        <v>7766</v>
      </c>
      <c r="D4138" t="s">
        <v>7739</v>
      </c>
      <c r="E4138">
        <v>172.1</v>
      </c>
      <c r="F4138">
        <v>-41.25</v>
      </c>
      <c r="G4138" t="s">
        <v>8583</v>
      </c>
    </row>
    <row r="4139" spans="1:7" ht="18.75" customHeight="1">
      <c r="A4139" s="36" t="s">
        <v>6114</v>
      </c>
      <c r="B4139" s="36" t="s">
        <v>5588</v>
      </c>
      <c r="C4139" s="36" t="s">
        <v>6115</v>
      </c>
      <c r="D4139" t="s">
        <v>5801</v>
      </c>
      <c r="E4139">
        <v>136.810281211854</v>
      </c>
      <c r="F4139">
        <v>36.922810772870498</v>
      </c>
      <c r="G4139" t="s">
        <v>1464</v>
      </c>
    </row>
    <row r="4140" spans="1:7" ht="18.75" customHeight="1">
      <c r="A4140" s="36" t="s">
        <v>3749</v>
      </c>
      <c r="B4140" s="36" t="s">
        <v>3658</v>
      </c>
      <c r="C4140" s="36" t="s">
        <v>3750</v>
      </c>
      <c r="D4140" s="36" t="s">
        <v>3678</v>
      </c>
      <c r="E4140">
        <v>0</v>
      </c>
      <c r="F4140">
        <v>0</v>
      </c>
      <c r="G4140" t="s">
        <v>1464</v>
      </c>
    </row>
    <row r="4141" spans="1:7" ht="18.75" customHeight="1">
      <c r="A4141" s="36" t="s">
        <v>7767</v>
      </c>
      <c r="B4141" s="36" t="s">
        <v>17249</v>
      </c>
      <c r="C4141" s="36" t="s">
        <v>7768</v>
      </c>
      <c r="D4141" s="36" t="s">
        <v>7710</v>
      </c>
      <c r="E4141">
        <v>173.1</v>
      </c>
      <c r="F4141">
        <v>-41.333333330000002</v>
      </c>
      <c r="G4141" t="s">
        <v>8466</v>
      </c>
    </row>
    <row r="4142" spans="1:7" ht="18.75" customHeight="1">
      <c r="A4142" s="36" t="s">
        <v>8305</v>
      </c>
      <c r="B4142" s="36" t="s">
        <v>17249</v>
      </c>
      <c r="C4142" s="36" t="s">
        <v>8306</v>
      </c>
      <c r="D4142" s="36" t="s">
        <v>7703</v>
      </c>
      <c r="E4142">
        <v>177.15159700000001</v>
      </c>
      <c r="F4142">
        <v>-37.997373000000003</v>
      </c>
      <c r="G4142" t="s">
        <v>8787</v>
      </c>
    </row>
    <row r="4143" spans="1:7" ht="18.75" customHeight="1">
      <c r="A4143" s="36" t="s">
        <v>7769</v>
      </c>
      <c r="B4143" s="36" t="s">
        <v>17249</v>
      </c>
      <c r="C4143" s="36" t="s">
        <v>7770</v>
      </c>
      <c r="D4143" s="36" t="s">
        <v>7710</v>
      </c>
      <c r="E4143">
        <v>173.1</v>
      </c>
      <c r="F4143">
        <v>-41.333333330000002</v>
      </c>
      <c r="G4143" t="s">
        <v>8466</v>
      </c>
    </row>
    <row r="4144" spans="1:7" ht="18.75" customHeight="1">
      <c r="A4144" s="36" t="s">
        <v>7771</v>
      </c>
      <c r="B4144" s="36" t="s">
        <v>17249</v>
      </c>
      <c r="C4144" s="36" t="s">
        <v>7772</v>
      </c>
      <c r="D4144" s="36" t="s">
        <v>7773</v>
      </c>
      <c r="E4144">
        <v>174.4172222</v>
      </c>
      <c r="F4144">
        <v>-36.59333333</v>
      </c>
      <c r="G4144" t="s">
        <v>8905</v>
      </c>
    </row>
    <row r="4145" spans="1:7" ht="18.75" customHeight="1">
      <c r="A4145" s="36" t="s">
        <v>6129</v>
      </c>
      <c r="B4145" s="36" t="s">
        <v>5588</v>
      </c>
      <c r="C4145" s="36" t="s">
        <v>6130</v>
      </c>
      <c r="D4145" s="36" t="s">
        <v>5656</v>
      </c>
      <c r="E4145">
        <v>136.18012827383299</v>
      </c>
      <c r="F4145">
        <v>36.229604861165399</v>
      </c>
      <c r="G4145" t="s">
        <v>1464</v>
      </c>
    </row>
    <row r="4146" spans="1:7" ht="18.75" customHeight="1">
      <c r="A4146" s="36" t="s">
        <v>15693</v>
      </c>
      <c r="B4146" s="36" t="s">
        <v>10805</v>
      </c>
      <c r="C4146" s="36" t="s">
        <v>15694</v>
      </c>
      <c r="D4146" s="36" t="s">
        <v>15659</v>
      </c>
      <c r="E4146">
        <v>118.694022095515</v>
      </c>
      <c r="F4146">
        <v>9.7996781945292408</v>
      </c>
      <c r="G4146" t="s">
        <v>1464</v>
      </c>
    </row>
    <row r="4147" spans="1:7" ht="18.75" customHeight="1">
      <c r="A4147" s="36" t="s">
        <v>3567</v>
      </c>
      <c r="B4147" s="36" t="s">
        <v>3535</v>
      </c>
      <c r="C4147" s="36" t="s">
        <v>3568</v>
      </c>
      <c r="D4147" t="s">
        <v>3557</v>
      </c>
      <c r="E4147">
        <v>89.900001529999997</v>
      </c>
      <c r="F4147">
        <v>27.5</v>
      </c>
      <c r="G4147" t="s">
        <v>1464</v>
      </c>
    </row>
    <row r="4148" spans="1:7" ht="18.75" customHeight="1">
      <c r="A4148" s="36" t="s">
        <v>7051</v>
      </c>
      <c r="B4148" s="36" t="s">
        <v>6929</v>
      </c>
      <c r="C4148" s="36" t="s">
        <v>7052</v>
      </c>
      <c r="D4148" s="36" t="s">
        <v>6955</v>
      </c>
      <c r="E4148">
        <v>95</v>
      </c>
      <c r="F4148">
        <v>21.933332440000001</v>
      </c>
      <c r="G4148" t="s">
        <v>1464</v>
      </c>
    </row>
    <row r="4149" spans="1:7" ht="18.75" customHeight="1">
      <c r="A4149" s="36" t="s">
        <v>14001</v>
      </c>
      <c r="B4149" s="36" t="s">
        <v>13155</v>
      </c>
      <c r="C4149" s="36" t="s">
        <v>14002</v>
      </c>
      <c r="D4149" s="36" t="s">
        <v>1464</v>
      </c>
      <c r="E4149">
        <v>0</v>
      </c>
      <c r="F4149">
        <v>0</v>
      </c>
      <c r="G4149" t="s">
        <v>1464</v>
      </c>
    </row>
    <row r="4150" spans="1:7" ht="18.75" customHeight="1">
      <c r="A4150" s="36" t="s">
        <v>14087</v>
      </c>
      <c r="B4150" s="36" t="s">
        <v>13155</v>
      </c>
      <c r="C4150" s="36" t="s">
        <v>14088</v>
      </c>
      <c r="D4150" s="36" t="s">
        <v>1464</v>
      </c>
      <c r="E4150">
        <v>0</v>
      </c>
      <c r="F4150">
        <v>0</v>
      </c>
      <c r="G4150" t="s">
        <v>1464</v>
      </c>
    </row>
    <row r="4151" spans="1:7" ht="18.75" customHeight="1">
      <c r="A4151" s="36" t="s">
        <v>4856</v>
      </c>
      <c r="B4151" s="36" t="s">
        <v>4582</v>
      </c>
      <c r="C4151" s="36" t="s">
        <v>4857</v>
      </c>
      <c r="D4151" s="36" t="s">
        <v>4667</v>
      </c>
      <c r="E4151">
        <v>108.72099</v>
      </c>
      <c r="F4151">
        <v>-6.8966160000000096</v>
      </c>
      <c r="G4151" t="s">
        <v>1464</v>
      </c>
    </row>
    <row r="4152" spans="1:7" ht="18.75" customHeight="1">
      <c r="A4152" s="36" t="s">
        <v>7043</v>
      </c>
      <c r="B4152" s="36" t="s">
        <v>6929</v>
      </c>
      <c r="C4152" s="36" t="s">
        <v>7044</v>
      </c>
      <c r="D4152" s="36" t="s">
        <v>7017</v>
      </c>
      <c r="E4152">
        <v>94.75</v>
      </c>
      <c r="F4152">
        <v>19.266666409999999</v>
      </c>
      <c r="G4152" t="s">
        <v>1464</v>
      </c>
    </row>
    <row r="4153" spans="1:7" ht="18.75" customHeight="1">
      <c r="A4153" s="36" t="s">
        <v>6482</v>
      </c>
      <c r="B4153" s="36" t="s">
        <v>6330</v>
      </c>
      <c r="C4153" t="s">
        <v>6483</v>
      </c>
      <c r="D4153" t="s">
        <v>6335</v>
      </c>
      <c r="E4153">
        <v>5.466666698</v>
      </c>
      <c r="F4153">
        <v>100.56666559999999</v>
      </c>
    </row>
    <row r="4154" spans="1:7" ht="18.75" customHeight="1">
      <c r="A4154" s="36" t="s">
        <v>6428</v>
      </c>
      <c r="B4154" s="36" t="s">
        <v>6330</v>
      </c>
      <c r="C4154" t="s">
        <v>6429</v>
      </c>
      <c r="D4154" t="s">
        <v>6353</v>
      </c>
      <c r="E4154">
        <v>5.3000001909999996</v>
      </c>
      <c r="F4154">
        <v>115.5</v>
      </c>
    </row>
    <row r="4155" spans="1:7" ht="18.75" customHeight="1">
      <c r="A4155" s="36" t="s">
        <v>5172</v>
      </c>
      <c r="B4155" s="36" t="s">
        <v>4582</v>
      </c>
      <c r="C4155" s="36" t="s">
        <v>5173</v>
      </c>
      <c r="D4155" s="36" t="s">
        <v>4734</v>
      </c>
      <c r="E4155">
        <v>96.316665650000004</v>
      </c>
      <c r="F4155">
        <v>3.8333332539999998</v>
      </c>
      <c r="G4155" t="s">
        <v>1464</v>
      </c>
    </row>
    <row r="4156" spans="1:7" ht="18.75" customHeight="1">
      <c r="A4156" s="36" t="s">
        <v>12609</v>
      </c>
      <c r="B4156" s="36" t="s">
        <v>17253</v>
      </c>
      <c r="C4156" s="36" t="s">
        <v>12610</v>
      </c>
      <c r="D4156" s="36" t="s">
        <v>1464</v>
      </c>
      <c r="E4156">
        <v>80.753699999999995</v>
      </c>
      <c r="F4156">
        <v>8.8198500000000006</v>
      </c>
      <c r="G4156" t="s">
        <v>1464</v>
      </c>
    </row>
    <row r="4157" spans="1:7" ht="18.75" customHeight="1">
      <c r="A4157" s="36" t="s">
        <v>12488</v>
      </c>
      <c r="B4157" s="36" t="s">
        <v>17253</v>
      </c>
      <c r="C4157" s="36" t="s">
        <v>12489</v>
      </c>
      <c r="D4157" t="s">
        <v>1464</v>
      </c>
      <c r="E4157">
        <v>80.758652999999995</v>
      </c>
      <c r="F4157">
        <v>8.8142759999999996</v>
      </c>
      <c r="G4157" t="s">
        <v>1464</v>
      </c>
    </row>
    <row r="4158" spans="1:7" ht="18.75" customHeight="1">
      <c r="A4158" s="36" t="s">
        <v>14352</v>
      </c>
      <c r="B4158" s="36" t="s">
        <v>17249</v>
      </c>
      <c r="C4158" s="36" t="s">
        <v>7774</v>
      </c>
      <c r="D4158" t="s">
        <v>7710</v>
      </c>
      <c r="E4158">
        <v>174.4172222</v>
      </c>
      <c r="F4158">
        <v>-36.59333333</v>
      </c>
      <c r="G4158" t="s">
        <v>8466</v>
      </c>
    </row>
    <row r="4159" spans="1:7" ht="18.75" customHeight="1">
      <c r="A4159" s="36" t="s">
        <v>7775</v>
      </c>
      <c r="B4159" s="36" t="s">
        <v>17249</v>
      </c>
      <c r="C4159" s="36" t="s">
        <v>7776</v>
      </c>
      <c r="D4159" t="s">
        <v>7710</v>
      </c>
      <c r="E4159">
        <v>174.4172222</v>
      </c>
      <c r="F4159">
        <v>-36.59333333</v>
      </c>
      <c r="G4159" t="s">
        <v>8466</v>
      </c>
    </row>
    <row r="4160" spans="1:7" ht="18.75" customHeight="1">
      <c r="A4160" s="36" t="s">
        <v>7777</v>
      </c>
      <c r="B4160" s="36" t="s">
        <v>17249</v>
      </c>
      <c r="C4160" s="36" t="s">
        <v>7778</v>
      </c>
      <c r="D4160" s="36" t="s">
        <v>7710</v>
      </c>
      <c r="E4160">
        <v>174.4172222</v>
      </c>
      <c r="F4160">
        <v>-36.59333333</v>
      </c>
      <c r="G4160" t="s">
        <v>8466</v>
      </c>
    </row>
    <row r="4161" spans="1:7" ht="18.75" customHeight="1">
      <c r="A4161" s="36" t="s">
        <v>13999</v>
      </c>
      <c r="B4161" s="36" t="s">
        <v>13155</v>
      </c>
      <c r="C4161" s="36" t="s">
        <v>14000</v>
      </c>
      <c r="D4161" s="36" t="s">
        <v>13695</v>
      </c>
      <c r="E4161">
        <v>0</v>
      </c>
      <c r="F4161">
        <v>0</v>
      </c>
      <c r="G4161" t="s">
        <v>1464</v>
      </c>
    </row>
    <row r="4162" spans="1:7" ht="18.75" customHeight="1">
      <c r="A4162" s="36" t="s">
        <v>5330</v>
      </c>
      <c r="B4162" s="36" t="s">
        <v>4582</v>
      </c>
      <c r="C4162" s="36" t="s">
        <v>5331</v>
      </c>
      <c r="D4162" s="36" t="s">
        <v>4627</v>
      </c>
      <c r="E4162">
        <v>111.0500031</v>
      </c>
      <c r="F4162">
        <v>-8.1999998089999995</v>
      </c>
      <c r="G4162" t="s">
        <v>1464</v>
      </c>
    </row>
    <row r="4163" spans="1:7" ht="18.75" customHeight="1">
      <c r="A4163" t="s">
        <v>17220</v>
      </c>
      <c r="B4163" t="s">
        <v>2833</v>
      </c>
      <c r="C4163" t="s">
        <v>17244</v>
      </c>
      <c r="D4163"/>
      <c r="E4163">
        <v>23.806010282586399</v>
      </c>
      <c r="F4163">
        <v>89.645808542485398</v>
      </c>
    </row>
    <row r="4164" spans="1:7" ht="18.75" customHeight="1">
      <c r="A4164" t="s">
        <v>3177</v>
      </c>
      <c r="B4164" t="s">
        <v>2833</v>
      </c>
      <c r="C4164" t="s">
        <v>3178</v>
      </c>
      <c r="D4164" t="s">
        <v>2846</v>
      </c>
      <c r="E4164">
        <v>0</v>
      </c>
      <c r="F4164">
        <v>0</v>
      </c>
      <c r="G4164" t="s">
        <v>17234</v>
      </c>
    </row>
    <row r="4165" spans="1:7" ht="18.75" customHeight="1">
      <c r="A4165" t="s">
        <v>3250</v>
      </c>
      <c r="B4165" t="s">
        <v>2833</v>
      </c>
      <c r="C4165" t="s">
        <v>3251</v>
      </c>
      <c r="D4165" t="s">
        <v>2841</v>
      </c>
      <c r="E4165">
        <v>23.75</v>
      </c>
      <c r="F4165">
        <v>89.783332819999998</v>
      </c>
      <c r="G4165" t="s">
        <v>17244</v>
      </c>
    </row>
    <row r="4166" spans="1:7" ht="18.75" customHeight="1">
      <c r="A4166" t="s">
        <v>3445</v>
      </c>
      <c r="B4166" t="s">
        <v>2833</v>
      </c>
      <c r="C4166" t="s">
        <v>3446</v>
      </c>
      <c r="D4166" t="s">
        <v>2955</v>
      </c>
      <c r="E4166">
        <v>24.333333970000002</v>
      </c>
      <c r="F4166">
        <v>88.533332819999998</v>
      </c>
      <c r="G4166" t="s">
        <v>17244</v>
      </c>
    </row>
    <row r="4167" spans="1:7" ht="18.75" customHeight="1">
      <c r="A4167" s="36" t="s">
        <v>4902</v>
      </c>
      <c r="B4167" s="36" t="s">
        <v>4582</v>
      </c>
      <c r="C4167" s="36" t="s">
        <v>4903</v>
      </c>
      <c r="D4167" s="36" t="s">
        <v>4664</v>
      </c>
      <c r="E4167">
        <v>112.521715</v>
      </c>
      <c r="F4167">
        <v>-8.2367620000000006</v>
      </c>
      <c r="G4167" t="s">
        <v>1464</v>
      </c>
    </row>
    <row r="4168" spans="1:7" ht="18.75" customHeight="1">
      <c r="A4168" s="36" t="s">
        <v>11126</v>
      </c>
      <c r="B4168" s="36" t="s">
        <v>10805</v>
      </c>
      <c r="C4168" s="36" t="s">
        <v>11127</v>
      </c>
      <c r="D4168" s="36" t="s">
        <v>1464</v>
      </c>
      <c r="E4168">
        <v>122.718400885625</v>
      </c>
      <c r="F4168">
        <v>9.3842015371439693</v>
      </c>
      <c r="G4168" t="s">
        <v>1464</v>
      </c>
    </row>
    <row r="4169" spans="1:7" ht="18.75" customHeight="1">
      <c r="A4169" s="36" t="s">
        <v>10853</v>
      </c>
      <c r="B4169" s="36" t="s">
        <v>10805</v>
      </c>
      <c r="C4169" s="36" t="s">
        <v>10854</v>
      </c>
      <c r="D4169" s="36" t="s">
        <v>10809</v>
      </c>
      <c r="E4169">
        <v>121.6999969</v>
      </c>
      <c r="F4169">
        <v>13.94999981</v>
      </c>
      <c r="G4169" t="s">
        <v>1464</v>
      </c>
    </row>
    <row r="4170" spans="1:7" ht="18.75" customHeight="1">
      <c r="A4170" s="36" t="s">
        <v>11017</v>
      </c>
      <c r="B4170" s="36" t="s">
        <v>10805</v>
      </c>
      <c r="C4170" s="36" t="s">
        <v>11018</v>
      </c>
      <c r="D4170" s="36" t="s">
        <v>1464</v>
      </c>
      <c r="E4170">
        <v>0</v>
      </c>
      <c r="F4170">
        <v>0</v>
      </c>
      <c r="G4170" t="s">
        <v>1464</v>
      </c>
    </row>
    <row r="4171" spans="1:7" ht="18.75" customHeight="1">
      <c r="A4171" t="s">
        <v>3379</v>
      </c>
      <c r="B4171" t="s">
        <v>2833</v>
      </c>
      <c r="C4171" t="s">
        <v>3380</v>
      </c>
      <c r="D4171" t="s">
        <v>3030</v>
      </c>
      <c r="E4171">
        <v>22.2647647693572</v>
      </c>
      <c r="F4171">
        <v>90.906084716031899</v>
      </c>
      <c r="G4171" t="s">
        <v>17230</v>
      </c>
    </row>
    <row r="4172" spans="1:7" ht="18.75" customHeight="1">
      <c r="A4172" t="s">
        <v>3258</v>
      </c>
      <c r="B4172" t="s">
        <v>2833</v>
      </c>
      <c r="C4172" t="s">
        <v>3259</v>
      </c>
      <c r="D4172" t="s">
        <v>2846</v>
      </c>
      <c r="E4172">
        <v>24.88333321</v>
      </c>
      <c r="F4172">
        <v>91.199996949999999</v>
      </c>
      <c r="G4172" t="s">
        <v>17242</v>
      </c>
    </row>
    <row r="4173" spans="1:7" ht="18.75" customHeight="1">
      <c r="A4173" s="36" t="s">
        <v>10023</v>
      </c>
      <c r="B4173" s="36" t="s">
        <v>9596</v>
      </c>
      <c r="C4173" s="36" t="s">
        <v>10024</v>
      </c>
      <c r="D4173" t="s">
        <v>9600</v>
      </c>
      <c r="E4173">
        <v>68.033332819999998</v>
      </c>
      <c r="F4173">
        <v>27.416666029999998</v>
      </c>
      <c r="G4173" t="s">
        <v>1464</v>
      </c>
    </row>
    <row r="4174" spans="1:7" ht="18.75" customHeight="1">
      <c r="A4174" s="36" t="s">
        <v>10071</v>
      </c>
      <c r="B4174" s="36" t="s">
        <v>9596</v>
      </c>
      <c r="C4174" s="36" t="s">
        <v>10072</v>
      </c>
      <c r="D4174" t="s">
        <v>9740</v>
      </c>
      <c r="E4174">
        <v>71</v>
      </c>
      <c r="F4174">
        <v>34</v>
      </c>
      <c r="G4174" t="s">
        <v>1464</v>
      </c>
    </row>
    <row r="4175" spans="1:7" ht="18.75" customHeight="1">
      <c r="A4175" s="36" t="s">
        <v>7779</v>
      </c>
      <c r="B4175" s="36" t="s">
        <v>17249</v>
      </c>
      <c r="C4175" s="36" t="s">
        <v>7780</v>
      </c>
      <c r="D4175" s="36" t="s">
        <v>7716</v>
      </c>
      <c r="E4175">
        <v>174.22888889999999</v>
      </c>
      <c r="F4175">
        <v>-36.159722219999999</v>
      </c>
      <c r="G4175" t="s">
        <v>8905</v>
      </c>
    </row>
    <row r="4176" spans="1:7" ht="18.75" customHeight="1">
      <c r="A4176" s="36" t="s">
        <v>11551</v>
      </c>
      <c r="B4176" s="36" t="s">
        <v>10805</v>
      </c>
      <c r="C4176" s="36" t="s">
        <v>11552</v>
      </c>
      <c r="D4176" s="36" t="s">
        <v>10846</v>
      </c>
      <c r="E4176">
        <v>120.58333589999999</v>
      </c>
      <c r="F4176">
        <v>15.86666679</v>
      </c>
      <c r="G4176" t="s">
        <v>1464</v>
      </c>
    </row>
    <row r="4177" spans="1:7" ht="18.75" customHeight="1">
      <c r="A4177" s="36" t="s">
        <v>5033</v>
      </c>
      <c r="B4177" s="36" t="s">
        <v>4582</v>
      </c>
      <c r="C4177" s="36" t="s">
        <v>5034</v>
      </c>
      <c r="D4177" s="36" t="s">
        <v>4615</v>
      </c>
      <c r="E4177">
        <v>0</v>
      </c>
      <c r="F4177">
        <v>0</v>
      </c>
      <c r="G4177" t="s">
        <v>1464</v>
      </c>
    </row>
    <row r="4178" spans="1:7" ht="18.75" customHeight="1">
      <c r="A4178" s="36" t="s">
        <v>13624</v>
      </c>
      <c r="B4178" s="36" t="s">
        <v>13155</v>
      </c>
      <c r="C4178" s="36" t="s">
        <v>13625</v>
      </c>
      <c r="D4178" s="36" t="s">
        <v>13626</v>
      </c>
      <c r="E4178">
        <v>101.88333299999999</v>
      </c>
      <c r="F4178">
        <v>18.016667000000002</v>
      </c>
      <c r="G4178" t="s">
        <v>1464</v>
      </c>
    </row>
    <row r="4179" spans="1:7" ht="18.75" customHeight="1">
      <c r="A4179" s="36" t="s">
        <v>14071</v>
      </c>
      <c r="B4179" s="36" t="s">
        <v>13155</v>
      </c>
      <c r="C4179" s="36" t="s">
        <v>14072</v>
      </c>
      <c r="D4179" s="36" t="s">
        <v>14073</v>
      </c>
      <c r="E4179">
        <v>0</v>
      </c>
      <c r="F4179">
        <v>0</v>
      </c>
      <c r="G4179" t="s">
        <v>1464</v>
      </c>
    </row>
    <row r="4180" spans="1:7" ht="18.75" customHeight="1">
      <c r="A4180" s="36" t="s">
        <v>14123</v>
      </c>
      <c r="B4180" s="36" t="s">
        <v>13155</v>
      </c>
      <c r="C4180" s="36" t="s">
        <v>14124</v>
      </c>
      <c r="D4180" s="36" t="s">
        <v>14125</v>
      </c>
      <c r="E4180">
        <v>0</v>
      </c>
      <c r="F4180">
        <v>0</v>
      </c>
      <c r="G4180" t="s">
        <v>1464</v>
      </c>
    </row>
    <row r="4181" spans="1:7" ht="18.75" customHeight="1">
      <c r="A4181" s="36" t="s">
        <v>13996</v>
      </c>
      <c r="B4181" s="36" t="s">
        <v>13155</v>
      </c>
      <c r="C4181" s="36" t="s">
        <v>13997</v>
      </c>
      <c r="D4181" s="36" t="s">
        <v>13998</v>
      </c>
      <c r="E4181">
        <v>0</v>
      </c>
      <c r="F4181">
        <v>0</v>
      </c>
      <c r="G4181" t="s">
        <v>1464</v>
      </c>
    </row>
    <row r="4182" spans="1:7" ht="18.75" customHeight="1">
      <c r="A4182" s="36" t="s">
        <v>13592</v>
      </c>
      <c r="B4182" s="36" t="s">
        <v>13155</v>
      </c>
      <c r="C4182" s="36" t="s">
        <v>13593</v>
      </c>
      <c r="D4182" s="36" t="s">
        <v>13263</v>
      </c>
      <c r="E4182">
        <v>101.7</v>
      </c>
      <c r="F4182">
        <v>12.7</v>
      </c>
      <c r="G4182" t="s">
        <v>1464</v>
      </c>
    </row>
    <row r="4183" spans="1:7" ht="18.75" customHeight="1">
      <c r="A4183" s="36" t="s">
        <v>13992</v>
      </c>
      <c r="B4183" s="36" t="s">
        <v>13155</v>
      </c>
      <c r="C4183" s="36" t="s">
        <v>13993</v>
      </c>
      <c r="D4183" s="36" t="s">
        <v>1464</v>
      </c>
      <c r="E4183">
        <v>0</v>
      </c>
      <c r="F4183">
        <v>0</v>
      </c>
      <c r="G4183" t="s">
        <v>1464</v>
      </c>
    </row>
    <row r="4184" spans="1:7" ht="18.75" customHeight="1">
      <c r="A4184" s="36" t="s">
        <v>14062</v>
      </c>
      <c r="B4184" s="36" t="s">
        <v>13155</v>
      </c>
      <c r="C4184" s="36" t="s">
        <v>14063</v>
      </c>
      <c r="D4184" s="36" t="s">
        <v>14064</v>
      </c>
      <c r="E4184">
        <v>101.27164232002799</v>
      </c>
      <c r="F4184">
        <v>14.0811032659135</v>
      </c>
      <c r="G4184" t="s">
        <v>1464</v>
      </c>
    </row>
    <row r="4185" spans="1:7" ht="18.75" customHeight="1">
      <c r="A4185" s="36" t="s">
        <v>13287</v>
      </c>
      <c r="B4185" s="36" t="s">
        <v>13155</v>
      </c>
      <c r="C4185" s="36" t="s">
        <v>13288</v>
      </c>
      <c r="D4185" s="36" t="s">
        <v>13242</v>
      </c>
      <c r="E4185">
        <v>100.05</v>
      </c>
      <c r="F4185">
        <v>13.133333</v>
      </c>
      <c r="G4185" t="s">
        <v>1464</v>
      </c>
    </row>
    <row r="4186" spans="1:7" ht="18.75" customHeight="1">
      <c r="A4186" s="36" t="s">
        <v>13822</v>
      </c>
      <c r="B4186" s="36" t="s">
        <v>13155</v>
      </c>
      <c r="C4186" s="36" t="s">
        <v>13823</v>
      </c>
      <c r="D4186" s="36" t="s">
        <v>13824</v>
      </c>
      <c r="E4186">
        <v>99.849998470000003</v>
      </c>
      <c r="F4186">
        <v>13.36666679</v>
      </c>
      <c r="G4186" t="s">
        <v>1464</v>
      </c>
    </row>
    <row r="4187" spans="1:7" ht="18.75" customHeight="1">
      <c r="A4187" s="36" t="s">
        <v>8651</v>
      </c>
      <c r="B4187" s="36" t="s">
        <v>17249</v>
      </c>
      <c r="C4187" s="36" t="s">
        <v>8652</v>
      </c>
      <c r="D4187" s="36" t="s">
        <v>7710</v>
      </c>
      <c r="E4187">
        <v>172.68972220000001</v>
      </c>
      <c r="F4187">
        <v>-40.593888890000002</v>
      </c>
      <c r="G4187" t="s">
        <v>1464</v>
      </c>
    </row>
    <row r="4188" spans="1:7" ht="18.75" customHeight="1">
      <c r="A4188" s="36" t="s">
        <v>8313</v>
      </c>
      <c r="B4188" s="36" t="s">
        <v>17249</v>
      </c>
      <c r="C4188" s="36" t="s">
        <v>8314</v>
      </c>
      <c r="D4188" s="36" t="s">
        <v>7710</v>
      </c>
      <c r="E4188">
        <v>172.746994</v>
      </c>
      <c r="F4188">
        <v>-40.680101999999998</v>
      </c>
      <c r="G4188" t="s">
        <v>8935</v>
      </c>
    </row>
    <row r="4189" spans="1:7" ht="18.75" customHeight="1">
      <c r="A4189" s="36" t="s">
        <v>7646</v>
      </c>
      <c r="B4189" s="36" t="s">
        <v>7429</v>
      </c>
      <c r="C4189" s="36" t="s">
        <v>7647</v>
      </c>
      <c r="D4189" t="s">
        <v>7648</v>
      </c>
      <c r="E4189">
        <v>86</v>
      </c>
      <c r="F4189">
        <v>26.833333970000002</v>
      </c>
      <c r="G4189" t="s">
        <v>1464</v>
      </c>
    </row>
    <row r="4190" spans="1:7" ht="18.75" customHeight="1">
      <c r="A4190" s="36" t="s">
        <v>10889</v>
      </c>
      <c r="B4190" s="36" t="s">
        <v>10805</v>
      </c>
      <c r="C4190" s="36" t="s">
        <v>10890</v>
      </c>
      <c r="D4190" s="36" t="s">
        <v>10865</v>
      </c>
      <c r="E4190">
        <v>122.5</v>
      </c>
      <c r="F4190">
        <v>17.13333321</v>
      </c>
      <c r="G4190" t="s">
        <v>1464</v>
      </c>
    </row>
    <row r="4191" spans="1:7" ht="18.75" customHeight="1">
      <c r="A4191" s="36" t="s">
        <v>12750</v>
      </c>
      <c r="B4191" s="36" t="s">
        <v>17253</v>
      </c>
      <c r="C4191" s="36" t="s">
        <v>12751</v>
      </c>
      <c r="D4191" t="s">
        <v>12399</v>
      </c>
      <c r="E4191">
        <v>81.349998470000003</v>
      </c>
      <c r="F4191">
        <v>6.2333331110000003</v>
      </c>
      <c r="G4191" t="s">
        <v>1464</v>
      </c>
    </row>
    <row r="4192" spans="1:7" ht="18.75" customHeight="1">
      <c r="A4192" s="36" t="s">
        <v>11735</v>
      </c>
      <c r="B4192" s="36" t="s">
        <v>10805</v>
      </c>
      <c r="C4192" s="36" t="s">
        <v>11736</v>
      </c>
      <c r="D4192" s="36" t="s">
        <v>10865</v>
      </c>
      <c r="E4192">
        <v>122.2166672</v>
      </c>
      <c r="F4192">
        <v>18.533332819999998</v>
      </c>
      <c r="G4192" t="s">
        <v>1464</v>
      </c>
    </row>
    <row r="4193" spans="1:7" ht="18.75" customHeight="1">
      <c r="A4193" s="36" t="s">
        <v>6899</v>
      </c>
      <c r="B4193" s="36" t="s">
        <v>6330</v>
      </c>
      <c r="C4193" t="s">
        <v>6900</v>
      </c>
      <c r="D4193" t="s">
        <v>6386</v>
      </c>
      <c r="E4193">
        <v>4.0166668889999997</v>
      </c>
      <c r="F4193">
        <v>101.18333440000001</v>
      </c>
    </row>
    <row r="4194" spans="1:7" ht="18.75" customHeight="1">
      <c r="A4194" s="36" t="s">
        <v>12199</v>
      </c>
      <c r="B4194" s="36" t="s">
        <v>17251</v>
      </c>
      <c r="C4194" s="36" t="s">
        <v>12200</v>
      </c>
      <c r="D4194" s="36" t="s">
        <v>11815</v>
      </c>
      <c r="E4194">
        <v>127.30438467748699</v>
      </c>
      <c r="F4194">
        <v>37.506566383291101</v>
      </c>
      <c r="G4194" t="s">
        <v>1464</v>
      </c>
    </row>
    <row r="4195" spans="1:7" ht="18.75" customHeight="1">
      <c r="A4195" s="36" t="s">
        <v>7033</v>
      </c>
      <c r="B4195" s="36" t="s">
        <v>6929</v>
      </c>
      <c r="C4195" s="36" t="s">
        <v>7034</v>
      </c>
      <c r="D4195" t="s">
        <v>6982</v>
      </c>
      <c r="E4195">
        <v>96.050003050000001</v>
      </c>
      <c r="F4195">
        <v>21.816667559999999</v>
      </c>
      <c r="G4195" t="s">
        <v>1464</v>
      </c>
    </row>
    <row r="4196" spans="1:7" ht="18.75" customHeight="1">
      <c r="A4196" s="36" t="s">
        <v>11737</v>
      </c>
      <c r="B4196" s="36" t="s">
        <v>10805</v>
      </c>
      <c r="C4196" s="36" t="s">
        <v>11738</v>
      </c>
      <c r="D4196" s="36" t="s">
        <v>10816</v>
      </c>
      <c r="E4196">
        <v>125.83333589999999</v>
      </c>
      <c r="F4196">
        <v>6.6666665079999996</v>
      </c>
      <c r="G4196" t="s">
        <v>1464</v>
      </c>
    </row>
    <row r="4197" spans="1:7" ht="18.75" customHeight="1">
      <c r="A4197" s="36" t="s">
        <v>5265</v>
      </c>
      <c r="B4197" s="36" t="s">
        <v>4582</v>
      </c>
      <c r="C4197" s="36" t="s">
        <v>5266</v>
      </c>
      <c r="D4197" s="36" t="s">
        <v>4690</v>
      </c>
      <c r="E4197">
        <v>98.769443999999993</v>
      </c>
      <c r="F4197">
        <v>3.739722</v>
      </c>
      <c r="G4197" t="s">
        <v>1464</v>
      </c>
    </row>
    <row r="4198" spans="1:7" ht="18.75" customHeight="1">
      <c r="A4198" s="36" t="s">
        <v>12476</v>
      </c>
      <c r="B4198" s="36" t="s">
        <v>17253</v>
      </c>
      <c r="C4198" s="36" t="s">
        <v>12477</v>
      </c>
      <c r="D4198" s="36" t="s">
        <v>12445</v>
      </c>
      <c r="E4198">
        <v>0</v>
      </c>
      <c r="F4198">
        <v>0</v>
      </c>
      <c r="G4198" t="s">
        <v>1464</v>
      </c>
    </row>
    <row r="4199" spans="1:7" ht="18.75" customHeight="1">
      <c r="A4199" s="36" t="s">
        <v>4344</v>
      </c>
      <c r="B4199" s="36" t="s">
        <v>17247</v>
      </c>
      <c r="C4199" s="36" t="s">
        <v>4345</v>
      </c>
      <c r="D4199" s="36" t="s">
        <v>4069</v>
      </c>
      <c r="E4199">
        <v>83</v>
      </c>
      <c r="F4199">
        <v>41</v>
      </c>
      <c r="G4199" t="s">
        <v>1464</v>
      </c>
    </row>
    <row r="4200" spans="1:7" ht="18.75" customHeight="1">
      <c r="A4200" s="36" t="s">
        <v>11124</v>
      </c>
      <c r="B4200" s="36" t="s">
        <v>10805</v>
      </c>
      <c r="C4200" s="36" t="s">
        <v>11125</v>
      </c>
      <c r="D4200" s="36" t="s">
        <v>1464</v>
      </c>
      <c r="E4200">
        <v>0</v>
      </c>
      <c r="F4200">
        <v>0</v>
      </c>
      <c r="G4200" t="s">
        <v>1464</v>
      </c>
    </row>
    <row r="4201" spans="1:7" ht="18.75" customHeight="1">
      <c r="A4201" s="36" t="s">
        <v>11122</v>
      </c>
      <c r="B4201" s="36" t="s">
        <v>10805</v>
      </c>
      <c r="C4201" s="36" t="s">
        <v>11123</v>
      </c>
      <c r="D4201" s="36" t="s">
        <v>1464</v>
      </c>
      <c r="E4201">
        <v>0</v>
      </c>
      <c r="F4201">
        <v>0</v>
      </c>
      <c r="G4201" t="s">
        <v>1464</v>
      </c>
    </row>
    <row r="4202" spans="1:7" ht="18.75" customHeight="1">
      <c r="A4202" s="36" t="s">
        <v>2231</v>
      </c>
      <c r="B4202" s="36" t="s">
        <v>1884</v>
      </c>
      <c r="C4202" s="36" t="s">
        <v>2232</v>
      </c>
      <c r="D4202" s="36" t="s">
        <v>1464</v>
      </c>
      <c r="E4202">
        <v>149.893480558909</v>
      </c>
      <c r="F4202">
        <v>-36.960602279074401</v>
      </c>
      <c r="G4202" t="s">
        <v>1464</v>
      </c>
    </row>
    <row r="4203" spans="1:7" ht="18.75" customHeight="1">
      <c r="A4203" s="36" t="s">
        <v>7155</v>
      </c>
      <c r="B4203" s="36" t="s">
        <v>6929</v>
      </c>
      <c r="C4203" s="36" t="s">
        <v>7156</v>
      </c>
      <c r="D4203" s="36" t="s">
        <v>6982</v>
      </c>
      <c r="E4203">
        <v>95.349998470000003</v>
      </c>
      <c r="F4203">
        <v>20.799999239999998</v>
      </c>
      <c r="G4203" t="s">
        <v>1464</v>
      </c>
    </row>
    <row r="4204" spans="1:7" ht="18.75" customHeight="1">
      <c r="A4204" t="s">
        <v>3406</v>
      </c>
      <c r="B4204" t="s">
        <v>2833</v>
      </c>
      <c r="C4204" t="s">
        <v>3407</v>
      </c>
      <c r="D4204" t="s">
        <v>2846</v>
      </c>
      <c r="E4204">
        <v>25.11666679</v>
      </c>
      <c r="F4204">
        <v>91.099998470000003</v>
      </c>
      <c r="G4204" t="s">
        <v>17234</v>
      </c>
    </row>
    <row r="4205" spans="1:7" ht="18.75" customHeight="1">
      <c r="A4205" s="36" t="s">
        <v>12720</v>
      </c>
      <c r="B4205" s="36" t="s">
        <v>17253</v>
      </c>
      <c r="C4205" s="36" t="s">
        <v>12721</v>
      </c>
      <c r="D4205" t="s">
        <v>12411</v>
      </c>
      <c r="E4205">
        <v>79.966667180000002</v>
      </c>
      <c r="F4205">
        <v>6.6666665079999996</v>
      </c>
      <c r="G4205" t="s">
        <v>1464</v>
      </c>
    </row>
    <row r="4206" spans="1:7" ht="18.75" customHeight="1">
      <c r="A4206" s="36" t="s">
        <v>12554</v>
      </c>
      <c r="B4206" s="36" t="s">
        <v>17253</v>
      </c>
      <c r="C4206" s="36" t="s">
        <v>12555</v>
      </c>
      <c r="D4206" t="s">
        <v>12537</v>
      </c>
      <c r="E4206">
        <v>81.800003050000001</v>
      </c>
      <c r="F4206">
        <v>6.7333335879999998</v>
      </c>
      <c r="G4206" t="s">
        <v>1464</v>
      </c>
    </row>
    <row r="4207" spans="1:7" ht="18.75" customHeight="1">
      <c r="A4207" s="36" t="s">
        <v>14085</v>
      </c>
      <c r="B4207" s="36" t="s">
        <v>13155</v>
      </c>
      <c r="C4207" s="36" t="s">
        <v>14086</v>
      </c>
      <c r="D4207" s="36" t="s">
        <v>1464</v>
      </c>
      <c r="E4207">
        <v>0</v>
      </c>
      <c r="F4207">
        <v>0</v>
      </c>
      <c r="G4207" t="s">
        <v>1464</v>
      </c>
    </row>
    <row r="4208" spans="1:7" ht="18.75" customHeight="1">
      <c r="A4208" s="36" t="s">
        <v>3582</v>
      </c>
      <c r="B4208" s="36" t="s">
        <v>3535</v>
      </c>
      <c r="C4208" s="36" t="s">
        <v>3583</v>
      </c>
      <c r="D4208" t="s">
        <v>1464</v>
      </c>
      <c r="E4208">
        <v>90.969125000000005</v>
      </c>
      <c r="F4208">
        <v>26.855108000000001</v>
      </c>
      <c r="G4208" t="s">
        <v>1464</v>
      </c>
    </row>
    <row r="4209" spans="1:7" ht="18.75" customHeight="1">
      <c r="A4209" s="36" t="s">
        <v>2227</v>
      </c>
      <c r="B4209" s="36" t="s">
        <v>1884</v>
      </c>
      <c r="C4209" s="36" t="s">
        <v>2228</v>
      </c>
      <c r="D4209" s="36" t="s">
        <v>1464</v>
      </c>
      <c r="E4209">
        <v>151.721507975187</v>
      </c>
      <c r="F4209">
        <v>-24.052784118510299</v>
      </c>
      <c r="G4209" t="s">
        <v>1464</v>
      </c>
    </row>
    <row r="4210" spans="1:7" ht="18.75" customHeight="1">
      <c r="A4210" s="36" t="s">
        <v>14015</v>
      </c>
      <c r="B4210" s="36" t="s">
        <v>13155</v>
      </c>
      <c r="C4210" s="36" t="s">
        <v>14016</v>
      </c>
      <c r="D4210" s="36" t="s">
        <v>13332</v>
      </c>
      <c r="E4210">
        <v>98.959032572113401</v>
      </c>
      <c r="F4210">
        <v>19.1644687164674</v>
      </c>
      <c r="G4210" t="s">
        <v>13843</v>
      </c>
    </row>
    <row r="4211" spans="1:7" ht="18.75" customHeight="1">
      <c r="A4211" s="36" t="s">
        <v>7781</v>
      </c>
      <c r="B4211" s="36" t="s">
        <v>17249</v>
      </c>
      <c r="C4211" s="36" t="s">
        <v>7782</v>
      </c>
      <c r="D4211" s="36" t="s">
        <v>7703</v>
      </c>
      <c r="E4211">
        <v>176</v>
      </c>
      <c r="F4211">
        <v>-37.716666670000002</v>
      </c>
      <c r="G4211" t="s">
        <v>8460</v>
      </c>
    </row>
    <row r="4212" spans="1:7" ht="18.75" customHeight="1">
      <c r="A4212" s="36" t="s">
        <v>7783</v>
      </c>
      <c r="B4212" s="36" t="s">
        <v>17249</v>
      </c>
      <c r="C4212" s="36" t="s">
        <v>7784</v>
      </c>
      <c r="D4212" s="36" t="s">
        <v>7703</v>
      </c>
      <c r="E4212">
        <v>176</v>
      </c>
      <c r="F4212">
        <v>-37.716666670000002</v>
      </c>
      <c r="G4212" t="s">
        <v>8460</v>
      </c>
    </row>
    <row r="4213" spans="1:7" ht="18.75" customHeight="1">
      <c r="A4213" s="36" t="s">
        <v>7785</v>
      </c>
      <c r="B4213" s="36" t="s">
        <v>17249</v>
      </c>
      <c r="C4213" s="36" t="s">
        <v>7786</v>
      </c>
      <c r="D4213" s="36" t="s">
        <v>7703</v>
      </c>
      <c r="E4213">
        <v>176</v>
      </c>
      <c r="F4213">
        <v>-37.716666670000002</v>
      </c>
      <c r="G4213" t="s">
        <v>8460</v>
      </c>
    </row>
    <row r="4214" spans="1:7" ht="18.75" customHeight="1">
      <c r="A4214" s="36" t="s">
        <v>5503</v>
      </c>
      <c r="B4214" s="36" t="s">
        <v>4582</v>
      </c>
      <c r="C4214" s="36" t="s">
        <v>5504</v>
      </c>
      <c r="D4214" s="36" t="s">
        <v>4710</v>
      </c>
      <c r="E4214">
        <v>108.63333129999999</v>
      </c>
      <c r="F4214">
        <v>-7.716666698</v>
      </c>
      <c r="G4214" t="s">
        <v>1464</v>
      </c>
    </row>
    <row r="4215" spans="1:7" ht="18.75" customHeight="1">
      <c r="A4215" s="36" t="s">
        <v>11713</v>
      </c>
      <c r="B4215" s="36" t="s">
        <v>10805</v>
      </c>
      <c r="C4215" s="36" t="s">
        <v>11714</v>
      </c>
      <c r="D4215" s="36" t="s">
        <v>10968</v>
      </c>
      <c r="E4215">
        <v>119.9499969</v>
      </c>
      <c r="F4215">
        <v>16.233333590000001</v>
      </c>
      <c r="G4215" t="s">
        <v>1464</v>
      </c>
    </row>
    <row r="4216" spans="1:7" ht="18.75" customHeight="1">
      <c r="A4216" s="36" t="s">
        <v>11725</v>
      </c>
      <c r="B4216" s="36" t="s">
        <v>10805</v>
      </c>
      <c r="C4216" s="36" t="s">
        <v>11726</v>
      </c>
      <c r="D4216" s="36" t="s">
        <v>10862</v>
      </c>
      <c r="E4216">
        <v>125.16666410000001</v>
      </c>
      <c r="F4216">
        <v>8.8666667940000004</v>
      </c>
      <c r="G4216" t="s">
        <v>1464</v>
      </c>
    </row>
    <row r="4217" spans="1:7" ht="18.75" customHeight="1">
      <c r="A4217" s="36" t="s">
        <v>4794</v>
      </c>
      <c r="B4217" s="36" t="s">
        <v>4582</v>
      </c>
      <c r="C4217" s="36" t="s">
        <v>4795</v>
      </c>
      <c r="D4217" s="36" t="s">
        <v>4661</v>
      </c>
      <c r="E4217">
        <v>103.483713604888</v>
      </c>
      <c r="F4217">
        <v>-0.81106073473639395</v>
      </c>
      <c r="G4217" t="s">
        <v>1464</v>
      </c>
    </row>
    <row r="4218" spans="1:7" ht="18.75" customHeight="1">
      <c r="A4218" s="36" t="s">
        <v>11120</v>
      </c>
      <c r="B4218" s="36" t="s">
        <v>10805</v>
      </c>
      <c r="C4218" s="36" t="s">
        <v>11121</v>
      </c>
      <c r="D4218" s="36" t="s">
        <v>1464</v>
      </c>
      <c r="E4218">
        <v>123.83660305191501</v>
      </c>
      <c r="F4218">
        <v>9.6346420672796391</v>
      </c>
      <c r="G4218" t="s">
        <v>1464</v>
      </c>
    </row>
    <row r="4219" spans="1:7" ht="18.75" customHeight="1">
      <c r="A4219" s="36" t="s">
        <v>10585</v>
      </c>
      <c r="B4219" s="36" t="s">
        <v>9596</v>
      </c>
      <c r="C4219" s="36" t="s">
        <v>10586</v>
      </c>
      <c r="D4219" t="s">
        <v>9600</v>
      </c>
      <c r="E4219">
        <v>68.110209999999995</v>
      </c>
      <c r="F4219">
        <v>24.996618999999999</v>
      </c>
      <c r="G4219" t="s">
        <v>1464</v>
      </c>
    </row>
    <row r="4220" spans="1:7" ht="18.75" customHeight="1">
      <c r="A4220" s="36" t="s">
        <v>13689</v>
      </c>
      <c r="B4220" s="36" t="s">
        <v>13155</v>
      </c>
      <c r="C4220" s="36" t="s">
        <v>13690</v>
      </c>
      <c r="D4220" s="36" t="s">
        <v>1464</v>
      </c>
      <c r="E4220">
        <v>0</v>
      </c>
      <c r="F4220">
        <v>0</v>
      </c>
      <c r="G4220" t="s">
        <v>1464</v>
      </c>
    </row>
    <row r="4221" spans="1:7" ht="18.75" customHeight="1">
      <c r="A4221" s="36" t="s">
        <v>11539</v>
      </c>
      <c r="B4221" s="36" t="s">
        <v>10805</v>
      </c>
      <c r="C4221" s="36" t="s">
        <v>11540</v>
      </c>
      <c r="D4221" s="36" t="s">
        <v>10874</v>
      </c>
      <c r="E4221">
        <v>123.63333129999999</v>
      </c>
      <c r="F4221">
        <v>8.0333337779999994</v>
      </c>
      <c r="G4221" t="s">
        <v>1464</v>
      </c>
    </row>
    <row r="4222" spans="1:7" ht="18.75" customHeight="1">
      <c r="A4222" s="36" t="s">
        <v>11118</v>
      </c>
      <c r="B4222" s="36" t="s">
        <v>10805</v>
      </c>
      <c r="C4222" s="36" t="s">
        <v>11119</v>
      </c>
      <c r="D4222" s="36" t="s">
        <v>1464</v>
      </c>
      <c r="E4222">
        <v>0</v>
      </c>
      <c r="F4222">
        <v>0</v>
      </c>
      <c r="G4222" t="s">
        <v>1464</v>
      </c>
    </row>
    <row r="4223" spans="1:7" ht="18.75" customHeight="1">
      <c r="A4223" s="36" t="s">
        <v>5485</v>
      </c>
      <c r="B4223" s="36" t="s">
        <v>4582</v>
      </c>
      <c r="C4223" s="36" t="s">
        <v>5486</v>
      </c>
      <c r="D4223" t="s">
        <v>4664</v>
      </c>
      <c r="E4223">
        <v>106.1500015</v>
      </c>
      <c r="F4223">
        <v>-5.9333333970000002</v>
      </c>
      <c r="G4223" t="s">
        <v>1464</v>
      </c>
    </row>
    <row r="4224" spans="1:7" ht="18.75" customHeight="1">
      <c r="A4224" s="36" t="s">
        <v>4050</v>
      </c>
      <c r="B4224" s="36" t="s">
        <v>17247</v>
      </c>
      <c r="C4224" s="36" t="s">
        <v>4051</v>
      </c>
      <c r="D4224" s="36" t="s">
        <v>3831</v>
      </c>
      <c r="E4224">
        <v>121.953761</v>
      </c>
      <c r="F4224">
        <v>41.104165000000002</v>
      </c>
      <c r="G4224" t="s">
        <v>1464</v>
      </c>
    </row>
    <row r="4225" spans="1:7" ht="18.75" customHeight="1">
      <c r="A4225" t="s">
        <v>17131</v>
      </c>
      <c r="B4225" s="36" t="s">
        <v>17246</v>
      </c>
      <c r="C4225" t="s">
        <v>17165</v>
      </c>
      <c r="D4225" t="s">
        <v>17190</v>
      </c>
      <c r="E4225">
        <v>37.886666669999997</v>
      </c>
      <c r="F4225">
        <v>126.66055556000001</v>
      </c>
    </row>
    <row r="4226" spans="1:7" ht="18.75" customHeight="1">
      <c r="A4226" s="36" t="s">
        <v>12917</v>
      </c>
      <c r="B4226" s="36" t="s">
        <v>17253</v>
      </c>
      <c r="C4226" s="36" t="s">
        <v>12918</v>
      </c>
      <c r="D4226" s="36" t="s">
        <v>12399</v>
      </c>
      <c r="E4226">
        <v>0</v>
      </c>
      <c r="F4226">
        <v>0</v>
      </c>
      <c r="G4226" t="s">
        <v>1464</v>
      </c>
    </row>
    <row r="4227" spans="1:7" ht="18.75" customHeight="1">
      <c r="A4227" s="36" t="s">
        <v>10238</v>
      </c>
      <c r="B4227" s="36" t="s">
        <v>9596</v>
      </c>
      <c r="C4227" s="36" t="s">
        <v>10239</v>
      </c>
      <c r="D4227" t="s">
        <v>9793</v>
      </c>
      <c r="E4227">
        <v>62.666667940000004</v>
      </c>
      <c r="F4227">
        <v>25.25</v>
      </c>
      <c r="G4227" t="s">
        <v>1464</v>
      </c>
    </row>
    <row r="4228" spans="1:7" ht="18.75" customHeight="1">
      <c r="A4228" s="36" t="s">
        <v>11116</v>
      </c>
      <c r="B4228" s="36" t="s">
        <v>10805</v>
      </c>
      <c r="C4228" s="36" t="s">
        <v>11117</v>
      </c>
      <c r="D4228" s="36" t="s">
        <v>1464</v>
      </c>
      <c r="E4228">
        <v>0</v>
      </c>
      <c r="F4228">
        <v>0</v>
      </c>
      <c r="G4228" t="s">
        <v>1464</v>
      </c>
    </row>
    <row r="4229" spans="1:7" ht="18.75" customHeight="1">
      <c r="A4229" s="36" t="s">
        <v>17029</v>
      </c>
      <c r="B4229" s="36" t="s">
        <v>6330</v>
      </c>
      <c r="C4229" t="s">
        <v>17088</v>
      </c>
      <c r="D4229" t="s">
        <v>6819</v>
      </c>
      <c r="E4229">
        <v>5.3646675275617399</v>
      </c>
      <c r="F4229">
        <v>100.194652737376</v>
      </c>
    </row>
    <row r="4230" spans="1:7" ht="18.75" customHeight="1">
      <c r="A4230" s="36" t="s">
        <v>6817</v>
      </c>
      <c r="B4230" s="36" t="s">
        <v>6330</v>
      </c>
      <c r="C4230" t="s">
        <v>6818</v>
      </c>
      <c r="D4230" t="s">
        <v>6819</v>
      </c>
      <c r="E4230">
        <v>5.344805</v>
      </c>
      <c r="F4230">
        <v>100.197788</v>
      </c>
    </row>
    <row r="4231" spans="1:7" ht="18.75" customHeight="1">
      <c r="A4231" s="36" t="s">
        <v>5263</v>
      </c>
      <c r="B4231" s="36" t="s">
        <v>4582</v>
      </c>
      <c r="C4231" s="36" t="s">
        <v>5264</v>
      </c>
      <c r="D4231" t="s">
        <v>4761</v>
      </c>
      <c r="E4231">
        <v>109.990028</v>
      </c>
      <c r="F4231">
        <v>-1.735139</v>
      </c>
      <c r="G4231" t="s">
        <v>1464</v>
      </c>
    </row>
    <row r="4232" spans="1:7" ht="18.75" customHeight="1">
      <c r="A4232" s="36" t="s">
        <v>5214</v>
      </c>
      <c r="B4232" s="36" t="s">
        <v>4582</v>
      </c>
      <c r="C4232" s="36" t="s">
        <v>5215</v>
      </c>
      <c r="D4232" t="s">
        <v>4690</v>
      </c>
      <c r="E4232">
        <v>98.891778000000002</v>
      </c>
      <c r="F4232">
        <v>3.6827779999999999</v>
      </c>
      <c r="G4232" t="s">
        <v>1464</v>
      </c>
    </row>
    <row r="4233" spans="1:7" ht="18.75" customHeight="1">
      <c r="A4233" s="36" t="s">
        <v>5202</v>
      </c>
      <c r="B4233" s="36" t="s">
        <v>4582</v>
      </c>
      <c r="C4233" s="36" t="s">
        <v>5203</v>
      </c>
      <c r="D4233" t="s">
        <v>4690</v>
      </c>
      <c r="E4233">
        <v>98.891778000000002</v>
      </c>
      <c r="F4233">
        <v>3.6827779999999999</v>
      </c>
      <c r="G4233" t="s">
        <v>5203</v>
      </c>
    </row>
    <row r="4234" spans="1:7" ht="18.75" customHeight="1">
      <c r="A4234" s="36" t="s">
        <v>5137</v>
      </c>
      <c r="B4234" s="36" t="s">
        <v>4582</v>
      </c>
      <c r="C4234" s="36" t="s">
        <v>5138</v>
      </c>
      <c r="D4234" t="s">
        <v>4667</v>
      </c>
      <c r="E4234">
        <v>106.99626445057</v>
      </c>
      <c r="F4234">
        <v>-5.9351216237256601</v>
      </c>
      <c r="G4234" t="s">
        <v>1464</v>
      </c>
    </row>
    <row r="4235" spans="1:7" ht="18.75" customHeight="1">
      <c r="A4235" s="36" t="s">
        <v>5569</v>
      </c>
      <c r="B4235" s="36" t="s">
        <v>4582</v>
      </c>
      <c r="C4235" s="36" t="s">
        <v>5570</v>
      </c>
      <c r="D4235" t="s">
        <v>4615</v>
      </c>
      <c r="E4235">
        <v>114.275705</v>
      </c>
      <c r="F4235">
        <v>-8.6049209999999992</v>
      </c>
      <c r="G4235" t="s">
        <v>1464</v>
      </c>
    </row>
    <row r="4236" spans="1:7" ht="18.75" customHeight="1">
      <c r="A4236" s="36" t="s">
        <v>5204</v>
      </c>
      <c r="B4236" s="36" t="s">
        <v>4582</v>
      </c>
      <c r="C4236" s="36" t="s">
        <v>5205</v>
      </c>
      <c r="D4236" t="s">
        <v>4761</v>
      </c>
      <c r="E4236">
        <v>110.053764</v>
      </c>
      <c r="F4236">
        <v>-1.919775</v>
      </c>
      <c r="G4236" t="s">
        <v>1464</v>
      </c>
    </row>
    <row r="4237" spans="1:7" ht="18.75" customHeight="1">
      <c r="A4237" s="36" t="s">
        <v>5206</v>
      </c>
      <c r="B4237" s="36" t="s">
        <v>4582</v>
      </c>
      <c r="C4237" s="36" t="s">
        <v>5207</v>
      </c>
      <c r="D4237" t="s">
        <v>4761</v>
      </c>
      <c r="E4237">
        <v>109.99891100000001</v>
      </c>
      <c r="F4237">
        <v>-1.899214</v>
      </c>
      <c r="G4237" t="s">
        <v>1464</v>
      </c>
    </row>
    <row r="4238" spans="1:7" ht="18.75" customHeight="1">
      <c r="A4238" s="36" t="s">
        <v>6855</v>
      </c>
      <c r="B4238" s="36" t="s">
        <v>6330</v>
      </c>
      <c r="C4238" t="s">
        <v>6856</v>
      </c>
      <c r="D4238" t="s">
        <v>6335</v>
      </c>
      <c r="E4238">
        <v>5.85</v>
      </c>
      <c r="F4238">
        <v>100.53</v>
      </c>
    </row>
    <row r="4239" spans="1:7" ht="18.75" customHeight="1">
      <c r="A4239" s="36" t="s">
        <v>4757</v>
      </c>
      <c r="B4239" s="36" t="s">
        <v>4582</v>
      </c>
      <c r="C4239" s="36" t="s">
        <v>4758</v>
      </c>
      <c r="D4239" t="s">
        <v>4690</v>
      </c>
      <c r="E4239">
        <v>99</v>
      </c>
      <c r="F4239">
        <v>3.6500000950000002</v>
      </c>
      <c r="G4239" t="s">
        <v>1464</v>
      </c>
    </row>
    <row r="4240" spans="1:7" ht="18.75" customHeight="1">
      <c r="A4240" s="36" t="s">
        <v>4900</v>
      </c>
      <c r="B4240" s="36" t="s">
        <v>4582</v>
      </c>
      <c r="C4240" s="36" t="s">
        <v>4901</v>
      </c>
      <c r="D4240" t="s">
        <v>4627</v>
      </c>
      <c r="E4240">
        <v>112.557528</v>
      </c>
      <c r="F4240">
        <v>-7.0522140000000002</v>
      </c>
      <c r="G4240" t="s">
        <v>1464</v>
      </c>
    </row>
    <row r="4241" spans="1:7" ht="18.75" customHeight="1">
      <c r="A4241" s="36" t="s">
        <v>4639</v>
      </c>
      <c r="B4241" s="36" t="s">
        <v>4582</v>
      </c>
      <c r="C4241" s="36" t="s">
        <v>4640</v>
      </c>
      <c r="D4241" s="36" t="s">
        <v>4636</v>
      </c>
      <c r="E4241">
        <v>100.0999985</v>
      </c>
      <c r="F4241">
        <v>-0.60000002399999997</v>
      </c>
      <c r="G4241" t="s">
        <v>1464</v>
      </c>
    </row>
    <row r="4242" spans="1:7" ht="18.75" customHeight="1">
      <c r="A4242" s="36" t="s">
        <v>6572</v>
      </c>
      <c r="B4242" s="36" t="s">
        <v>6330</v>
      </c>
      <c r="C4242" t="s">
        <v>6573</v>
      </c>
      <c r="D4242" t="s">
        <v>6467</v>
      </c>
      <c r="E4242">
        <v>3.1500000950000002</v>
      </c>
      <c r="F4242">
        <v>101.75</v>
      </c>
    </row>
    <row r="4243" spans="1:7" ht="18.75" customHeight="1">
      <c r="A4243" s="36" t="s">
        <v>15482</v>
      </c>
      <c r="B4243" s="36" t="s">
        <v>4582</v>
      </c>
      <c r="C4243" s="36" t="s">
        <v>15483</v>
      </c>
      <c r="D4243" s="36" t="s">
        <v>1464</v>
      </c>
      <c r="E4243">
        <v>114.58303888888901</v>
      </c>
      <c r="F4243">
        <v>-30.553227777777799</v>
      </c>
      <c r="G4243" t="s">
        <v>1464</v>
      </c>
    </row>
    <row r="4244" spans="1:7" ht="18.75" customHeight="1">
      <c r="A4244" s="36" t="s">
        <v>5551</v>
      </c>
      <c r="B4244" s="36" t="s">
        <v>4582</v>
      </c>
      <c r="C4244" s="36" t="s">
        <v>5552</v>
      </c>
      <c r="D4244" t="s">
        <v>4621</v>
      </c>
      <c r="E4244">
        <v>109.9986</v>
      </c>
      <c r="F4244">
        <v>-6.9219439999999901</v>
      </c>
      <c r="G4244" t="s">
        <v>1464</v>
      </c>
    </row>
    <row r="4245" spans="1:7" ht="18.75" customHeight="1">
      <c r="A4245" s="36" t="s">
        <v>5102</v>
      </c>
      <c r="B4245" s="36" t="s">
        <v>4582</v>
      </c>
      <c r="C4245" s="36" t="s">
        <v>5103</v>
      </c>
      <c r="D4245" s="36" t="s">
        <v>5099</v>
      </c>
      <c r="E4245">
        <v>0</v>
      </c>
      <c r="F4245">
        <v>0</v>
      </c>
      <c r="G4245" t="s">
        <v>1464</v>
      </c>
    </row>
    <row r="4246" spans="1:7" ht="18.75" customHeight="1">
      <c r="A4246" s="36" t="s">
        <v>5567</v>
      </c>
      <c r="B4246" s="36" t="s">
        <v>4582</v>
      </c>
      <c r="C4246" s="36" t="s">
        <v>5568</v>
      </c>
      <c r="D4246" s="36" t="s">
        <v>4624</v>
      </c>
      <c r="E4246">
        <v>115.169291</v>
      </c>
      <c r="F4246">
        <v>-8.7620600000000106</v>
      </c>
      <c r="G4246" t="s">
        <v>1464</v>
      </c>
    </row>
    <row r="4247" spans="1:7" ht="18.75" customHeight="1">
      <c r="A4247" s="36" t="s">
        <v>4788</v>
      </c>
      <c r="B4247" s="36" t="s">
        <v>4582</v>
      </c>
      <c r="C4247" s="36" t="s">
        <v>4789</v>
      </c>
      <c r="D4247" s="36" t="s">
        <v>4667</v>
      </c>
      <c r="E4247">
        <v>108.585790999984</v>
      </c>
      <c r="F4247">
        <v>-6.7336134999415203</v>
      </c>
      <c r="G4247" t="s">
        <v>1464</v>
      </c>
    </row>
    <row r="4248" spans="1:7" ht="18.75" customHeight="1">
      <c r="A4248" s="36" t="s">
        <v>5062</v>
      </c>
      <c r="B4248" s="36" t="s">
        <v>4582</v>
      </c>
      <c r="C4248" s="36" t="s">
        <v>5063</v>
      </c>
      <c r="D4248" t="s">
        <v>5061</v>
      </c>
      <c r="E4248">
        <v>107.4499969</v>
      </c>
      <c r="F4248">
        <v>-2.9166667460000002</v>
      </c>
      <c r="G4248" t="s">
        <v>1464</v>
      </c>
    </row>
    <row r="4249" spans="1:7" ht="18.75" customHeight="1">
      <c r="A4249" s="36" t="s">
        <v>6463</v>
      </c>
      <c r="B4249" s="36" t="s">
        <v>6330</v>
      </c>
      <c r="C4249" t="s">
        <v>6464</v>
      </c>
      <c r="D4249" t="s">
        <v>6413</v>
      </c>
      <c r="E4249">
        <v>2.1833333970000002</v>
      </c>
      <c r="F4249">
        <v>102.26667019999999</v>
      </c>
    </row>
    <row r="4250" spans="1:7" ht="18.75" customHeight="1">
      <c r="A4250" s="36" t="s">
        <v>5334</v>
      </c>
      <c r="B4250" s="36" t="s">
        <v>4582</v>
      </c>
      <c r="C4250" s="36" t="s">
        <v>5335</v>
      </c>
      <c r="D4250" s="36" t="s">
        <v>5336</v>
      </c>
      <c r="E4250">
        <v>116.06666559999999</v>
      </c>
      <c r="F4250">
        <v>-8.5833330149999991</v>
      </c>
      <c r="G4250" t="s">
        <v>1464</v>
      </c>
    </row>
    <row r="4251" spans="1:7" ht="18.75" customHeight="1">
      <c r="A4251" s="36" t="s">
        <v>5224</v>
      </c>
      <c r="B4251" s="36" t="s">
        <v>4582</v>
      </c>
      <c r="C4251" s="36" t="s">
        <v>5225</v>
      </c>
      <c r="D4251" s="36" t="s">
        <v>4690</v>
      </c>
      <c r="E4251">
        <v>98.891778000000002</v>
      </c>
      <c r="F4251">
        <v>3.6827779999999999</v>
      </c>
      <c r="G4251" t="s">
        <v>1464</v>
      </c>
    </row>
    <row r="4252" spans="1:7" ht="18.75" customHeight="1">
      <c r="A4252" s="36" t="s">
        <v>5401</v>
      </c>
      <c r="B4252" s="36" t="s">
        <v>4582</v>
      </c>
      <c r="C4252" s="36" t="s">
        <v>5402</v>
      </c>
      <c r="D4252" s="36" t="s">
        <v>5394</v>
      </c>
      <c r="E4252">
        <v>106.11961610033001</v>
      </c>
      <c r="F4252">
        <v>-1.81625735942866</v>
      </c>
      <c r="G4252" t="s">
        <v>1464</v>
      </c>
    </row>
    <row r="4253" spans="1:7" ht="18.75" customHeight="1">
      <c r="A4253" s="36" t="s">
        <v>15484</v>
      </c>
      <c r="B4253" s="36" t="s">
        <v>4582</v>
      </c>
      <c r="C4253" s="36" t="s">
        <v>15485</v>
      </c>
      <c r="D4253" s="36" t="s">
        <v>1464</v>
      </c>
      <c r="E4253">
        <v>123.676888888889</v>
      </c>
      <c r="F4253">
        <v>-10.1232222222222</v>
      </c>
      <c r="G4253" t="s">
        <v>1464</v>
      </c>
    </row>
    <row r="4254" spans="1:7" ht="18.75" customHeight="1">
      <c r="A4254" s="36" t="s">
        <v>6370</v>
      </c>
      <c r="B4254" s="36" t="s">
        <v>6330</v>
      </c>
      <c r="C4254" t="s">
        <v>6371</v>
      </c>
      <c r="D4254" t="s">
        <v>6340</v>
      </c>
      <c r="E4254">
        <v>5.4333333970000002</v>
      </c>
      <c r="F4254">
        <v>100.18333440000001</v>
      </c>
    </row>
    <row r="4255" spans="1:7" ht="18.75" customHeight="1">
      <c r="A4255" s="36" t="s">
        <v>5448</v>
      </c>
      <c r="B4255" s="36" t="s">
        <v>4582</v>
      </c>
      <c r="C4255" s="36" t="s">
        <v>5449</v>
      </c>
      <c r="D4255" s="36" t="s">
        <v>4717</v>
      </c>
      <c r="E4255">
        <v>140.93333440000001</v>
      </c>
      <c r="F4255">
        <v>-9.1499996190000008</v>
      </c>
      <c r="G4255" t="s">
        <v>1464</v>
      </c>
    </row>
    <row r="4256" spans="1:7" ht="18.75" customHeight="1">
      <c r="A4256" s="36" t="s">
        <v>5114</v>
      </c>
      <c r="B4256" s="36" t="s">
        <v>4582</v>
      </c>
      <c r="C4256" s="36" t="s">
        <v>5115</v>
      </c>
      <c r="D4256" s="36" t="s">
        <v>5116</v>
      </c>
      <c r="E4256">
        <v>0</v>
      </c>
      <c r="F4256">
        <v>0</v>
      </c>
      <c r="G4256" t="s">
        <v>1464</v>
      </c>
    </row>
    <row r="4257" spans="1:7" ht="18.75" customHeight="1">
      <c r="A4257" s="36" t="s">
        <v>17039</v>
      </c>
      <c r="B4257" s="36" t="s">
        <v>6330</v>
      </c>
      <c r="C4257" t="s">
        <v>17098</v>
      </c>
      <c r="D4257" t="s">
        <v>6332</v>
      </c>
      <c r="E4257">
        <v>1.7953454482939799</v>
      </c>
      <c r="F4257">
        <v>102.88940751864899</v>
      </c>
    </row>
    <row r="4258" spans="1:7" ht="18.75" customHeight="1">
      <c r="A4258" s="36" t="s">
        <v>5226</v>
      </c>
      <c r="B4258" s="36" t="s">
        <v>4582</v>
      </c>
      <c r="C4258" s="36" t="s">
        <v>5227</v>
      </c>
      <c r="D4258" t="s">
        <v>4690</v>
      </c>
      <c r="E4258">
        <v>98.959608000000003</v>
      </c>
      <c r="F4258">
        <v>3.6129630000000001</v>
      </c>
      <c r="G4258" t="s">
        <v>1464</v>
      </c>
    </row>
    <row r="4259" spans="1:7" ht="18.75" customHeight="1">
      <c r="A4259" s="36" t="s">
        <v>4613</v>
      </c>
      <c r="B4259" s="36" t="s">
        <v>4582</v>
      </c>
      <c r="C4259" s="36" t="s">
        <v>4614</v>
      </c>
      <c r="D4259" s="36" t="s">
        <v>4615</v>
      </c>
      <c r="E4259">
        <v>114.37290299999999</v>
      </c>
      <c r="F4259">
        <v>-8.6778910000000007</v>
      </c>
      <c r="G4259" t="s">
        <v>1464</v>
      </c>
    </row>
    <row r="4260" spans="1:7" ht="18.75" customHeight="1">
      <c r="A4260" s="36" t="s">
        <v>4919</v>
      </c>
      <c r="B4260" s="36" t="s">
        <v>4582</v>
      </c>
      <c r="C4260" s="36" t="s">
        <v>4920</v>
      </c>
      <c r="D4260" t="s">
        <v>4664</v>
      </c>
      <c r="E4260">
        <v>111.0333328</v>
      </c>
      <c r="F4260">
        <v>-6.75</v>
      </c>
      <c r="G4260" t="s">
        <v>1464</v>
      </c>
    </row>
    <row r="4261" spans="1:7" ht="18.75" customHeight="1">
      <c r="A4261" s="36" t="s">
        <v>4675</v>
      </c>
      <c r="B4261" s="36" t="s">
        <v>4582</v>
      </c>
      <c r="C4261" s="36" t="s">
        <v>4676</v>
      </c>
      <c r="D4261" t="s">
        <v>4603</v>
      </c>
      <c r="E4261">
        <v>140.4212</v>
      </c>
      <c r="F4261">
        <v>-8.5510389999999994</v>
      </c>
      <c r="G4261" t="s">
        <v>1464</v>
      </c>
    </row>
    <row r="4262" spans="1:7" ht="18.75" customHeight="1">
      <c r="A4262" s="36" t="s">
        <v>15486</v>
      </c>
      <c r="B4262" s="36" t="s">
        <v>4582</v>
      </c>
      <c r="C4262" s="36" t="s">
        <v>15487</v>
      </c>
      <c r="D4262" s="36" t="s">
        <v>1464</v>
      </c>
      <c r="E4262">
        <v>98.588927777777798</v>
      </c>
      <c r="F4262">
        <v>-3.9286611111111198</v>
      </c>
      <c r="G4262" t="s">
        <v>1464</v>
      </c>
    </row>
    <row r="4263" spans="1:7" ht="18.75" customHeight="1">
      <c r="A4263" s="36" t="s">
        <v>6460</v>
      </c>
      <c r="B4263" s="36" t="s">
        <v>6330</v>
      </c>
      <c r="C4263" t="s">
        <v>6461</v>
      </c>
      <c r="D4263" t="s">
        <v>6462</v>
      </c>
      <c r="E4263">
        <v>2.533333302</v>
      </c>
      <c r="F4263">
        <v>101.83333589999999</v>
      </c>
    </row>
    <row r="4264" spans="1:7" ht="18.75" customHeight="1">
      <c r="A4264" s="36" t="s">
        <v>5392</v>
      </c>
      <c r="B4264" s="36" t="s">
        <v>4582</v>
      </c>
      <c r="C4264" s="36" t="s">
        <v>5393</v>
      </c>
      <c r="D4264" s="36" t="s">
        <v>5394</v>
      </c>
      <c r="E4264">
        <v>106.16519571240001</v>
      </c>
      <c r="F4264">
        <v>-1.8714309340003199</v>
      </c>
      <c r="G4264" t="s">
        <v>1464</v>
      </c>
    </row>
    <row r="4265" spans="1:7" ht="18.75" customHeight="1">
      <c r="A4265" s="36" t="s">
        <v>6657</v>
      </c>
      <c r="B4265" s="36" t="s">
        <v>6330</v>
      </c>
      <c r="C4265" t="s">
        <v>6658</v>
      </c>
      <c r="D4265"/>
      <c r="E4265">
        <v>4.4759750000000098</v>
      </c>
      <c r="F4265">
        <v>100.623741</v>
      </c>
    </row>
    <row r="4266" spans="1:7" ht="18.75" customHeight="1">
      <c r="A4266" s="36" t="s">
        <v>17030</v>
      </c>
      <c r="B4266" s="36" t="s">
        <v>6330</v>
      </c>
      <c r="C4266" t="s">
        <v>17089</v>
      </c>
      <c r="D4266" t="s">
        <v>6386</v>
      </c>
      <c r="E4266">
        <v>4.4391199674135402</v>
      </c>
      <c r="F4266">
        <v>100.61107481964901</v>
      </c>
    </row>
    <row r="4267" spans="1:7" ht="18.75" customHeight="1">
      <c r="A4267" s="36" t="s">
        <v>5332</v>
      </c>
      <c r="B4267" s="36" t="s">
        <v>4582</v>
      </c>
      <c r="C4267" s="36" t="s">
        <v>5333</v>
      </c>
      <c r="D4267" s="36" t="s">
        <v>4627</v>
      </c>
      <c r="E4267">
        <v>114.7833328</v>
      </c>
      <c r="F4267">
        <v>-7.25</v>
      </c>
      <c r="G4267" t="s">
        <v>1464</v>
      </c>
    </row>
    <row r="4268" spans="1:7" ht="18.75" customHeight="1">
      <c r="A4268" s="36" t="s">
        <v>15488</v>
      </c>
      <c r="B4268" s="36" t="s">
        <v>4582</v>
      </c>
      <c r="C4268" s="36" t="s">
        <v>15489</v>
      </c>
      <c r="D4268" t="s">
        <v>1464</v>
      </c>
      <c r="E4268">
        <v>117.876444444444</v>
      </c>
      <c r="F4268">
        <v>3.46722222222221</v>
      </c>
      <c r="G4268" t="s">
        <v>1464</v>
      </c>
    </row>
    <row r="4269" spans="1:7" ht="18.75" customHeight="1">
      <c r="A4269" s="36" t="s">
        <v>4858</v>
      </c>
      <c r="B4269" s="36" t="s">
        <v>4582</v>
      </c>
      <c r="C4269" s="36" t="s">
        <v>4859</v>
      </c>
      <c r="D4269" s="36" t="s">
        <v>4624</v>
      </c>
      <c r="E4269">
        <v>115.24040100000001</v>
      </c>
      <c r="F4269">
        <v>-8.7297969999999996</v>
      </c>
      <c r="G4269" t="s">
        <v>1464</v>
      </c>
    </row>
    <row r="4270" spans="1:7" ht="18.75" customHeight="1">
      <c r="A4270" s="36" t="s">
        <v>5059</v>
      </c>
      <c r="B4270" s="36" t="s">
        <v>4582</v>
      </c>
      <c r="C4270" s="36" t="s">
        <v>5060</v>
      </c>
      <c r="D4270" s="36" t="s">
        <v>5061</v>
      </c>
      <c r="E4270">
        <v>107.48332980000001</v>
      </c>
      <c r="F4270">
        <v>-2.9333333970000002</v>
      </c>
      <c r="G4270" t="s">
        <v>1464</v>
      </c>
    </row>
    <row r="4271" spans="1:7" ht="18.75" customHeight="1">
      <c r="A4271" s="36" t="s">
        <v>5403</v>
      </c>
      <c r="B4271" s="36" t="s">
        <v>4582</v>
      </c>
      <c r="C4271" s="36" t="s">
        <v>5404</v>
      </c>
      <c r="D4271" s="36" t="s">
        <v>4621</v>
      </c>
      <c r="E4271">
        <v>109.24234863624</v>
      </c>
      <c r="F4271">
        <v>-7.6965004421782401</v>
      </c>
      <c r="G4271" t="s">
        <v>1464</v>
      </c>
    </row>
    <row r="4272" spans="1:7" ht="18.75" customHeight="1">
      <c r="A4272" s="36" t="s">
        <v>6372</v>
      </c>
      <c r="B4272" s="36" t="s">
        <v>6330</v>
      </c>
      <c r="C4272" t="s">
        <v>6373</v>
      </c>
      <c r="D4272" t="s">
        <v>6335</v>
      </c>
      <c r="E4272">
        <v>5.7333335879999998</v>
      </c>
      <c r="F4272">
        <v>101.36666870000001</v>
      </c>
    </row>
    <row r="4273" spans="1:7" ht="18.75" customHeight="1">
      <c r="A4273" s="36" t="s">
        <v>15490</v>
      </c>
      <c r="B4273" s="36" t="s">
        <v>4582</v>
      </c>
      <c r="C4273" s="36" t="s">
        <v>15491</v>
      </c>
      <c r="D4273" s="36" t="s">
        <v>1464</v>
      </c>
      <c r="E4273">
        <v>109.17527777777801</v>
      </c>
      <c r="F4273">
        <v>-7.6911111111111197</v>
      </c>
      <c r="G4273" t="s">
        <v>1464</v>
      </c>
    </row>
    <row r="4274" spans="1:7" ht="18.75" customHeight="1">
      <c r="A4274" s="36" t="s">
        <v>5127</v>
      </c>
      <c r="B4274" s="36" t="s">
        <v>4582</v>
      </c>
      <c r="C4274" s="36" t="s">
        <v>5128</v>
      </c>
      <c r="D4274" t="s">
        <v>5129</v>
      </c>
      <c r="E4274">
        <v>115.9499969</v>
      </c>
      <c r="F4274">
        <v>-2.75</v>
      </c>
      <c r="G4274" t="s">
        <v>1464</v>
      </c>
    </row>
    <row r="4275" spans="1:7" ht="18.75" customHeight="1">
      <c r="A4275" s="36" t="s">
        <v>5095</v>
      </c>
      <c r="B4275" s="36" t="s">
        <v>4582</v>
      </c>
      <c r="C4275" s="36" t="s">
        <v>5096</v>
      </c>
      <c r="D4275" s="36" t="s">
        <v>4679</v>
      </c>
      <c r="E4275">
        <v>0</v>
      </c>
      <c r="F4275">
        <v>0</v>
      </c>
      <c r="G4275" t="s">
        <v>1464</v>
      </c>
    </row>
    <row r="4276" spans="1:7" ht="18.75" customHeight="1">
      <c r="A4276" s="36" t="s">
        <v>4611</v>
      </c>
      <c r="B4276" s="36" t="s">
        <v>4582</v>
      </c>
      <c r="C4276" s="36" t="s">
        <v>4612</v>
      </c>
      <c r="D4276" t="s">
        <v>4592</v>
      </c>
      <c r="E4276">
        <v>117.5457</v>
      </c>
      <c r="F4276">
        <v>0.37708610000000398</v>
      </c>
      <c r="G4276" t="s">
        <v>1464</v>
      </c>
    </row>
    <row r="4277" spans="1:7" ht="18.75" customHeight="1">
      <c r="A4277" s="36" t="s">
        <v>15492</v>
      </c>
      <c r="B4277" s="36" t="s">
        <v>4582</v>
      </c>
      <c r="C4277" s="36" t="s">
        <v>15493</v>
      </c>
      <c r="D4277" t="s">
        <v>1464</v>
      </c>
      <c r="E4277">
        <v>109.137490503862</v>
      </c>
      <c r="F4277">
        <v>-0.56592577432361602</v>
      </c>
      <c r="G4277" t="s">
        <v>1464</v>
      </c>
    </row>
    <row r="4278" spans="1:7" ht="18.75" customHeight="1">
      <c r="A4278" s="36" t="s">
        <v>6692</v>
      </c>
      <c r="B4278" s="36" t="s">
        <v>6330</v>
      </c>
      <c r="C4278" t="s">
        <v>6693</v>
      </c>
      <c r="D4278" t="s">
        <v>6332</v>
      </c>
      <c r="E4278">
        <v>0</v>
      </c>
      <c r="F4278">
        <v>0</v>
      </c>
    </row>
    <row r="4279" spans="1:7" ht="18.75" customHeight="1">
      <c r="A4279" s="36" t="s">
        <v>5555</v>
      </c>
      <c r="B4279" s="36" t="s">
        <v>4582</v>
      </c>
      <c r="C4279" s="36" t="s">
        <v>5556</v>
      </c>
      <c r="D4279" t="s">
        <v>4627</v>
      </c>
      <c r="E4279">
        <v>0</v>
      </c>
      <c r="F4279">
        <v>0</v>
      </c>
      <c r="G4279" t="s">
        <v>1464</v>
      </c>
    </row>
    <row r="4280" spans="1:7" ht="18.75" customHeight="1">
      <c r="A4280" s="36" t="s">
        <v>5186</v>
      </c>
      <c r="B4280" s="36" t="s">
        <v>4582</v>
      </c>
      <c r="C4280" s="36" t="s">
        <v>5187</v>
      </c>
      <c r="D4280" t="s">
        <v>4649</v>
      </c>
      <c r="E4280">
        <v>110.33333589999999</v>
      </c>
      <c r="F4280">
        <v>-7.8833332059999996</v>
      </c>
      <c r="G4280" t="s">
        <v>1464</v>
      </c>
    </row>
    <row r="4281" spans="1:7" ht="18.75" customHeight="1">
      <c r="A4281" s="36" t="s">
        <v>15494</v>
      </c>
      <c r="B4281" s="36" t="s">
        <v>4582</v>
      </c>
      <c r="C4281" s="36" t="s">
        <v>15495</v>
      </c>
      <c r="D4281" t="s">
        <v>1464</v>
      </c>
      <c r="E4281">
        <v>110.195517743645</v>
      </c>
      <c r="F4281">
        <v>-2.6701491650600899</v>
      </c>
      <c r="G4281" t="s">
        <v>1464</v>
      </c>
    </row>
    <row r="4282" spans="1:7" ht="18.75" customHeight="1">
      <c r="A4282" s="36" t="s">
        <v>4711</v>
      </c>
      <c r="B4282" s="36" t="s">
        <v>4582</v>
      </c>
      <c r="C4282" s="36" t="s">
        <v>4712</v>
      </c>
      <c r="D4282" s="36" t="s">
        <v>4664</v>
      </c>
      <c r="E4282">
        <v>110.43333440000001</v>
      </c>
      <c r="F4282">
        <v>-6.9333333970000002</v>
      </c>
      <c r="G4282" t="s">
        <v>1464</v>
      </c>
    </row>
    <row r="4283" spans="1:7" ht="18.75" customHeight="1">
      <c r="A4283" s="36" t="s">
        <v>5549</v>
      </c>
      <c r="B4283" s="36" t="s">
        <v>4582</v>
      </c>
      <c r="C4283" s="36" t="s">
        <v>5550</v>
      </c>
      <c r="D4283" t="s">
        <v>4621</v>
      </c>
      <c r="E4283">
        <v>109.27</v>
      </c>
      <c r="F4283">
        <v>-7.8641670000000001</v>
      </c>
      <c r="G4283" t="s">
        <v>1464</v>
      </c>
    </row>
    <row r="4284" spans="1:7" ht="18.75" customHeight="1">
      <c r="A4284" s="36" t="s">
        <v>11671</v>
      </c>
      <c r="B4284" s="36" t="s">
        <v>10805</v>
      </c>
      <c r="C4284" s="36" t="s">
        <v>11672</v>
      </c>
      <c r="D4284" s="36" t="s">
        <v>10968</v>
      </c>
      <c r="E4284">
        <v>120.38333129999999</v>
      </c>
      <c r="F4284">
        <v>17.516666409999999</v>
      </c>
      <c r="G4284" t="s">
        <v>1464</v>
      </c>
    </row>
    <row r="4285" spans="1:7" ht="18.75" customHeight="1">
      <c r="A4285" s="36" t="s">
        <v>11603</v>
      </c>
      <c r="B4285" s="36" t="s">
        <v>10805</v>
      </c>
      <c r="C4285" s="36" t="s">
        <v>11604</v>
      </c>
      <c r="D4285" s="36" t="s">
        <v>11484</v>
      </c>
      <c r="E4285">
        <v>120.5333328</v>
      </c>
      <c r="F4285">
        <v>18.11666679</v>
      </c>
      <c r="G4285" t="s">
        <v>1464</v>
      </c>
    </row>
    <row r="4286" spans="1:7" ht="18.75" customHeight="1">
      <c r="A4286" s="36" t="s">
        <v>10847</v>
      </c>
      <c r="B4286" s="36" t="s">
        <v>10805</v>
      </c>
      <c r="C4286" s="36" t="s">
        <v>10848</v>
      </c>
      <c r="D4286" s="36" t="s">
        <v>10834</v>
      </c>
      <c r="E4286">
        <v>122.73332980000001</v>
      </c>
      <c r="F4286">
        <v>10.61666679</v>
      </c>
      <c r="G4286" t="s">
        <v>1464</v>
      </c>
    </row>
    <row r="4287" spans="1:7" ht="18.75" customHeight="1">
      <c r="A4287" s="36" t="s">
        <v>7787</v>
      </c>
      <c r="B4287" s="36" t="s">
        <v>17249</v>
      </c>
      <c r="C4287" s="36" t="s">
        <v>7788</v>
      </c>
      <c r="D4287" s="36" t="s">
        <v>7773</v>
      </c>
      <c r="E4287">
        <v>174.20638890000001</v>
      </c>
      <c r="F4287">
        <v>-36.438055560000002</v>
      </c>
      <c r="G4287" t="s">
        <v>8905</v>
      </c>
    </row>
    <row r="4288" spans="1:7" ht="18.75" customHeight="1">
      <c r="A4288" s="36" t="s">
        <v>7789</v>
      </c>
      <c r="B4288" s="36" t="s">
        <v>17249</v>
      </c>
      <c r="C4288" s="36" t="s">
        <v>7790</v>
      </c>
      <c r="D4288" s="36" t="s">
        <v>7773</v>
      </c>
      <c r="E4288">
        <v>174.20638890000001</v>
      </c>
      <c r="F4288">
        <v>-36.438055560000002</v>
      </c>
      <c r="G4288" t="s">
        <v>8905</v>
      </c>
    </row>
    <row r="4289" spans="1:7" ht="18.75" customHeight="1">
      <c r="A4289" s="36" t="s">
        <v>7791</v>
      </c>
      <c r="B4289" s="36" t="s">
        <v>17249</v>
      </c>
      <c r="C4289" s="36" t="s">
        <v>7792</v>
      </c>
      <c r="D4289" s="36" t="s">
        <v>7773</v>
      </c>
      <c r="E4289">
        <v>174.20638890000001</v>
      </c>
      <c r="F4289">
        <v>-36.438055560000002</v>
      </c>
      <c r="G4289" t="s">
        <v>8905</v>
      </c>
    </row>
    <row r="4290" spans="1:7" ht="18.75" customHeight="1">
      <c r="A4290" s="36" t="s">
        <v>8649</v>
      </c>
      <c r="B4290" s="36" t="s">
        <v>17249</v>
      </c>
      <c r="C4290" s="36" t="s">
        <v>8650</v>
      </c>
      <c r="D4290" s="36" t="s">
        <v>7762</v>
      </c>
      <c r="E4290">
        <v>170.69388889999999</v>
      </c>
      <c r="F4290">
        <v>-45.852499999999999</v>
      </c>
      <c r="G4290" t="s">
        <v>1464</v>
      </c>
    </row>
    <row r="4291" spans="1:7" ht="18.75" customHeight="1">
      <c r="A4291" s="36" t="s">
        <v>17000</v>
      </c>
      <c r="B4291" s="36" t="s">
        <v>6330</v>
      </c>
      <c r="C4291" t="s">
        <v>17059</v>
      </c>
      <c r="D4291" t="s">
        <v>6353</v>
      </c>
      <c r="E4291">
        <v>5.7337105535820703</v>
      </c>
      <c r="F4291">
        <v>115.91874582344001</v>
      </c>
    </row>
    <row r="4292" spans="1:7" ht="18.75" customHeight="1">
      <c r="A4292" s="36" t="s">
        <v>7793</v>
      </c>
      <c r="B4292" s="36" t="s">
        <v>17249</v>
      </c>
      <c r="C4292" s="36" t="s">
        <v>7794</v>
      </c>
      <c r="D4292" s="36" t="s">
        <v>7795</v>
      </c>
      <c r="E4292">
        <v>169.46666669999999</v>
      </c>
      <c r="F4292">
        <v>-46.566666669999996</v>
      </c>
      <c r="G4292" t="s">
        <v>7794</v>
      </c>
    </row>
    <row r="4293" spans="1:7" ht="18.75" customHeight="1">
      <c r="A4293" s="36" t="s">
        <v>15600</v>
      </c>
      <c r="B4293" s="36" t="s">
        <v>17249</v>
      </c>
      <c r="C4293" s="36" t="s">
        <v>15601</v>
      </c>
      <c r="D4293" s="36" t="s">
        <v>7773</v>
      </c>
      <c r="E4293">
        <v>174.24</v>
      </c>
      <c r="F4293">
        <v>-36.369999999999997</v>
      </c>
      <c r="G4293" t="s">
        <v>8905</v>
      </c>
    </row>
    <row r="4294" spans="1:7" ht="18.75" customHeight="1">
      <c r="A4294" s="36" t="s">
        <v>8307</v>
      </c>
      <c r="B4294" s="36" t="s">
        <v>17249</v>
      </c>
      <c r="C4294" s="36" t="s">
        <v>8308</v>
      </c>
      <c r="D4294" s="36" t="s">
        <v>7773</v>
      </c>
      <c r="E4294">
        <v>174.24344099999999</v>
      </c>
      <c r="F4294">
        <v>-36.366824000000001</v>
      </c>
      <c r="G4294" t="s">
        <v>8905</v>
      </c>
    </row>
    <row r="4295" spans="1:7" ht="18.75" customHeight="1">
      <c r="A4295" s="36" t="s">
        <v>7796</v>
      </c>
      <c r="B4295" s="36" t="s">
        <v>17249</v>
      </c>
      <c r="C4295" s="36" t="s">
        <v>7797</v>
      </c>
      <c r="D4295" s="36" t="s">
        <v>7773</v>
      </c>
      <c r="E4295">
        <v>174.3977778</v>
      </c>
      <c r="F4295">
        <v>-36.659444440000001</v>
      </c>
      <c r="G4295" t="s">
        <v>8905</v>
      </c>
    </row>
    <row r="4296" spans="1:7" ht="18.75" customHeight="1">
      <c r="A4296" s="36" t="s">
        <v>12859</v>
      </c>
      <c r="B4296" s="36" t="s">
        <v>17253</v>
      </c>
      <c r="C4296" s="36" t="s">
        <v>12860</v>
      </c>
      <c r="D4296" t="s">
        <v>12404</v>
      </c>
      <c r="E4296">
        <v>0</v>
      </c>
      <c r="F4296">
        <v>0</v>
      </c>
      <c r="G4296" t="s">
        <v>1464</v>
      </c>
    </row>
    <row r="4297" spans="1:7" ht="18.75" customHeight="1">
      <c r="A4297" s="36" t="s">
        <v>4616</v>
      </c>
      <c r="B4297" s="36" t="s">
        <v>4582</v>
      </c>
      <c r="C4297" s="36" t="s">
        <v>4617</v>
      </c>
      <c r="D4297" s="36" t="s">
        <v>4618</v>
      </c>
      <c r="E4297">
        <v>110.33280499999999</v>
      </c>
      <c r="F4297">
        <v>-8.0256629999999998</v>
      </c>
      <c r="G4297" t="s">
        <v>1464</v>
      </c>
    </row>
    <row r="4298" spans="1:7" ht="18.75" customHeight="1">
      <c r="A4298" s="36" t="s">
        <v>8647</v>
      </c>
      <c r="B4298" s="36" t="s">
        <v>17249</v>
      </c>
      <c r="C4298" s="36" t="s">
        <v>8648</v>
      </c>
      <c r="D4298" s="36" t="s">
        <v>7710</v>
      </c>
      <c r="E4298">
        <v>172.68333329999999</v>
      </c>
      <c r="F4298">
        <v>-40.716666670000002</v>
      </c>
      <c r="G4298" t="s">
        <v>1464</v>
      </c>
    </row>
    <row r="4299" spans="1:7" ht="18.75" customHeight="1">
      <c r="A4299" s="36" t="s">
        <v>5042</v>
      </c>
      <c r="B4299" s="36" t="s">
        <v>4582</v>
      </c>
      <c r="C4299" s="36" t="s">
        <v>5043</v>
      </c>
      <c r="D4299" t="s">
        <v>5041</v>
      </c>
      <c r="E4299">
        <v>0</v>
      </c>
      <c r="F4299">
        <v>0</v>
      </c>
      <c r="G4299" t="s">
        <v>1464</v>
      </c>
    </row>
    <row r="4300" spans="1:7" ht="18.75" customHeight="1">
      <c r="A4300" s="36" t="s">
        <v>7798</v>
      </c>
      <c r="B4300" s="36" t="s">
        <v>17249</v>
      </c>
      <c r="C4300" s="36" t="s">
        <v>7799</v>
      </c>
      <c r="D4300" s="36" t="s">
        <v>7773</v>
      </c>
      <c r="E4300">
        <v>174.25</v>
      </c>
      <c r="F4300">
        <v>-36.455833329999997</v>
      </c>
      <c r="G4300" t="s">
        <v>8905</v>
      </c>
    </row>
    <row r="4301" spans="1:7" ht="18.75" customHeight="1">
      <c r="A4301" s="36" t="s">
        <v>7432</v>
      </c>
      <c r="B4301" s="36" t="s">
        <v>7429</v>
      </c>
      <c r="C4301" s="36" t="s">
        <v>7433</v>
      </c>
      <c r="D4301" s="36" t="s">
        <v>7434</v>
      </c>
      <c r="E4301">
        <v>83.583335880000007</v>
      </c>
      <c r="F4301">
        <v>27.666666029999998</v>
      </c>
      <c r="G4301" t="s">
        <v>1464</v>
      </c>
    </row>
    <row r="4302" spans="1:7" ht="18.75" customHeight="1">
      <c r="A4302" s="36" t="s">
        <v>7800</v>
      </c>
      <c r="B4302" s="36" t="s">
        <v>17249</v>
      </c>
      <c r="C4302" s="36" t="s">
        <v>7801</v>
      </c>
      <c r="D4302" t="s">
        <v>7732</v>
      </c>
      <c r="E4302">
        <v>175.5</v>
      </c>
      <c r="F4302">
        <v>-37.183333330000004</v>
      </c>
      <c r="G4302" t="s">
        <v>8557</v>
      </c>
    </row>
    <row r="4303" spans="1:7" ht="18.75" customHeight="1">
      <c r="A4303" s="36" t="s">
        <v>7802</v>
      </c>
      <c r="B4303" s="36" t="s">
        <v>17249</v>
      </c>
      <c r="C4303" s="36" t="s">
        <v>7803</v>
      </c>
      <c r="D4303" s="36" t="s">
        <v>7804</v>
      </c>
      <c r="E4303">
        <v>172.93333329999999</v>
      </c>
      <c r="F4303">
        <v>-34.533333329999998</v>
      </c>
      <c r="G4303" t="s">
        <v>8646</v>
      </c>
    </row>
    <row r="4304" spans="1:7" ht="18.75" customHeight="1">
      <c r="A4304" s="36" t="s">
        <v>7805</v>
      </c>
      <c r="B4304" s="36" t="s">
        <v>17249</v>
      </c>
      <c r="C4304" s="36" t="s">
        <v>7806</v>
      </c>
      <c r="D4304" s="36" t="s">
        <v>7804</v>
      </c>
      <c r="E4304">
        <v>172.93333329999999</v>
      </c>
      <c r="F4304">
        <v>-34.533333329999998</v>
      </c>
      <c r="G4304" t="s">
        <v>8646</v>
      </c>
    </row>
    <row r="4305" spans="1:7" ht="18.75" customHeight="1">
      <c r="A4305" s="36" t="s">
        <v>8329</v>
      </c>
      <c r="B4305" s="36" t="s">
        <v>17249</v>
      </c>
      <c r="C4305" s="36" t="s">
        <v>8330</v>
      </c>
      <c r="D4305" t="s">
        <v>7804</v>
      </c>
      <c r="E4305">
        <v>172.94434899999999</v>
      </c>
      <c r="F4305">
        <v>-34.526142999999998</v>
      </c>
      <c r="G4305" t="s">
        <v>8646</v>
      </c>
    </row>
    <row r="4306" spans="1:7" ht="18.75" customHeight="1">
      <c r="A4306" s="36" t="s">
        <v>7807</v>
      </c>
      <c r="B4306" s="36" t="s">
        <v>17249</v>
      </c>
      <c r="C4306" s="36" t="s">
        <v>7808</v>
      </c>
      <c r="D4306" s="36" t="s">
        <v>7804</v>
      </c>
      <c r="E4306">
        <v>172.93333329999999</v>
      </c>
      <c r="F4306">
        <v>-34.533333329999998</v>
      </c>
      <c r="G4306" t="s">
        <v>8646</v>
      </c>
    </row>
    <row r="4307" spans="1:7" ht="18.75" customHeight="1">
      <c r="A4307" s="36" t="s">
        <v>8645</v>
      </c>
      <c r="B4307" s="36" t="s">
        <v>17249</v>
      </c>
      <c r="C4307" s="36" t="s">
        <v>8646</v>
      </c>
      <c r="D4307" t="s">
        <v>7716</v>
      </c>
      <c r="E4307">
        <v>172.96665949999999</v>
      </c>
      <c r="F4307">
        <v>-34.516666409999999</v>
      </c>
      <c r="G4307" t="s">
        <v>1464</v>
      </c>
    </row>
    <row r="4308" spans="1:7" ht="18.75" customHeight="1">
      <c r="A4308" s="36" t="s">
        <v>5052</v>
      </c>
      <c r="B4308" s="36" t="s">
        <v>4582</v>
      </c>
      <c r="C4308" s="36" t="s">
        <v>5053</v>
      </c>
      <c r="D4308" t="s">
        <v>4814</v>
      </c>
      <c r="E4308">
        <v>104.33333589999999</v>
      </c>
      <c r="F4308">
        <v>-2.2999999519999998</v>
      </c>
      <c r="G4308" t="s">
        <v>1464</v>
      </c>
    </row>
    <row r="4309" spans="1:7" ht="18.75" customHeight="1">
      <c r="A4309" s="36" t="s">
        <v>6696</v>
      </c>
      <c r="B4309" s="36" t="s">
        <v>6330</v>
      </c>
      <c r="C4309" t="s">
        <v>6697</v>
      </c>
      <c r="D4309" t="s">
        <v>6332</v>
      </c>
      <c r="E4309">
        <v>1.716666698</v>
      </c>
      <c r="F4309">
        <v>103.08333589999999</v>
      </c>
    </row>
    <row r="4310" spans="1:7" ht="18.75" customHeight="1">
      <c r="A4310" s="36" t="s">
        <v>17031</v>
      </c>
      <c r="B4310" s="36" t="s">
        <v>6330</v>
      </c>
      <c r="C4310" t="s">
        <v>17090</v>
      </c>
      <c r="D4310" t="s">
        <v>6413</v>
      </c>
      <c r="E4310">
        <v>2.1726933341958898</v>
      </c>
      <c r="F4310">
        <v>102.502944510391</v>
      </c>
    </row>
    <row r="4311" spans="1:7" ht="18.75" customHeight="1">
      <c r="A4311" s="36" t="s">
        <v>6403</v>
      </c>
      <c r="B4311" s="36" t="s">
        <v>6330</v>
      </c>
      <c r="C4311" t="s">
        <v>6404</v>
      </c>
      <c r="D4311" t="s">
        <v>6332</v>
      </c>
      <c r="E4311">
        <v>1.8999999759999999</v>
      </c>
      <c r="F4311">
        <v>102.68333440000001</v>
      </c>
    </row>
    <row r="4312" spans="1:7" ht="18.75" customHeight="1">
      <c r="A4312" s="36" t="s">
        <v>6694</v>
      </c>
      <c r="B4312" s="36" t="s">
        <v>6330</v>
      </c>
      <c r="C4312" t="s">
        <v>6695</v>
      </c>
      <c r="D4312" t="s">
        <v>6332</v>
      </c>
      <c r="E4312">
        <v>0</v>
      </c>
      <c r="F4312">
        <v>0</v>
      </c>
    </row>
    <row r="4313" spans="1:7" ht="18.75" customHeight="1">
      <c r="A4313" s="36" t="s">
        <v>7809</v>
      </c>
      <c r="B4313" s="36" t="s">
        <v>17249</v>
      </c>
      <c r="C4313" s="36" t="s">
        <v>7810</v>
      </c>
      <c r="D4313" s="36" t="s">
        <v>7703</v>
      </c>
      <c r="E4313">
        <v>172.96665949999999</v>
      </c>
      <c r="F4313">
        <v>-34.516666409999999</v>
      </c>
      <c r="G4313" t="s">
        <v>8460</v>
      </c>
    </row>
    <row r="4314" spans="1:7" ht="18.75" customHeight="1">
      <c r="A4314" s="36" t="s">
        <v>2666</v>
      </c>
      <c r="B4314" s="36" t="s">
        <v>1884</v>
      </c>
      <c r="C4314" s="36" t="s">
        <v>2667</v>
      </c>
      <c r="D4314" s="36" t="s">
        <v>1464</v>
      </c>
      <c r="E4314">
        <v>148.19038144935601</v>
      </c>
      <c r="F4314">
        <v>-33.160276083788098</v>
      </c>
      <c r="G4314" t="s">
        <v>1464</v>
      </c>
    </row>
    <row r="4315" spans="1:7" ht="18.75" customHeight="1">
      <c r="A4315" s="36" t="s">
        <v>7811</v>
      </c>
      <c r="B4315" s="36" t="s">
        <v>17249</v>
      </c>
      <c r="C4315" s="36" t="s">
        <v>7812</v>
      </c>
      <c r="D4315" s="36" t="s">
        <v>7773</v>
      </c>
      <c r="E4315">
        <v>172.96665949999999</v>
      </c>
      <c r="F4315">
        <v>-34.516666409999999</v>
      </c>
      <c r="G4315" t="s">
        <v>8905</v>
      </c>
    </row>
    <row r="4316" spans="1:7" ht="18.75" customHeight="1">
      <c r="A4316" s="36" t="s">
        <v>8319</v>
      </c>
      <c r="B4316" s="36" t="s">
        <v>17249</v>
      </c>
      <c r="C4316" s="36" t="s">
        <v>8320</v>
      </c>
      <c r="D4316" s="36" t="s">
        <v>7773</v>
      </c>
      <c r="E4316">
        <v>174.24344099999999</v>
      </c>
      <c r="F4316">
        <v>-36.366824000000001</v>
      </c>
      <c r="G4316" t="s">
        <v>8905</v>
      </c>
    </row>
    <row r="4317" spans="1:7" ht="18.75" customHeight="1">
      <c r="A4317" s="36" t="s">
        <v>8321</v>
      </c>
      <c r="B4317" s="36" t="s">
        <v>17249</v>
      </c>
      <c r="C4317" s="36" t="s">
        <v>8322</v>
      </c>
      <c r="D4317" s="36" t="s">
        <v>7773</v>
      </c>
      <c r="E4317">
        <v>174.24344099999999</v>
      </c>
      <c r="F4317">
        <v>-36.366824000000001</v>
      </c>
      <c r="G4317" t="s">
        <v>8905</v>
      </c>
    </row>
    <row r="4318" spans="1:7" ht="18.75" customHeight="1">
      <c r="A4318" s="36" t="s">
        <v>3558</v>
      </c>
      <c r="B4318" s="36" t="s">
        <v>3535</v>
      </c>
      <c r="C4318" s="36" t="s">
        <v>3559</v>
      </c>
      <c r="D4318" s="36" t="s">
        <v>3540</v>
      </c>
      <c r="E4318">
        <v>89.466667180000002</v>
      </c>
      <c r="F4318">
        <v>27.350000380000001</v>
      </c>
      <c r="G4318" t="s">
        <v>1464</v>
      </c>
    </row>
    <row r="4319" spans="1:7" ht="18.75" customHeight="1">
      <c r="A4319" s="36" t="s">
        <v>1999</v>
      </c>
      <c r="B4319" s="36" t="s">
        <v>1884</v>
      </c>
      <c r="C4319" s="36" t="s">
        <v>2000</v>
      </c>
      <c r="D4319" s="36" t="s">
        <v>1988</v>
      </c>
      <c r="E4319">
        <v>151.14556231027399</v>
      </c>
      <c r="F4319">
        <v>-33.844805776689903</v>
      </c>
      <c r="G4319" t="s">
        <v>1464</v>
      </c>
    </row>
    <row r="4320" spans="1:7" ht="18.75" customHeight="1">
      <c r="A4320" s="36" t="s">
        <v>2225</v>
      </c>
      <c r="B4320" s="36" t="s">
        <v>1884</v>
      </c>
      <c r="C4320" s="36" t="s">
        <v>2226</v>
      </c>
      <c r="D4320" s="36" t="s">
        <v>1464</v>
      </c>
      <c r="E4320">
        <v>128.25173991016399</v>
      </c>
      <c r="F4320">
        <v>-15.5324526745342</v>
      </c>
      <c r="G4320" t="s">
        <v>1464</v>
      </c>
    </row>
    <row r="4321" spans="1:7" ht="18.75" customHeight="1">
      <c r="A4321" s="36" t="s">
        <v>4917</v>
      </c>
      <c r="B4321" s="36" t="s">
        <v>4582</v>
      </c>
      <c r="C4321" s="36" t="s">
        <v>4918</v>
      </c>
      <c r="D4321" s="36" t="s">
        <v>4636</v>
      </c>
      <c r="E4321">
        <v>0</v>
      </c>
      <c r="F4321">
        <v>0</v>
      </c>
      <c r="G4321" t="s">
        <v>1464</v>
      </c>
    </row>
    <row r="4322" spans="1:7" ht="18.75" customHeight="1">
      <c r="A4322" s="36" t="s">
        <v>4892</v>
      </c>
      <c r="B4322" s="36" t="s">
        <v>4582</v>
      </c>
      <c r="C4322" s="36" t="s">
        <v>4893</v>
      </c>
      <c r="D4322" s="36" t="s">
        <v>4636</v>
      </c>
      <c r="E4322">
        <v>100.33972799999999</v>
      </c>
      <c r="F4322">
        <v>-0.87954899999999403</v>
      </c>
      <c r="G4322" t="s">
        <v>1464</v>
      </c>
    </row>
    <row r="4323" spans="1:7" ht="18.75" customHeight="1">
      <c r="A4323" s="36" t="s">
        <v>13650</v>
      </c>
      <c r="B4323" s="36" t="s">
        <v>13155</v>
      </c>
      <c r="C4323" s="36" t="s">
        <v>13651</v>
      </c>
      <c r="D4323" s="36" t="s">
        <v>13227</v>
      </c>
      <c r="E4323">
        <v>0</v>
      </c>
      <c r="F4323">
        <v>0</v>
      </c>
      <c r="G4323" t="s">
        <v>1464</v>
      </c>
    </row>
    <row r="4324" spans="1:7" ht="18.75" customHeight="1">
      <c r="A4324" t="s">
        <v>3054</v>
      </c>
      <c r="B4324" t="s">
        <v>2833</v>
      </c>
      <c r="C4324" t="s">
        <v>3055</v>
      </c>
      <c r="D4324" t="s">
        <v>2846</v>
      </c>
      <c r="E4324">
        <v>25.033332819999998</v>
      </c>
      <c r="F4324">
        <v>91.083335880000007</v>
      </c>
      <c r="G4324" t="s">
        <v>17242</v>
      </c>
    </row>
    <row r="4325" spans="1:7" ht="18.75" customHeight="1">
      <c r="A4325" s="36" t="s">
        <v>11243</v>
      </c>
      <c r="B4325" s="36" t="s">
        <v>10805</v>
      </c>
      <c r="C4325" s="36" t="s">
        <v>11244</v>
      </c>
      <c r="D4325" s="36" t="s">
        <v>1464</v>
      </c>
      <c r="E4325">
        <v>0</v>
      </c>
      <c r="F4325">
        <v>0</v>
      </c>
      <c r="G4325" t="s">
        <v>1464</v>
      </c>
    </row>
    <row r="4326" spans="1:7" ht="18.75" customHeight="1">
      <c r="A4326" s="36" t="s">
        <v>6456</v>
      </c>
      <c r="B4326" s="36" t="s">
        <v>6330</v>
      </c>
      <c r="C4326" t="s">
        <v>6457</v>
      </c>
      <c r="D4326" t="s">
        <v>6386</v>
      </c>
      <c r="E4326">
        <v>4.2333331110000003</v>
      </c>
      <c r="F4326">
        <v>100.56666559999999</v>
      </c>
    </row>
    <row r="4327" spans="1:7" ht="18.75" customHeight="1">
      <c r="A4327" s="36" t="s">
        <v>6329</v>
      </c>
      <c r="B4327" s="36" t="s">
        <v>6330</v>
      </c>
      <c r="C4327" t="s">
        <v>6331</v>
      </c>
      <c r="D4327" t="s">
        <v>6332</v>
      </c>
      <c r="E4327">
        <v>1.4166666269999999</v>
      </c>
      <c r="F4327">
        <v>104.08333589999999</v>
      </c>
    </row>
    <row r="4328" spans="1:7" ht="18.75" customHeight="1">
      <c r="A4328" s="36" t="s">
        <v>5345</v>
      </c>
      <c r="B4328" s="36" t="s">
        <v>4582</v>
      </c>
      <c r="C4328" s="36" t="s">
        <v>5346</v>
      </c>
      <c r="D4328" s="36" t="s">
        <v>4636</v>
      </c>
      <c r="E4328">
        <v>0</v>
      </c>
      <c r="F4328">
        <v>0</v>
      </c>
      <c r="G4328" t="s">
        <v>1464</v>
      </c>
    </row>
    <row r="4329" spans="1:7" ht="18.75" customHeight="1">
      <c r="A4329" s="36" t="s">
        <v>6622</v>
      </c>
      <c r="B4329" s="36" t="s">
        <v>6330</v>
      </c>
      <c r="C4329" t="s">
        <v>6623</v>
      </c>
      <c r="D4329" t="s">
        <v>6340</v>
      </c>
      <c r="E4329">
        <v>5.283333302</v>
      </c>
      <c r="F4329">
        <v>100.1999969</v>
      </c>
    </row>
    <row r="4330" spans="1:7" ht="18.75" customHeight="1">
      <c r="A4330" s="36" t="s">
        <v>5351</v>
      </c>
      <c r="B4330" s="36" t="s">
        <v>4582</v>
      </c>
      <c r="C4330" s="36" t="s">
        <v>5352</v>
      </c>
      <c r="D4330" t="s">
        <v>4636</v>
      </c>
      <c r="E4330">
        <v>0</v>
      </c>
      <c r="F4330">
        <v>0</v>
      </c>
      <c r="G4330" t="s">
        <v>1464</v>
      </c>
    </row>
    <row r="4331" spans="1:7" ht="18.75" customHeight="1">
      <c r="A4331" s="36" t="s">
        <v>15496</v>
      </c>
      <c r="B4331" s="36" t="s">
        <v>4582</v>
      </c>
      <c r="C4331" s="36" t="s">
        <v>15497</v>
      </c>
      <c r="D4331" s="36" t="s">
        <v>1464</v>
      </c>
      <c r="E4331">
        <v>99.364999999999995</v>
      </c>
      <c r="F4331">
        <v>-3.40333333333334</v>
      </c>
      <c r="G4331" t="s">
        <v>1464</v>
      </c>
    </row>
    <row r="4332" spans="1:7" ht="18.75" customHeight="1">
      <c r="A4332" s="36" t="s">
        <v>12369</v>
      </c>
      <c r="B4332" s="36" t="s">
        <v>12347</v>
      </c>
      <c r="C4332" s="36" t="s">
        <v>12370</v>
      </c>
      <c r="D4332" s="36" t="s">
        <v>125</v>
      </c>
      <c r="E4332">
        <v>103.9499969</v>
      </c>
      <c r="F4332">
        <v>1.3833333249999999</v>
      </c>
      <c r="G4332" t="s">
        <v>1464</v>
      </c>
    </row>
    <row r="4333" spans="1:7" ht="18.75" customHeight="1">
      <c r="A4333" s="36" t="s">
        <v>5277</v>
      </c>
      <c r="B4333" s="36" t="s">
        <v>4582</v>
      </c>
      <c r="C4333" s="36" t="s">
        <v>5278</v>
      </c>
      <c r="D4333" s="36" t="s">
        <v>4667</v>
      </c>
      <c r="E4333">
        <v>107.68867</v>
      </c>
      <c r="F4333">
        <v>-6.4263820000000003</v>
      </c>
      <c r="G4333" t="s">
        <v>1464</v>
      </c>
    </row>
    <row r="4334" spans="1:7" ht="18.75" customHeight="1">
      <c r="A4334" s="36" t="s">
        <v>10528</v>
      </c>
      <c r="B4334" s="36" t="s">
        <v>9596</v>
      </c>
      <c r="C4334" s="36" t="s">
        <v>10529</v>
      </c>
      <c r="D4334" t="s">
        <v>1464</v>
      </c>
      <c r="E4334">
        <v>63.47</v>
      </c>
      <c r="F4334">
        <v>25.28</v>
      </c>
      <c r="G4334" t="s">
        <v>1464</v>
      </c>
    </row>
    <row r="4335" spans="1:7" ht="18.75" customHeight="1">
      <c r="A4335" s="36" t="s">
        <v>4593</v>
      </c>
      <c r="B4335" s="36" t="s">
        <v>4582</v>
      </c>
      <c r="C4335" s="36" t="s">
        <v>4594</v>
      </c>
      <c r="D4335" s="36" t="s">
        <v>4595</v>
      </c>
      <c r="E4335">
        <v>119.39</v>
      </c>
      <c r="F4335">
        <v>-0.42</v>
      </c>
      <c r="G4335" t="s">
        <v>1464</v>
      </c>
    </row>
    <row r="4336" spans="1:7" ht="18.75" customHeight="1">
      <c r="A4336" s="36" t="s">
        <v>9988</v>
      </c>
      <c r="B4336" s="36" t="s">
        <v>9596</v>
      </c>
      <c r="C4336" s="36" t="s">
        <v>9989</v>
      </c>
      <c r="D4336" t="s">
        <v>9600</v>
      </c>
      <c r="E4336">
        <v>0</v>
      </c>
      <c r="F4336">
        <v>0</v>
      </c>
      <c r="G4336" t="s">
        <v>1464</v>
      </c>
    </row>
    <row r="4337" spans="1:7" ht="18.75" customHeight="1">
      <c r="A4337" s="36" t="s">
        <v>11555</v>
      </c>
      <c r="B4337" s="36" t="s">
        <v>10805</v>
      </c>
      <c r="C4337" s="36" t="s">
        <v>11556</v>
      </c>
      <c r="D4337" s="36" t="s">
        <v>10865</v>
      </c>
      <c r="E4337">
        <v>121.08333589999999</v>
      </c>
      <c r="F4337">
        <v>18.63333321</v>
      </c>
      <c r="G4337" t="s">
        <v>1464</v>
      </c>
    </row>
    <row r="4338" spans="1:7" ht="18.75" customHeight="1">
      <c r="A4338" s="36" t="s">
        <v>7556</v>
      </c>
      <c r="B4338" s="36" t="s">
        <v>7429</v>
      </c>
      <c r="C4338" s="36" t="s">
        <v>7557</v>
      </c>
      <c r="D4338" t="s">
        <v>7444</v>
      </c>
      <c r="E4338">
        <v>0</v>
      </c>
      <c r="F4338">
        <v>0</v>
      </c>
      <c r="G4338" t="s">
        <v>1464</v>
      </c>
    </row>
    <row r="4339" spans="1:7" ht="18.75" customHeight="1">
      <c r="A4339" s="36" t="s">
        <v>7463</v>
      </c>
      <c r="B4339" s="36" t="s">
        <v>7429</v>
      </c>
      <c r="C4339" s="36" t="s">
        <v>7464</v>
      </c>
      <c r="D4339" s="36" t="s">
        <v>1464</v>
      </c>
      <c r="E4339">
        <v>0</v>
      </c>
      <c r="F4339">
        <v>0</v>
      </c>
      <c r="G4339" t="s">
        <v>1464</v>
      </c>
    </row>
    <row r="4340" spans="1:7" ht="18.75" customHeight="1">
      <c r="A4340" t="s">
        <v>3532</v>
      </c>
      <c r="B4340" t="s">
        <v>2833</v>
      </c>
      <c r="C4340" t="s">
        <v>3533</v>
      </c>
      <c r="D4340" t="s">
        <v>2838</v>
      </c>
      <c r="E4340">
        <v>22.433332440000001</v>
      </c>
      <c r="F4340">
        <v>90.933334349999996</v>
      </c>
      <c r="G4340" t="s">
        <v>17230</v>
      </c>
    </row>
    <row r="4341" spans="1:7" ht="18.75" customHeight="1">
      <c r="A4341" s="36" t="s">
        <v>8643</v>
      </c>
      <c r="B4341" s="36" t="s">
        <v>17249</v>
      </c>
      <c r="C4341" s="36" t="s">
        <v>8644</v>
      </c>
      <c r="D4341" s="36" t="s">
        <v>7716</v>
      </c>
      <c r="E4341">
        <v>174.51666259999999</v>
      </c>
      <c r="F4341">
        <v>-35.716667180000002</v>
      </c>
      <c r="G4341" t="s">
        <v>1464</v>
      </c>
    </row>
    <row r="4342" spans="1:7" ht="18.75" customHeight="1">
      <c r="A4342" s="36" t="s">
        <v>9935</v>
      </c>
      <c r="B4342" s="36" t="s">
        <v>9596</v>
      </c>
      <c r="C4342" s="36" t="s">
        <v>9936</v>
      </c>
      <c r="D4342" t="s">
        <v>9600</v>
      </c>
      <c r="E4342">
        <v>0</v>
      </c>
      <c r="F4342">
        <v>0</v>
      </c>
      <c r="G4342" t="s">
        <v>1464</v>
      </c>
    </row>
    <row r="4343" spans="1:7" ht="18.75" customHeight="1">
      <c r="A4343" t="s">
        <v>3432</v>
      </c>
      <c r="B4343" t="s">
        <v>2833</v>
      </c>
      <c r="C4343" t="s">
        <v>3433</v>
      </c>
      <c r="D4343" t="s">
        <v>2861</v>
      </c>
      <c r="E4343">
        <v>22.299999239999998</v>
      </c>
      <c r="F4343">
        <v>91.866668700000005</v>
      </c>
      <c r="G4343" t="s">
        <v>17231</v>
      </c>
    </row>
    <row r="4344" spans="1:7" ht="18.75" customHeight="1">
      <c r="A4344" s="36" t="s">
        <v>5145</v>
      </c>
      <c r="B4344" s="36" t="s">
        <v>4582</v>
      </c>
      <c r="C4344" s="36" t="s">
        <v>5146</v>
      </c>
      <c r="D4344" s="36" t="s">
        <v>4636</v>
      </c>
      <c r="E4344">
        <v>100.33333589999999</v>
      </c>
      <c r="F4344">
        <v>-0.94999998799999996</v>
      </c>
      <c r="G4344" t="s">
        <v>1464</v>
      </c>
    </row>
    <row r="4345" spans="1:7" ht="18.75" customHeight="1">
      <c r="A4345" s="36" t="s">
        <v>10262</v>
      </c>
      <c r="B4345" s="36" t="s">
        <v>9596</v>
      </c>
      <c r="C4345" s="36" t="s">
        <v>10263</v>
      </c>
      <c r="D4345" s="36" t="s">
        <v>9600</v>
      </c>
      <c r="E4345">
        <v>69.383331299999995</v>
      </c>
      <c r="F4345">
        <v>25.916666029999998</v>
      </c>
      <c r="G4345" t="s">
        <v>1464</v>
      </c>
    </row>
    <row r="4346" spans="1:7" ht="18.75" customHeight="1">
      <c r="A4346" s="36" t="s">
        <v>7475</v>
      </c>
      <c r="B4346" s="36" t="s">
        <v>7429</v>
      </c>
      <c r="C4346" s="36" t="s">
        <v>7476</v>
      </c>
      <c r="D4346" s="36" t="s">
        <v>1464</v>
      </c>
      <c r="E4346">
        <v>87.598543000000006</v>
      </c>
      <c r="F4346">
        <v>26.655415999999999</v>
      </c>
      <c r="G4346" t="s">
        <v>1464</v>
      </c>
    </row>
    <row r="4347" spans="1:7" ht="18.75" customHeight="1">
      <c r="A4347" t="s">
        <v>3449</v>
      </c>
      <c r="B4347" t="s">
        <v>2833</v>
      </c>
      <c r="C4347" t="s">
        <v>3450</v>
      </c>
      <c r="D4347" t="s">
        <v>2838</v>
      </c>
      <c r="E4347">
        <v>22.102144603673398</v>
      </c>
      <c r="F4347">
        <v>90.912315107553098</v>
      </c>
      <c r="G4347" t="s">
        <v>17230</v>
      </c>
    </row>
    <row r="4348" spans="1:7" ht="18.75" customHeight="1">
      <c r="A4348" s="36" t="s">
        <v>10308</v>
      </c>
      <c r="B4348" s="36" t="s">
        <v>9596</v>
      </c>
      <c r="C4348" s="36" t="s">
        <v>10309</v>
      </c>
      <c r="D4348" t="s">
        <v>9600</v>
      </c>
      <c r="E4348">
        <v>68.916664119999993</v>
      </c>
      <c r="F4348">
        <v>26.75</v>
      </c>
      <c r="G4348" t="s">
        <v>1464</v>
      </c>
    </row>
    <row r="4349" spans="1:7" ht="18.75" customHeight="1">
      <c r="A4349" s="36" t="s">
        <v>13917</v>
      </c>
      <c r="B4349" s="36" t="s">
        <v>13155</v>
      </c>
      <c r="C4349" s="36" t="s">
        <v>13918</v>
      </c>
      <c r="D4349" s="36" t="s">
        <v>13384</v>
      </c>
      <c r="E4349">
        <v>101.299357882986</v>
      </c>
      <c r="F4349">
        <v>6.9103730285558198</v>
      </c>
      <c r="G4349" t="s">
        <v>1464</v>
      </c>
    </row>
    <row r="4350" spans="1:7" ht="18.75" customHeight="1">
      <c r="A4350" s="36" t="s">
        <v>13476</v>
      </c>
      <c r="B4350" s="36" t="s">
        <v>13155</v>
      </c>
      <c r="C4350" s="36" t="s">
        <v>13477</v>
      </c>
      <c r="D4350" s="36" t="s">
        <v>13384</v>
      </c>
      <c r="E4350">
        <v>101.1870028</v>
      </c>
      <c r="F4350">
        <v>6.8637305560000001</v>
      </c>
      <c r="G4350" t="s">
        <v>1464</v>
      </c>
    </row>
    <row r="4351" spans="1:7" ht="18.75" customHeight="1">
      <c r="A4351" s="36" t="s">
        <v>13478</v>
      </c>
      <c r="B4351" s="36" t="s">
        <v>13155</v>
      </c>
      <c r="C4351" s="36" t="s">
        <v>13479</v>
      </c>
      <c r="D4351" s="36" t="s">
        <v>13384</v>
      </c>
      <c r="E4351">
        <v>101.24365</v>
      </c>
      <c r="F4351">
        <v>6.8865055560000004</v>
      </c>
      <c r="G4351" t="s">
        <v>1464</v>
      </c>
    </row>
    <row r="4352" spans="1:7" ht="18.75" customHeight="1">
      <c r="A4352" s="36" t="s">
        <v>13480</v>
      </c>
      <c r="B4352" s="36" t="s">
        <v>13155</v>
      </c>
      <c r="C4352" s="36" t="s">
        <v>13481</v>
      </c>
      <c r="D4352" s="36" t="s">
        <v>13384</v>
      </c>
      <c r="E4352">
        <v>101.2389278</v>
      </c>
      <c r="F4352">
        <v>6.9420416669999998</v>
      </c>
      <c r="G4352" t="s">
        <v>1464</v>
      </c>
    </row>
    <row r="4353" spans="1:7" ht="18.75" customHeight="1">
      <c r="A4353" s="36" t="s">
        <v>13588</v>
      </c>
      <c r="B4353" s="36" t="s">
        <v>13155</v>
      </c>
      <c r="C4353" s="36" t="s">
        <v>13589</v>
      </c>
      <c r="D4353" s="36" t="s">
        <v>13384</v>
      </c>
      <c r="E4353">
        <v>101.2515389</v>
      </c>
      <c r="F4353">
        <v>6.880216667</v>
      </c>
      <c r="G4353" t="s">
        <v>1464</v>
      </c>
    </row>
    <row r="4354" spans="1:7" ht="18.75" customHeight="1">
      <c r="A4354" s="36" t="s">
        <v>13586</v>
      </c>
      <c r="B4354" s="36" t="s">
        <v>13155</v>
      </c>
      <c r="C4354" s="36" t="s">
        <v>13587</v>
      </c>
      <c r="D4354" s="36" t="s">
        <v>1464</v>
      </c>
      <c r="E4354">
        <v>101.2864472</v>
      </c>
      <c r="F4354">
        <v>6.6733666669999998</v>
      </c>
      <c r="G4354" t="s">
        <v>1464</v>
      </c>
    </row>
    <row r="4355" spans="1:7" ht="18.75" customHeight="1">
      <c r="A4355" s="36" t="s">
        <v>13876</v>
      </c>
      <c r="B4355" s="36" t="s">
        <v>13155</v>
      </c>
      <c r="C4355" s="36" t="s">
        <v>13877</v>
      </c>
      <c r="D4355" s="36" t="s">
        <v>13260</v>
      </c>
      <c r="E4355">
        <v>100.94014385961501</v>
      </c>
      <c r="F4355">
        <v>13.3416431536935</v>
      </c>
      <c r="G4355" t="s">
        <v>1464</v>
      </c>
    </row>
    <row r="4356" spans="1:7" ht="18.75" customHeight="1">
      <c r="A4356" s="36" t="s">
        <v>10379</v>
      </c>
      <c r="B4356" s="36" t="s">
        <v>9596</v>
      </c>
      <c r="C4356" s="36" t="s">
        <v>10380</v>
      </c>
      <c r="D4356" t="s">
        <v>9600</v>
      </c>
      <c r="E4356">
        <v>69.133331299999995</v>
      </c>
      <c r="F4356">
        <v>26.016666409999999</v>
      </c>
      <c r="G4356" t="s">
        <v>1464</v>
      </c>
    </row>
    <row r="4357" spans="1:7" ht="18.75" customHeight="1">
      <c r="A4357" s="36" t="s">
        <v>7813</v>
      </c>
      <c r="B4357" s="36" t="s">
        <v>17249</v>
      </c>
      <c r="C4357" s="36" t="s">
        <v>7814</v>
      </c>
      <c r="D4357" s="36" t="s">
        <v>7804</v>
      </c>
      <c r="E4357">
        <v>172.93888889999999</v>
      </c>
      <c r="F4357">
        <v>-34.538888890000003</v>
      </c>
      <c r="G4357" t="s">
        <v>8646</v>
      </c>
    </row>
    <row r="4358" spans="1:7" ht="18.75" customHeight="1">
      <c r="A4358" s="36" t="s">
        <v>7815</v>
      </c>
      <c r="B4358" s="36" t="s">
        <v>17249</v>
      </c>
      <c r="C4358" s="36" t="s">
        <v>7816</v>
      </c>
      <c r="D4358" s="36" t="s">
        <v>7804</v>
      </c>
      <c r="E4358">
        <v>172.93888889999999</v>
      </c>
      <c r="F4358">
        <v>-34.538888890000003</v>
      </c>
      <c r="G4358" t="s">
        <v>8646</v>
      </c>
    </row>
    <row r="4359" spans="1:7" ht="18.75" customHeight="1">
      <c r="A4359" s="36" t="s">
        <v>7817</v>
      </c>
      <c r="B4359" s="36" t="s">
        <v>17249</v>
      </c>
      <c r="C4359" s="36" t="s">
        <v>7818</v>
      </c>
      <c r="D4359" s="36" t="s">
        <v>7804</v>
      </c>
      <c r="E4359">
        <v>172.93888889999999</v>
      </c>
      <c r="F4359">
        <v>-34.538888890000003</v>
      </c>
      <c r="G4359" t="s">
        <v>8646</v>
      </c>
    </row>
    <row r="4360" spans="1:7" ht="18.75" customHeight="1">
      <c r="A4360" s="36" t="s">
        <v>7819</v>
      </c>
      <c r="B4360" s="36" t="s">
        <v>17249</v>
      </c>
      <c r="C4360" s="36" t="s">
        <v>7820</v>
      </c>
      <c r="D4360" s="36" t="s">
        <v>7804</v>
      </c>
      <c r="E4360">
        <v>172.93888889999999</v>
      </c>
      <c r="F4360">
        <v>-34.538888890000003</v>
      </c>
      <c r="G4360" t="s">
        <v>8646</v>
      </c>
    </row>
    <row r="4361" spans="1:7" ht="18.75" customHeight="1">
      <c r="A4361" s="36" t="s">
        <v>7821</v>
      </c>
      <c r="B4361" s="36" t="s">
        <v>17249</v>
      </c>
      <c r="C4361" s="36" t="s">
        <v>7822</v>
      </c>
      <c r="D4361" s="36" t="s">
        <v>7732</v>
      </c>
      <c r="E4361">
        <v>175.85138889999999</v>
      </c>
      <c r="F4361">
        <v>-37.003333329999997</v>
      </c>
      <c r="G4361" t="s">
        <v>9018</v>
      </c>
    </row>
    <row r="4362" spans="1:7" ht="18.75" customHeight="1">
      <c r="A4362" s="36" t="s">
        <v>7823</v>
      </c>
      <c r="B4362" s="36" t="s">
        <v>17249</v>
      </c>
      <c r="C4362" s="36" t="s">
        <v>7824</v>
      </c>
      <c r="D4362" s="36" t="s">
        <v>7732</v>
      </c>
      <c r="E4362">
        <v>175.85</v>
      </c>
      <c r="F4362">
        <v>-37.033333329999998</v>
      </c>
      <c r="G4362" t="s">
        <v>9018</v>
      </c>
    </row>
    <row r="4363" spans="1:7" ht="18.75" customHeight="1">
      <c r="A4363" s="36" t="s">
        <v>8641</v>
      </c>
      <c r="B4363" s="36" t="s">
        <v>17249</v>
      </c>
      <c r="C4363" s="36" t="s">
        <v>8642</v>
      </c>
      <c r="D4363" s="36" t="s">
        <v>8095</v>
      </c>
      <c r="E4363">
        <v>174.88333130000001</v>
      </c>
      <c r="F4363">
        <v>-41.099998470000003</v>
      </c>
      <c r="G4363" t="s">
        <v>1464</v>
      </c>
    </row>
    <row r="4364" spans="1:7" ht="18.75" customHeight="1">
      <c r="A4364" s="36" t="s">
        <v>6997</v>
      </c>
      <c r="B4364" s="36" t="s">
        <v>6929</v>
      </c>
      <c r="C4364" s="36" t="s">
        <v>6998</v>
      </c>
      <c r="D4364" s="36" t="s">
        <v>6982</v>
      </c>
      <c r="E4364">
        <v>96.208299999999994</v>
      </c>
      <c r="F4364">
        <v>19.7378</v>
      </c>
      <c r="G4364" t="s">
        <v>1464</v>
      </c>
    </row>
    <row r="4365" spans="1:7" ht="18.75" customHeight="1">
      <c r="A4365" s="36" t="s">
        <v>6537</v>
      </c>
      <c r="B4365" s="36" t="s">
        <v>6330</v>
      </c>
      <c r="C4365" t="s">
        <v>6538</v>
      </c>
      <c r="D4365" t="s">
        <v>6442</v>
      </c>
      <c r="E4365">
        <v>2.8833332060000001</v>
      </c>
      <c r="F4365">
        <v>101.6999969</v>
      </c>
    </row>
    <row r="4366" spans="1:7" ht="18.75" customHeight="1">
      <c r="A4366" s="36" t="s">
        <v>10766</v>
      </c>
      <c r="B4366" s="36" t="s">
        <v>10756</v>
      </c>
      <c r="C4366" s="36" t="s">
        <v>10767</v>
      </c>
      <c r="D4366" s="36" t="s">
        <v>1464</v>
      </c>
      <c r="E4366">
        <v>134.47279900000001</v>
      </c>
      <c r="F4366">
        <v>7.3431899999999901</v>
      </c>
      <c r="G4366" t="s">
        <v>1464</v>
      </c>
    </row>
    <row r="4367" spans="1:7" ht="18.75" customHeight="1">
      <c r="A4367" s="36" t="s">
        <v>2045</v>
      </c>
      <c r="B4367" s="36" t="s">
        <v>1884</v>
      </c>
      <c r="C4367" s="36" t="s">
        <v>2046</v>
      </c>
      <c r="D4367" t="s">
        <v>1947</v>
      </c>
      <c r="E4367">
        <v>115.713884127794</v>
      </c>
      <c r="F4367">
        <v>-32.695674584922102</v>
      </c>
      <c r="G4367" t="s">
        <v>1464</v>
      </c>
    </row>
    <row r="4368" spans="1:7" ht="18.75" customHeight="1">
      <c r="A4368" t="s">
        <v>3191</v>
      </c>
      <c r="B4368" t="s">
        <v>2833</v>
      </c>
      <c r="C4368" t="s">
        <v>3192</v>
      </c>
      <c r="D4368" t="s">
        <v>2841</v>
      </c>
      <c r="E4368">
        <v>23.700000760000002</v>
      </c>
      <c r="F4368">
        <v>90.416664119999993</v>
      </c>
      <c r="G4368" t="s">
        <v>17240</v>
      </c>
    </row>
    <row r="4369" spans="1:7" ht="18.75" customHeight="1">
      <c r="A4369" s="36" t="s">
        <v>10727</v>
      </c>
      <c r="B4369" s="36" t="s">
        <v>9596</v>
      </c>
      <c r="C4369" s="36" t="s">
        <v>10728</v>
      </c>
      <c r="D4369" t="s">
        <v>9600</v>
      </c>
      <c r="E4369">
        <v>0</v>
      </c>
      <c r="F4369">
        <v>0</v>
      </c>
      <c r="G4369" t="s">
        <v>1464</v>
      </c>
    </row>
    <row r="4370" spans="1:7" ht="18.75" customHeight="1">
      <c r="A4370" s="36" t="s">
        <v>6558</v>
      </c>
      <c r="B4370" s="36" t="s">
        <v>6330</v>
      </c>
      <c r="C4370" t="s">
        <v>6559</v>
      </c>
      <c r="D4370" t="s">
        <v>6350</v>
      </c>
      <c r="E4370">
        <v>3.533333302</v>
      </c>
      <c r="F4370">
        <v>103.1999969</v>
      </c>
    </row>
    <row r="4371" spans="1:7" ht="18.75" customHeight="1">
      <c r="A4371" s="36" t="s">
        <v>5092</v>
      </c>
      <c r="B4371" s="36" t="s">
        <v>4582</v>
      </c>
      <c r="C4371" s="36" t="s">
        <v>5093</v>
      </c>
      <c r="D4371" t="s">
        <v>5094</v>
      </c>
      <c r="E4371">
        <v>0</v>
      </c>
      <c r="F4371">
        <v>0</v>
      </c>
      <c r="G4371" t="s">
        <v>1464</v>
      </c>
    </row>
    <row r="4372" spans="1:7" ht="18.75" customHeight="1">
      <c r="A4372" s="36" t="s">
        <v>5228</v>
      </c>
      <c r="B4372" s="36" t="s">
        <v>4582</v>
      </c>
      <c r="C4372" s="36" t="s">
        <v>5229</v>
      </c>
      <c r="D4372" s="36" t="s">
        <v>4761</v>
      </c>
      <c r="E4372">
        <v>110.050939</v>
      </c>
      <c r="F4372">
        <v>-1.9072750000000001</v>
      </c>
      <c r="G4372" t="s">
        <v>1464</v>
      </c>
    </row>
    <row r="4373" spans="1:7" ht="18.75" customHeight="1">
      <c r="A4373" s="36" t="s">
        <v>4878</v>
      </c>
      <c r="B4373" s="36" t="s">
        <v>4582</v>
      </c>
      <c r="C4373" s="36" t="s">
        <v>4879</v>
      </c>
      <c r="D4373" t="s">
        <v>1464</v>
      </c>
      <c r="E4373">
        <v>0</v>
      </c>
      <c r="F4373">
        <v>0</v>
      </c>
      <c r="G4373" t="s">
        <v>1464</v>
      </c>
    </row>
    <row r="4374" spans="1:7" ht="18.75" customHeight="1">
      <c r="A4374" s="36" t="s">
        <v>1904</v>
      </c>
      <c r="B4374" s="36" t="s">
        <v>1884</v>
      </c>
      <c r="C4374" s="36" t="s">
        <v>1905</v>
      </c>
      <c r="D4374" s="36" t="s">
        <v>1464</v>
      </c>
      <c r="E4374">
        <v>143.78369582202799</v>
      </c>
      <c r="F4374">
        <v>-13.9163269071516</v>
      </c>
      <c r="G4374" t="s">
        <v>1464</v>
      </c>
    </row>
    <row r="4375" spans="1:7" ht="18.75" customHeight="1">
      <c r="A4375" s="36" t="s">
        <v>12478</v>
      </c>
      <c r="B4375" s="36" t="s">
        <v>17253</v>
      </c>
      <c r="C4375" s="36" t="s">
        <v>12479</v>
      </c>
      <c r="D4375" t="s">
        <v>12445</v>
      </c>
      <c r="E4375">
        <v>0</v>
      </c>
      <c r="F4375">
        <v>0</v>
      </c>
      <c r="G4375" t="s">
        <v>1464</v>
      </c>
    </row>
    <row r="4376" spans="1:7" ht="18.75" customHeight="1">
      <c r="A4376" s="36" t="s">
        <v>8639</v>
      </c>
      <c r="B4376" s="36" t="s">
        <v>17249</v>
      </c>
      <c r="C4376" s="36" t="s">
        <v>8640</v>
      </c>
      <c r="D4376" s="36" t="s">
        <v>8095</v>
      </c>
      <c r="E4376">
        <v>174.83332820000001</v>
      </c>
      <c r="F4376">
        <v>-41.366664890000003</v>
      </c>
      <c r="G4376" t="s">
        <v>1464</v>
      </c>
    </row>
    <row r="4377" spans="1:7" ht="18.75" customHeight="1">
      <c r="A4377" s="36" t="s">
        <v>6414</v>
      </c>
      <c r="B4377" s="36" t="s">
        <v>6330</v>
      </c>
      <c r="C4377" t="s">
        <v>6415</v>
      </c>
      <c r="D4377" t="s">
        <v>6413</v>
      </c>
      <c r="E4377">
        <v>2.1500000950000002</v>
      </c>
      <c r="F4377">
        <v>102.41666410000001</v>
      </c>
    </row>
    <row r="4378" spans="1:7" ht="18.75" customHeight="1">
      <c r="A4378" s="36" t="s">
        <v>5643</v>
      </c>
      <c r="B4378" s="36" t="s">
        <v>5588</v>
      </c>
      <c r="C4378" s="36" t="s">
        <v>5644</v>
      </c>
      <c r="D4378" s="36" t="s">
        <v>5590</v>
      </c>
      <c r="E4378">
        <v>141.6999969</v>
      </c>
      <c r="F4378">
        <v>45.066665649999997</v>
      </c>
      <c r="G4378" t="s">
        <v>1464</v>
      </c>
    </row>
    <row r="4379" spans="1:7" ht="18.75" customHeight="1">
      <c r="A4379" s="36" t="s">
        <v>2229</v>
      </c>
      <c r="B4379" s="36" t="s">
        <v>1884</v>
      </c>
      <c r="C4379" s="36" t="s">
        <v>2230</v>
      </c>
      <c r="D4379" s="36" t="s">
        <v>1464</v>
      </c>
      <c r="E4379">
        <v>141.77388134421199</v>
      </c>
      <c r="F4379">
        <v>-12.235862405565699</v>
      </c>
      <c r="G4379" t="s">
        <v>1464</v>
      </c>
    </row>
    <row r="4380" spans="1:7" ht="18.75" customHeight="1">
      <c r="A4380" s="36" t="s">
        <v>4806</v>
      </c>
      <c r="B4380" s="36" t="s">
        <v>4582</v>
      </c>
      <c r="C4380" s="36" t="s">
        <v>4807</v>
      </c>
      <c r="D4380" t="s">
        <v>4690</v>
      </c>
      <c r="E4380">
        <v>98.666664119999993</v>
      </c>
      <c r="F4380">
        <v>3.5833332539999998</v>
      </c>
      <c r="G4380" t="s">
        <v>1464</v>
      </c>
    </row>
    <row r="4381" spans="1:7" ht="18.75" customHeight="1">
      <c r="A4381" s="36" t="s">
        <v>4955</v>
      </c>
      <c r="B4381" s="36" t="s">
        <v>4582</v>
      </c>
      <c r="C4381" s="36" t="s">
        <v>4956</v>
      </c>
      <c r="D4381" s="36" t="s">
        <v>4627</v>
      </c>
      <c r="E4381">
        <v>113.91666410000001</v>
      </c>
      <c r="F4381">
        <v>-7.6833333970000002</v>
      </c>
      <c r="G4381" t="s">
        <v>1464</v>
      </c>
    </row>
    <row r="4382" spans="1:7" ht="18.75" customHeight="1">
      <c r="A4382" s="36" t="s">
        <v>9658</v>
      </c>
      <c r="B4382" s="36" t="s">
        <v>9596</v>
      </c>
      <c r="C4382" s="36" t="s">
        <v>9659</v>
      </c>
      <c r="D4382" t="s">
        <v>9600</v>
      </c>
      <c r="E4382">
        <v>0</v>
      </c>
      <c r="F4382">
        <v>0</v>
      </c>
      <c r="G4382" t="s">
        <v>1464</v>
      </c>
    </row>
    <row r="4383" spans="1:7" ht="18.75" customHeight="1">
      <c r="A4383" s="36" t="s">
        <v>16999</v>
      </c>
      <c r="B4383" s="36" t="s">
        <v>6330</v>
      </c>
      <c r="C4383" t="s">
        <v>17058</v>
      </c>
      <c r="D4383" t="s">
        <v>6340</v>
      </c>
      <c r="E4383">
        <v>5.5205373044437103</v>
      </c>
      <c r="F4383">
        <v>100.379927969511</v>
      </c>
    </row>
    <row r="4384" spans="1:7" ht="18.75" customHeight="1">
      <c r="A4384" s="36" t="s">
        <v>16998</v>
      </c>
      <c r="B4384" s="36" t="s">
        <v>6330</v>
      </c>
      <c r="C4384" t="s">
        <v>17057</v>
      </c>
      <c r="D4384" t="s">
        <v>6340</v>
      </c>
      <c r="E4384">
        <v>5.4964925369456701</v>
      </c>
      <c r="F4384">
        <v>100.383359164007</v>
      </c>
    </row>
    <row r="4385" spans="1:7" ht="18.75" customHeight="1">
      <c r="A4385" s="36" t="s">
        <v>6357</v>
      </c>
      <c r="B4385" s="36" t="s">
        <v>6330</v>
      </c>
      <c r="C4385" t="s">
        <v>6358</v>
      </c>
      <c r="D4385" t="s">
        <v>6340</v>
      </c>
      <c r="E4385">
        <v>5.5166664120000002</v>
      </c>
      <c r="F4385">
        <v>100.4000015</v>
      </c>
    </row>
    <row r="4386" spans="1:7" ht="18.75" customHeight="1">
      <c r="A4386" s="36" t="s">
        <v>6635</v>
      </c>
      <c r="B4386" s="36" t="s">
        <v>6330</v>
      </c>
      <c r="C4386" t="s">
        <v>6636</v>
      </c>
      <c r="D4386" t="s">
        <v>6340</v>
      </c>
      <c r="E4386">
        <v>5.283333302</v>
      </c>
      <c r="F4386">
        <v>100.25</v>
      </c>
    </row>
    <row r="4387" spans="1:7" ht="18.75" customHeight="1">
      <c r="A4387" s="36" t="s">
        <v>5293</v>
      </c>
      <c r="B4387" s="36" t="s">
        <v>4582</v>
      </c>
      <c r="C4387" s="36" t="s">
        <v>5294</v>
      </c>
      <c r="D4387" s="36" t="s">
        <v>4606</v>
      </c>
      <c r="E4387">
        <v>125.1031</v>
      </c>
      <c r="F4387">
        <v>-8.7538060000000009</v>
      </c>
      <c r="G4387" t="s">
        <v>1464</v>
      </c>
    </row>
    <row r="4388" spans="1:7" ht="18.75" customHeight="1">
      <c r="A4388" s="36" t="s">
        <v>5513</v>
      </c>
      <c r="B4388" s="36" t="s">
        <v>4582</v>
      </c>
      <c r="C4388" s="36" t="s">
        <v>5514</v>
      </c>
      <c r="D4388" s="36" t="s">
        <v>4774</v>
      </c>
      <c r="E4388">
        <v>98.752499999999998</v>
      </c>
      <c r="F4388">
        <v>3.61166700000001</v>
      </c>
      <c r="G4388" t="s">
        <v>1464</v>
      </c>
    </row>
    <row r="4389" spans="1:7" ht="18.75" customHeight="1">
      <c r="A4389" s="36" t="s">
        <v>5050</v>
      </c>
      <c r="B4389" s="36" t="s">
        <v>4582</v>
      </c>
      <c r="C4389" s="36" t="s">
        <v>5051</v>
      </c>
      <c r="D4389" s="36" t="s">
        <v>4814</v>
      </c>
      <c r="E4389">
        <v>104.7833328</v>
      </c>
      <c r="F4389">
        <v>-3.033333302</v>
      </c>
      <c r="G4389" t="s">
        <v>1464</v>
      </c>
    </row>
    <row r="4390" spans="1:7" ht="18.75" customHeight="1">
      <c r="A4390" s="36" t="s">
        <v>16997</v>
      </c>
      <c r="B4390" s="36" t="s">
        <v>6330</v>
      </c>
      <c r="C4390" t="s">
        <v>17056</v>
      </c>
      <c r="D4390" t="s">
        <v>6340</v>
      </c>
      <c r="E4390">
        <v>5.3972746983794098</v>
      </c>
      <c r="F4390">
        <v>100.32966927704</v>
      </c>
    </row>
    <row r="4391" spans="1:7" ht="18.75" customHeight="1">
      <c r="A4391" s="36" t="s">
        <v>4943</v>
      </c>
      <c r="B4391" s="36" t="s">
        <v>4582</v>
      </c>
      <c r="C4391" s="36" t="s">
        <v>4944</v>
      </c>
      <c r="D4391" t="s">
        <v>4627</v>
      </c>
      <c r="E4391">
        <v>0</v>
      </c>
      <c r="F4391">
        <v>0</v>
      </c>
      <c r="G4391" t="s">
        <v>1464</v>
      </c>
    </row>
    <row r="4392" spans="1:7" ht="18.75" customHeight="1">
      <c r="A4392" s="36" t="s">
        <v>4609</v>
      </c>
      <c r="B4392" s="36" t="s">
        <v>4582</v>
      </c>
      <c r="C4392" s="36" t="s">
        <v>4610</v>
      </c>
      <c r="D4392" s="36" t="s">
        <v>4592</v>
      </c>
      <c r="E4392">
        <v>117.52549999999999</v>
      </c>
      <c r="F4392">
        <v>0.37441670000000599</v>
      </c>
      <c r="G4392" t="s">
        <v>1464</v>
      </c>
    </row>
    <row r="4393" spans="1:7" ht="18.75" customHeight="1">
      <c r="A4393" s="36" t="s">
        <v>15498</v>
      </c>
      <c r="B4393" s="36" t="s">
        <v>4582</v>
      </c>
      <c r="C4393" s="36" t="s">
        <v>15499</v>
      </c>
      <c r="D4393" s="36" t="s">
        <v>1464</v>
      </c>
      <c r="E4393">
        <v>123.04555555555601</v>
      </c>
      <c r="F4393">
        <v>-0.54722222222222505</v>
      </c>
      <c r="G4393" t="s">
        <v>1464</v>
      </c>
    </row>
    <row r="4394" spans="1:7" ht="18.75" customHeight="1">
      <c r="A4394" s="36" t="s">
        <v>5074</v>
      </c>
      <c r="B4394" s="36" t="s">
        <v>4582</v>
      </c>
      <c r="C4394" s="36" t="s">
        <v>5075</v>
      </c>
      <c r="D4394" s="36" t="s">
        <v>4649</v>
      </c>
      <c r="E4394">
        <v>109.9499969</v>
      </c>
      <c r="F4394">
        <v>-7.8666667940000004</v>
      </c>
      <c r="G4394" t="s">
        <v>1464</v>
      </c>
    </row>
    <row r="4395" spans="1:7" ht="18.75" customHeight="1">
      <c r="A4395" s="36" t="s">
        <v>5230</v>
      </c>
      <c r="B4395" s="36" t="s">
        <v>4582</v>
      </c>
      <c r="C4395" s="36" t="s">
        <v>5231</v>
      </c>
      <c r="D4395" s="36" t="s">
        <v>4761</v>
      </c>
      <c r="E4395">
        <v>109.99891700000001</v>
      </c>
      <c r="F4395">
        <v>-1.899222</v>
      </c>
      <c r="G4395" t="s">
        <v>1464</v>
      </c>
    </row>
    <row r="4396" spans="1:7" ht="18.75" customHeight="1">
      <c r="A4396" s="36" t="s">
        <v>7295</v>
      </c>
      <c r="B4396" s="36" t="s">
        <v>6929</v>
      </c>
      <c r="C4396" s="36" t="s">
        <v>7296</v>
      </c>
      <c r="D4396" s="36" t="s">
        <v>6955</v>
      </c>
      <c r="E4396">
        <v>96.533332819999998</v>
      </c>
      <c r="F4396">
        <v>24.333333970000002</v>
      </c>
      <c r="G4396" t="s">
        <v>1464</v>
      </c>
    </row>
    <row r="4397" spans="1:7" ht="18.75" customHeight="1">
      <c r="A4397" s="36" t="s">
        <v>8637</v>
      </c>
      <c r="B4397" s="36" t="s">
        <v>17249</v>
      </c>
      <c r="C4397" s="36" t="s">
        <v>8638</v>
      </c>
      <c r="D4397" t="s">
        <v>8095</v>
      </c>
      <c r="E4397">
        <v>174.86666869999999</v>
      </c>
      <c r="F4397">
        <v>-40.216667180000002</v>
      </c>
      <c r="G4397" t="s">
        <v>1464</v>
      </c>
    </row>
    <row r="4398" spans="1:7" ht="18.75" customHeight="1">
      <c r="A4398" s="36" t="s">
        <v>12343</v>
      </c>
      <c r="B4398" s="36" t="s">
        <v>17252</v>
      </c>
      <c r="C4398" s="36" t="s">
        <v>12344</v>
      </c>
      <c r="D4398" s="36" t="s">
        <v>12345</v>
      </c>
      <c r="E4398">
        <v>158.53334050000001</v>
      </c>
      <c r="F4398">
        <v>53.766666409999999</v>
      </c>
      <c r="G4398" t="s">
        <v>1464</v>
      </c>
    </row>
    <row r="4399" spans="1:7" ht="18.75" customHeight="1">
      <c r="A4399" s="36" t="s">
        <v>4755</v>
      </c>
      <c r="B4399" s="36" t="s">
        <v>4582</v>
      </c>
      <c r="C4399" s="36" t="s">
        <v>4756</v>
      </c>
      <c r="D4399" s="36" t="s">
        <v>4624</v>
      </c>
      <c r="E4399">
        <v>115.3000031</v>
      </c>
      <c r="F4399">
        <v>-8.5833330149999991</v>
      </c>
      <c r="G4399" t="s">
        <v>1464</v>
      </c>
    </row>
    <row r="4400" spans="1:7" ht="18.75" customHeight="1">
      <c r="A4400" s="36" t="s">
        <v>13921</v>
      </c>
      <c r="B4400" s="36" t="s">
        <v>13155</v>
      </c>
      <c r="C4400" s="36" t="s">
        <v>13922</v>
      </c>
      <c r="D4400" s="36" t="s">
        <v>13835</v>
      </c>
      <c r="E4400">
        <v>98.534063314023498</v>
      </c>
      <c r="F4400">
        <v>8.2824185423545504</v>
      </c>
      <c r="G4400" t="s">
        <v>1464</v>
      </c>
    </row>
    <row r="4401" spans="1:7" ht="18.75" customHeight="1">
      <c r="A4401" s="36" t="s">
        <v>14129</v>
      </c>
      <c r="B4401" s="36" t="s">
        <v>13155</v>
      </c>
      <c r="C4401" s="36" t="s">
        <v>14130</v>
      </c>
      <c r="D4401" s="36" t="s">
        <v>1464</v>
      </c>
      <c r="E4401">
        <v>0</v>
      </c>
      <c r="F4401">
        <v>0</v>
      </c>
      <c r="G4401" t="s">
        <v>1464</v>
      </c>
    </row>
    <row r="4402" spans="1:7" ht="18.75" customHeight="1">
      <c r="A4402" s="36" t="s">
        <v>13305</v>
      </c>
      <c r="B4402" s="36" t="s">
        <v>13155</v>
      </c>
      <c r="C4402" s="36" t="s">
        <v>13306</v>
      </c>
      <c r="D4402" s="36" t="s">
        <v>13254</v>
      </c>
      <c r="E4402">
        <v>100.333333</v>
      </c>
      <c r="F4402">
        <v>13.5</v>
      </c>
      <c r="G4402" t="s">
        <v>1464</v>
      </c>
    </row>
    <row r="4403" spans="1:7" ht="18.75" customHeight="1">
      <c r="A4403" s="36" t="s">
        <v>13303</v>
      </c>
      <c r="B4403" s="36" t="s">
        <v>13155</v>
      </c>
      <c r="C4403" s="36" t="s">
        <v>13304</v>
      </c>
      <c r="D4403" s="36" t="s">
        <v>13254</v>
      </c>
      <c r="E4403">
        <v>100.35</v>
      </c>
      <c r="F4403">
        <v>13.483333</v>
      </c>
      <c r="G4403" t="s">
        <v>1464</v>
      </c>
    </row>
    <row r="4404" spans="1:7" ht="18.75" customHeight="1">
      <c r="A4404" s="36" t="s">
        <v>10346</v>
      </c>
      <c r="B4404" s="36" t="s">
        <v>9596</v>
      </c>
      <c r="C4404" s="36" t="s">
        <v>10347</v>
      </c>
      <c r="D4404" s="36" t="s">
        <v>9600</v>
      </c>
      <c r="E4404">
        <v>68.583335880000007</v>
      </c>
      <c r="F4404">
        <v>27.11666679</v>
      </c>
      <c r="G4404" t="s">
        <v>1464</v>
      </c>
    </row>
    <row r="4405" spans="1:7" ht="18.75" customHeight="1">
      <c r="A4405" s="36" t="s">
        <v>13567</v>
      </c>
      <c r="B4405" s="36" t="s">
        <v>13155</v>
      </c>
      <c r="C4405" s="36" t="s">
        <v>13568</v>
      </c>
      <c r="D4405" s="36" t="s">
        <v>13329</v>
      </c>
      <c r="E4405">
        <v>99.876056517733105</v>
      </c>
      <c r="F4405">
        <v>19.1695090920112</v>
      </c>
      <c r="G4405" t="s">
        <v>1464</v>
      </c>
    </row>
    <row r="4406" spans="1:7" ht="18.75" customHeight="1">
      <c r="A4406" s="36" t="s">
        <v>11241</v>
      </c>
      <c r="B4406" s="36" t="s">
        <v>10805</v>
      </c>
      <c r="C4406" s="36" t="s">
        <v>11242</v>
      </c>
      <c r="D4406" s="36" t="s">
        <v>1464</v>
      </c>
      <c r="E4406">
        <v>0</v>
      </c>
      <c r="F4406">
        <v>0</v>
      </c>
      <c r="G4406" t="s">
        <v>1464</v>
      </c>
    </row>
    <row r="4407" spans="1:7" ht="18.75" customHeight="1">
      <c r="A4407" s="36" t="s">
        <v>11449</v>
      </c>
      <c r="B4407" s="36" t="s">
        <v>10805</v>
      </c>
      <c r="C4407" s="36" t="s">
        <v>11450</v>
      </c>
      <c r="D4407" s="36" t="s">
        <v>1464</v>
      </c>
      <c r="E4407">
        <v>122.532858</v>
      </c>
      <c r="F4407">
        <v>9.6782900000000005</v>
      </c>
      <c r="G4407" t="s">
        <v>1464</v>
      </c>
    </row>
    <row r="4408" spans="1:7" ht="18.75" customHeight="1">
      <c r="A4408" s="36" t="s">
        <v>3742</v>
      </c>
      <c r="B4408" s="36" t="s">
        <v>3658</v>
      </c>
      <c r="C4408" s="36" t="s">
        <v>3743</v>
      </c>
      <c r="D4408" s="36" t="s">
        <v>3744</v>
      </c>
      <c r="E4408">
        <v>104.8499985</v>
      </c>
      <c r="F4408">
        <v>11.55000019</v>
      </c>
      <c r="G4408" t="s">
        <v>1464</v>
      </c>
    </row>
    <row r="4409" spans="1:7" ht="18.75" customHeight="1">
      <c r="A4409" s="36" t="s">
        <v>3724</v>
      </c>
      <c r="B4409" s="36" t="s">
        <v>3658</v>
      </c>
      <c r="C4409" s="36" t="s">
        <v>3725</v>
      </c>
      <c r="D4409" s="36" t="s">
        <v>3711</v>
      </c>
      <c r="E4409">
        <v>103.83333589999999</v>
      </c>
      <c r="F4409">
        <v>10.69999981</v>
      </c>
      <c r="G4409" t="s">
        <v>1464</v>
      </c>
    </row>
    <row r="4410" spans="1:7" ht="18.75" customHeight="1">
      <c r="A4410" s="36" t="s">
        <v>3571</v>
      </c>
      <c r="B4410" s="36" t="s">
        <v>3535</v>
      </c>
      <c r="C4410" s="36" t="s">
        <v>3572</v>
      </c>
      <c r="D4410" s="36" t="s">
        <v>3549</v>
      </c>
      <c r="E4410">
        <v>89.866668700000005</v>
      </c>
      <c r="F4410">
        <v>27.63333321</v>
      </c>
      <c r="G4410" t="s">
        <v>1464</v>
      </c>
    </row>
    <row r="4411" spans="1:7" ht="18.75" customHeight="1">
      <c r="A4411" s="36" t="s">
        <v>3560</v>
      </c>
      <c r="B4411" s="36" t="s">
        <v>3535</v>
      </c>
      <c r="C4411" s="36" t="s">
        <v>3561</v>
      </c>
      <c r="D4411" t="s">
        <v>3557</v>
      </c>
      <c r="E4411">
        <v>90.216667180000002</v>
      </c>
      <c r="F4411">
        <v>27.516666409999999</v>
      </c>
      <c r="G4411" t="s">
        <v>1464</v>
      </c>
    </row>
    <row r="4412" spans="1:7" ht="18.75" customHeight="1">
      <c r="A4412" s="36" t="s">
        <v>9806</v>
      </c>
      <c r="B4412" s="36" t="s">
        <v>9596</v>
      </c>
      <c r="C4412" s="36" t="s">
        <v>9807</v>
      </c>
      <c r="D4412" t="s">
        <v>9600</v>
      </c>
      <c r="E4412">
        <v>68.883331299999995</v>
      </c>
      <c r="F4412">
        <v>24.850000380000001</v>
      </c>
      <c r="G4412" t="s">
        <v>1464</v>
      </c>
    </row>
    <row r="4413" spans="1:7" ht="18.75" customHeight="1">
      <c r="A4413" s="36" t="s">
        <v>13536</v>
      </c>
      <c r="B4413" s="36" t="s">
        <v>13155</v>
      </c>
      <c r="C4413" s="36" t="s">
        <v>13537</v>
      </c>
      <c r="D4413" s="36" t="s">
        <v>13354</v>
      </c>
      <c r="E4413">
        <v>105.3000031</v>
      </c>
      <c r="F4413">
        <v>14.4333334</v>
      </c>
      <c r="G4413" t="s">
        <v>1464</v>
      </c>
    </row>
    <row r="4414" spans="1:7" ht="18.75" customHeight="1">
      <c r="A4414" s="36" t="s">
        <v>13942</v>
      </c>
      <c r="B4414" s="36" t="s">
        <v>13155</v>
      </c>
      <c r="C4414" s="36" t="s">
        <v>13943</v>
      </c>
      <c r="D4414" s="36" t="s">
        <v>13944</v>
      </c>
      <c r="E4414">
        <v>102.00040996523801</v>
      </c>
      <c r="F4414">
        <v>13.5909543386308</v>
      </c>
      <c r="G4414" t="s">
        <v>1464</v>
      </c>
    </row>
    <row r="4415" spans="1:7" ht="18.75" customHeight="1">
      <c r="A4415" s="36" t="s">
        <v>13852</v>
      </c>
      <c r="B4415" s="36" t="s">
        <v>13155</v>
      </c>
      <c r="C4415" s="36" t="s">
        <v>13853</v>
      </c>
      <c r="D4415" s="36" t="s">
        <v>13532</v>
      </c>
      <c r="E4415">
        <v>104.15739044994</v>
      </c>
      <c r="F4415">
        <v>16.924144069173401</v>
      </c>
      <c r="G4415" t="s">
        <v>1464</v>
      </c>
    </row>
    <row r="4416" spans="1:7" ht="18.75" customHeight="1">
      <c r="A4416" s="36" t="s">
        <v>13530</v>
      </c>
      <c r="B4416" s="36" t="s">
        <v>13155</v>
      </c>
      <c r="C4416" s="36" t="s">
        <v>13531</v>
      </c>
      <c r="D4416" s="36" t="s">
        <v>13532</v>
      </c>
      <c r="E4416">
        <v>103.93333440000001</v>
      </c>
      <c r="F4416">
        <v>17.166666029999998</v>
      </c>
      <c r="G4416" t="s">
        <v>1464</v>
      </c>
    </row>
    <row r="4417" spans="1:7" ht="18.75" customHeight="1">
      <c r="A4417" s="36" t="s">
        <v>13524</v>
      </c>
      <c r="B4417" s="36" t="s">
        <v>13155</v>
      </c>
      <c r="C4417" s="36" t="s">
        <v>13525</v>
      </c>
      <c r="D4417" s="36" t="s">
        <v>13526</v>
      </c>
      <c r="E4417">
        <v>104.26667019999999</v>
      </c>
      <c r="F4417">
        <v>16.61666679</v>
      </c>
      <c r="G4417" t="s">
        <v>1464</v>
      </c>
    </row>
    <row r="4418" spans="1:7" ht="18.75" customHeight="1">
      <c r="A4418" s="36" t="s">
        <v>13549</v>
      </c>
      <c r="B4418" s="36" t="s">
        <v>13155</v>
      </c>
      <c r="C4418" s="36" t="s">
        <v>13550</v>
      </c>
      <c r="D4418" s="36" t="s">
        <v>13359</v>
      </c>
      <c r="E4418">
        <v>103.9666672</v>
      </c>
      <c r="F4418">
        <v>18.200000760000002</v>
      </c>
      <c r="G4418" t="s">
        <v>1464</v>
      </c>
    </row>
    <row r="4419" spans="1:7" ht="18.75" customHeight="1">
      <c r="A4419" s="36" t="s">
        <v>7353</v>
      </c>
      <c r="B4419" s="36" t="s">
        <v>6929</v>
      </c>
      <c r="C4419" s="36" t="s">
        <v>7354</v>
      </c>
      <c r="D4419" s="36" t="s">
        <v>6931</v>
      </c>
      <c r="E4419">
        <v>96.016670230000003</v>
      </c>
      <c r="F4419">
        <v>17.350000380000001</v>
      </c>
      <c r="G4419" t="s">
        <v>1464</v>
      </c>
    </row>
    <row r="4420" spans="1:7" ht="18.75" customHeight="1">
      <c r="A4420" s="36" t="s">
        <v>14109</v>
      </c>
      <c r="B4420" s="36" t="s">
        <v>13155</v>
      </c>
      <c r="C4420" s="36" t="s">
        <v>14110</v>
      </c>
      <c r="D4420" s="36" t="s">
        <v>1464</v>
      </c>
      <c r="E4420">
        <v>0</v>
      </c>
      <c r="F4420">
        <v>0</v>
      </c>
      <c r="G4420" t="s">
        <v>1464</v>
      </c>
    </row>
    <row r="4421" spans="1:7" ht="18.75" customHeight="1">
      <c r="A4421" s="36" t="s">
        <v>9698</v>
      </c>
      <c r="B4421" s="36" t="s">
        <v>9596</v>
      </c>
      <c r="C4421" s="36" t="s">
        <v>9699</v>
      </c>
      <c r="D4421" s="36" t="s">
        <v>9600</v>
      </c>
      <c r="E4421">
        <v>0</v>
      </c>
      <c r="F4421">
        <v>0</v>
      </c>
      <c r="G4421" t="s">
        <v>1464</v>
      </c>
    </row>
    <row r="4422" spans="1:7" ht="18.75" customHeight="1">
      <c r="A4422" s="36" t="s">
        <v>7825</v>
      </c>
      <c r="B4422" s="36" t="s">
        <v>17249</v>
      </c>
      <c r="C4422" s="36" t="s">
        <v>7826</v>
      </c>
      <c r="D4422" t="s">
        <v>7732</v>
      </c>
      <c r="E4422">
        <v>175.46666669999999</v>
      </c>
      <c r="F4422">
        <v>-37.216666670000002</v>
      </c>
      <c r="G4422" t="s">
        <v>8557</v>
      </c>
    </row>
    <row r="4423" spans="1:7" ht="18.75" customHeight="1">
      <c r="A4423" s="36" t="s">
        <v>8635</v>
      </c>
      <c r="B4423" s="36" t="s">
        <v>17249</v>
      </c>
      <c r="C4423" s="36" t="s">
        <v>8636</v>
      </c>
      <c r="D4423" s="36" t="s">
        <v>7726</v>
      </c>
      <c r="E4423">
        <v>172.8919444</v>
      </c>
      <c r="F4423">
        <v>-43.69</v>
      </c>
      <c r="G4423" t="s">
        <v>1464</v>
      </c>
    </row>
    <row r="4424" spans="1:7" ht="18.75" customHeight="1">
      <c r="A4424" s="36" t="s">
        <v>12584</v>
      </c>
      <c r="B4424" s="36" t="s">
        <v>17253</v>
      </c>
      <c r="C4424" s="36" t="s">
        <v>12585</v>
      </c>
      <c r="D4424" t="s">
        <v>1464</v>
      </c>
      <c r="E4424">
        <v>79.927210000000002</v>
      </c>
      <c r="F4424">
        <v>6.7854880000000097</v>
      </c>
      <c r="G4424" t="s">
        <v>1464</v>
      </c>
    </row>
    <row r="4425" spans="1:7" ht="18.75" customHeight="1">
      <c r="A4425" s="36" t="s">
        <v>7827</v>
      </c>
      <c r="B4425" s="36" t="s">
        <v>17249</v>
      </c>
      <c r="C4425" s="36" t="s">
        <v>7828</v>
      </c>
      <c r="D4425" s="36" t="s">
        <v>7703</v>
      </c>
      <c r="E4425">
        <v>176</v>
      </c>
      <c r="F4425">
        <v>-37.716666670000002</v>
      </c>
      <c r="G4425" t="s">
        <v>8460</v>
      </c>
    </row>
    <row r="4426" spans="1:7" ht="18.75" customHeight="1">
      <c r="A4426" s="36" t="s">
        <v>12562</v>
      </c>
      <c r="B4426" s="36" t="s">
        <v>17253</v>
      </c>
      <c r="C4426" s="36" t="s">
        <v>12563</v>
      </c>
      <c r="D4426" t="s">
        <v>12442</v>
      </c>
      <c r="E4426">
        <v>81.166664119999993</v>
      </c>
      <c r="F4426">
        <v>7.6999998090000004</v>
      </c>
      <c r="G4426" t="s">
        <v>1464</v>
      </c>
    </row>
    <row r="4427" spans="1:7" ht="18.75" customHeight="1">
      <c r="A4427" s="36" t="s">
        <v>2654</v>
      </c>
      <c r="B4427" s="36" t="s">
        <v>1884</v>
      </c>
      <c r="C4427" s="36" t="s">
        <v>2655</v>
      </c>
      <c r="D4427" s="36" t="s">
        <v>1464</v>
      </c>
      <c r="E4427">
        <v>137.88406380161399</v>
      </c>
      <c r="F4427">
        <v>-34.565860254025502</v>
      </c>
      <c r="G4427" t="s">
        <v>2020</v>
      </c>
    </row>
    <row r="4428" spans="1:7" ht="18.75" customHeight="1">
      <c r="A4428" s="36" t="s">
        <v>2223</v>
      </c>
      <c r="B4428" s="36" t="s">
        <v>1884</v>
      </c>
      <c r="C4428" s="36" t="s">
        <v>2224</v>
      </c>
      <c r="D4428" s="36" t="s">
        <v>1464</v>
      </c>
      <c r="E4428">
        <v>141.692199520538</v>
      </c>
      <c r="F4428">
        <v>-12.4985738535316</v>
      </c>
      <c r="G4428" t="s">
        <v>1464</v>
      </c>
    </row>
    <row r="4429" spans="1:7" ht="18.75" customHeight="1">
      <c r="A4429" s="36" t="s">
        <v>4198</v>
      </c>
      <c r="B4429" s="36" t="s">
        <v>17247</v>
      </c>
      <c r="C4429" s="36" t="s">
        <v>4199</v>
      </c>
      <c r="D4429" t="s">
        <v>3876</v>
      </c>
      <c r="E4429">
        <v>122</v>
      </c>
      <c r="F4429">
        <v>31.066667559999999</v>
      </c>
      <c r="G4429" t="s">
        <v>1464</v>
      </c>
    </row>
    <row r="4430" spans="1:7" ht="18.75" customHeight="1">
      <c r="A4430" s="36" t="s">
        <v>3857</v>
      </c>
      <c r="B4430" s="36" t="s">
        <v>17247</v>
      </c>
      <c r="C4430" s="36" t="s">
        <v>3858</v>
      </c>
      <c r="D4430" s="36" t="s">
        <v>3850</v>
      </c>
      <c r="E4430">
        <v>119.13333129999999</v>
      </c>
      <c r="F4430">
        <v>25.200000760000002</v>
      </c>
      <c r="G4430" t="s">
        <v>1464</v>
      </c>
    </row>
    <row r="4431" spans="1:7" ht="18.75" customHeight="1">
      <c r="A4431" t="s">
        <v>3187</v>
      </c>
      <c r="B4431" t="s">
        <v>2833</v>
      </c>
      <c r="C4431" t="s">
        <v>3188</v>
      </c>
      <c r="D4431" t="s">
        <v>2846</v>
      </c>
      <c r="E4431">
        <v>0</v>
      </c>
      <c r="F4431">
        <v>0</v>
      </c>
      <c r="G4431" t="s">
        <v>17234</v>
      </c>
    </row>
    <row r="4432" spans="1:7" ht="18.75" customHeight="1">
      <c r="A4432" s="36" t="s">
        <v>6564</v>
      </c>
      <c r="B4432" s="36" t="s">
        <v>6330</v>
      </c>
      <c r="C4432" t="s">
        <v>6565</v>
      </c>
      <c r="D4432" t="s">
        <v>6386</v>
      </c>
      <c r="E4432">
        <v>4.533333302</v>
      </c>
      <c r="F4432">
        <v>101.0999985</v>
      </c>
    </row>
    <row r="4433" spans="1:7" ht="18.75" customHeight="1">
      <c r="A4433" s="36" t="s">
        <v>14329</v>
      </c>
      <c r="B4433" t="s">
        <v>1884</v>
      </c>
      <c r="C4433" t="s">
        <v>2473</v>
      </c>
      <c r="D4433" t="s">
        <v>1938</v>
      </c>
      <c r="E4433">
        <v>147.4499969</v>
      </c>
      <c r="F4433">
        <v>-43.033332819999998</v>
      </c>
      <c r="G4433" t="s">
        <v>1464</v>
      </c>
    </row>
    <row r="4434" spans="1:7" ht="18.75" customHeight="1">
      <c r="A4434" s="36" t="s">
        <v>9859</v>
      </c>
      <c r="B4434" s="36" t="s">
        <v>9596</v>
      </c>
      <c r="C4434" s="36" t="s">
        <v>9860</v>
      </c>
      <c r="D4434" s="36" t="s">
        <v>9600</v>
      </c>
      <c r="E4434">
        <v>0</v>
      </c>
      <c r="F4434">
        <v>0</v>
      </c>
      <c r="G4434" t="s">
        <v>1464</v>
      </c>
    </row>
    <row r="4435" spans="1:7" ht="18.75" customHeight="1">
      <c r="A4435" s="36" t="s">
        <v>10643</v>
      </c>
      <c r="B4435" s="36" t="s">
        <v>9596</v>
      </c>
      <c r="C4435" s="36" t="s">
        <v>10644</v>
      </c>
      <c r="D4435" t="s">
        <v>9600</v>
      </c>
      <c r="E4435">
        <v>0</v>
      </c>
      <c r="F4435">
        <v>0</v>
      </c>
      <c r="G4435" t="s">
        <v>1464</v>
      </c>
    </row>
    <row r="4436" spans="1:7" ht="18.75" customHeight="1">
      <c r="A4436" s="36" t="s">
        <v>7829</v>
      </c>
      <c r="B4436" s="36" t="s">
        <v>17249</v>
      </c>
      <c r="C4436" s="36" t="s">
        <v>7830</v>
      </c>
      <c r="D4436" s="36" t="s">
        <v>7703</v>
      </c>
      <c r="E4436">
        <v>176</v>
      </c>
      <c r="F4436">
        <v>-37.716666670000002</v>
      </c>
      <c r="G4436" t="s">
        <v>8460</v>
      </c>
    </row>
    <row r="4437" spans="1:7" ht="18.75" customHeight="1">
      <c r="A4437" t="s">
        <v>2868</v>
      </c>
      <c r="B4437" t="s">
        <v>2833</v>
      </c>
      <c r="C4437" t="s">
        <v>2869</v>
      </c>
      <c r="D4437" t="s">
        <v>2861</v>
      </c>
      <c r="E4437">
        <v>22.466667180000002</v>
      </c>
      <c r="F4437">
        <v>91.166664119999993</v>
      </c>
      <c r="G4437" t="s">
        <v>17230</v>
      </c>
    </row>
    <row r="4438" spans="1:7" ht="18.75" customHeight="1">
      <c r="A4438" s="36" t="s">
        <v>10530</v>
      </c>
      <c r="B4438" s="36" t="s">
        <v>9596</v>
      </c>
      <c r="C4438" s="36" t="s">
        <v>10531</v>
      </c>
      <c r="D4438" t="s">
        <v>1464</v>
      </c>
      <c r="E4438">
        <v>73.94</v>
      </c>
      <c r="F4438">
        <v>35</v>
      </c>
      <c r="G4438" t="s">
        <v>1464</v>
      </c>
    </row>
    <row r="4439" spans="1:7" ht="18.75" customHeight="1">
      <c r="A4439" s="36" t="s">
        <v>6831</v>
      </c>
      <c r="B4439" s="36" t="s">
        <v>6330</v>
      </c>
      <c r="C4439" t="s">
        <v>6832</v>
      </c>
      <c r="D4439" t="s">
        <v>6467</v>
      </c>
      <c r="E4439">
        <v>3.0999999049999998</v>
      </c>
      <c r="F4439">
        <v>101.7166672</v>
      </c>
    </row>
    <row r="4440" spans="1:7" ht="18.75" customHeight="1">
      <c r="A4440" s="36" t="s">
        <v>15695</v>
      </c>
      <c r="B4440" s="36" t="s">
        <v>10805</v>
      </c>
      <c r="C4440" t="s">
        <v>15696</v>
      </c>
      <c r="D4440" t="s">
        <v>15653</v>
      </c>
      <c r="E4440">
        <v>123.60141620569399</v>
      </c>
      <c r="F4440">
        <v>9.8801975061199396</v>
      </c>
      <c r="G4440" t="s">
        <v>1464</v>
      </c>
    </row>
    <row r="4441" spans="1:7" ht="18.75" customHeight="1">
      <c r="A4441" s="36" t="s">
        <v>11003</v>
      </c>
      <c r="B4441" s="36" t="s">
        <v>10805</v>
      </c>
      <c r="C4441" s="36" t="s">
        <v>11004</v>
      </c>
      <c r="D4441" s="36" t="s">
        <v>1464</v>
      </c>
      <c r="E4441">
        <v>122.53077500000001</v>
      </c>
      <c r="F4441">
        <v>10.529543</v>
      </c>
      <c r="G4441" t="s">
        <v>1464</v>
      </c>
    </row>
    <row r="4442" spans="1:7" ht="18.75" customHeight="1">
      <c r="A4442" s="36" t="s">
        <v>11699</v>
      </c>
      <c r="B4442" s="36" t="s">
        <v>10805</v>
      </c>
      <c r="C4442" s="36" t="s">
        <v>11700</v>
      </c>
      <c r="D4442" s="36" t="s">
        <v>10828</v>
      </c>
      <c r="E4442">
        <v>122.8000031</v>
      </c>
      <c r="F4442">
        <v>9.3500003809999992</v>
      </c>
      <c r="G4442" t="s">
        <v>1464</v>
      </c>
    </row>
    <row r="4443" spans="1:7" ht="18.75" customHeight="1">
      <c r="A4443" t="s">
        <v>3398</v>
      </c>
      <c r="B4443" t="s">
        <v>2833</v>
      </c>
      <c r="C4443" t="s">
        <v>3399</v>
      </c>
      <c r="D4443" t="s">
        <v>2955</v>
      </c>
      <c r="E4443">
        <v>24.433332440000001</v>
      </c>
      <c r="F4443">
        <v>88.783332819999998</v>
      </c>
      <c r="G4443" t="s">
        <v>17244</v>
      </c>
    </row>
    <row r="4444" spans="1:7" ht="18.75" customHeight="1">
      <c r="A4444" s="36" t="s">
        <v>11239</v>
      </c>
      <c r="B4444" s="36" t="s">
        <v>10805</v>
      </c>
      <c r="C4444" s="36" t="s">
        <v>11240</v>
      </c>
      <c r="D4444" s="36" t="s">
        <v>1464</v>
      </c>
      <c r="E4444">
        <v>0</v>
      </c>
      <c r="F4444">
        <v>0</v>
      </c>
      <c r="G4444" t="s">
        <v>1464</v>
      </c>
    </row>
    <row r="4445" spans="1:7" ht="18.75" customHeight="1">
      <c r="A4445" s="36" t="s">
        <v>12298</v>
      </c>
      <c r="B4445" s="36" t="s">
        <v>17251</v>
      </c>
      <c r="C4445" s="36" t="s">
        <v>12299</v>
      </c>
      <c r="D4445" s="36" t="s">
        <v>11812</v>
      </c>
      <c r="E4445">
        <v>127.36666870000001</v>
      </c>
      <c r="F4445">
        <v>34.549999239999998</v>
      </c>
      <c r="G4445" t="s">
        <v>1464</v>
      </c>
    </row>
    <row r="4446" spans="1:7" ht="18.75" customHeight="1">
      <c r="A4446" s="36" t="s">
        <v>8633</v>
      </c>
      <c r="B4446" s="36" t="s">
        <v>17249</v>
      </c>
      <c r="C4446" s="36" t="s">
        <v>8634</v>
      </c>
      <c r="D4446" t="s">
        <v>7739</v>
      </c>
      <c r="E4446">
        <v>170.3999939</v>
      </c>
      <c r="F4446">
        <v>-43.049999239999998</v>
      </c>
      <c r="G4446" t="s">
        <v>1464</v>
      </c>
    </row>
    <row r="4447" spans="1:7" ht="18.75" customHeight="1">
      <c r="A4447" s="36" t="s">
        <v>12111</v>
      </c>
      <c r="B4447" s="36" t="s">
        <v>17251</v>
      </c>
      <c r="C4447" s="36" t="s">
        <v>12112</v>
      </c>
      <c r="D4447" s="36" t="s">
        <v>11821</v>
      </c>
      <c r="E4447">
        <v>129.38333130000001</v>
      </c>
      <c r="F4447">
        <v>36.283332819999998</v>
      </c>
      <c r="G4447" t="s">
        <v>1464</v>
      </c>
    </row>
    <row r="4448" spans="1:7" ht="18.75" customHeight="1">
      <c r="A4448" s="36" t="s">
        <v>12006</v>
      </c>
      <c r="B4448" s="36" t="s">
        <v>17251</v>
      </c>
      <c r="C4448" s="36" t="s">
        <v>12007</v>
      </c>
      <c r="D4448" s="36" t="s">
        <v>11821</v>
      </c>
      <c r="E4448">
        <v>129.427444422333</v>
      </c>
      <c r="F4448">
        <v>36.132541103037497</v>
      </c>
      <c r="G4448" t="s">
        <v>12112</v>
      </c>
    </row>
    <row r="4449" spans="1:7" ht="18.75" customHeight="1">
      <c r="A4449" s="36" t="s">
        <v>2800</v>
      </c>
      <c r="B4449" s="36" t="s">
        <v>1884</v>
      </c>
      <c r="C4449" s="36" t="s">
        <v>2801</v>
      </c>
      <c r="D4449" s="36" t="s">
        <v>1464</v>
      </c>
      <c r="E4449">
        <v>137.34024598871699</v>
      </c>
      <c r="F4449">
        <v>-35.162977271311597</v>
      </c>
      <c r="G4449" t="s">
        <v>1464</v>
      </c>
    </row>
    <row r="4450" spans="1:7" ht="18.75" customHeight="1">
      <c r="A4450" s="36" t="s">
        <v>2235</v>
      </c>
      <c r="B4450" s="36" t="s">
        <v>1884</v>
      </c>
      <c r="C4450" s="36" t="s">
        <v>2236</v>
      </c>
      <c r="D4450" s="36" t="s">
        <v>1464</v>
      </c>
      <c r="E4450">
        <v>144.629770349051</v>
      </c>
      <c r="F4450">
        <v>-38.114439116606697</v>
      </c>
      <c r="G4450" t="s">
        <v>1464</v>
      </c>
    </row>
    <row r="4451" spans="1:7" ht="18.75" customHeight="1">
      <c r="A4451" s="36" t="s">
        <v>7481</v>
      </c>
      <c r="B4451" s="36" t="s">
        <v>7429</v>
      </c>
      <c r="C4451" s="36" t="s">
        <v>7482</v>
      </c>
      <c r="D4451" s="36" t="s">
        <v>7483</v>
      </c>
      <c r="E4451">
        <v>83.916664119999993</v>
      </c>
      <c r="F4451">
        <v>28.166666029999998</v>
      </c>
      <c r="G4451" t="s">
        <v>1464</v>
      </c>
    </row>
    <row r="4452" spans="1:7" ht="18.75" customHeight="1">
      <c r="A4452" s="36" t="s">
        <v>2151</v>
      </c>
      <c r="B4452" s="36" t="s">
        <v>1884</v>
      </c>
      <c r="C4452" s="36" t="s">
        <v>2152</v>
      </c>
      <c r="D4452" s="36" t="s">
        <v>1464</v>
      </c>
      <c r="E4452">
        <v>148.29250915499799</v>
      </c>
      <c r="F4452">
        <v>-41.059244356559901</v>
      </c>
      <c r="G4452" t="s">
        <v>1464</v>
      </c>
    </row>
    <row r="4453" spans="1:7" ht="18.75" customHeight="1">
      <c r="A4453" s="36" t="s">
        <v>7831</v>
      </c>
      <c r="B4453" s="36" t="s">
        <v>17249</v>
      </c>
      <c r="C4453" s="36" t="s">
        <v>7832</v>
      </c>
      <c r="D4453" s="36" t="s">
        <v>7773</v>
      </c>
      <c r="E4453">
        <v>174.66249999999999</v>
      </c>
      <c r="F4453">
        <v>-36.865833330000001</v>
      </c>
      <c r="G4453" t="s">
        <v>8107</v>
      </c>
    </row>
    <row r="4454" spans="1:7" ht="18.75" customHeight="1">
      <c r="A4454" s="36" t="s">
        <v>7833</v>
      </c>
      <c r="B4454" s="36" t="s">
        <v>17249</v>
      </c>
      <c r="C4454" s="36" t="s">
        <v>7834</v>
      </c>
      <c r="D4454" s="36" t="s">
        <v>7713</v>
      </c>
      <c r="E4454">
        <v>174.6680556</v>
      </c>
      <c r="F4454">
        <v>-37.142499999999998</v>
      </c>
      <c r="G4454" t="s">
        <v>8871</v>
      </c>
    </row>
    <row r="4455" spans="1:7" ht="18.75" customHeight="1">
      <c r="A4455" t="s">
        <v>3520</v>
      </c>
      <c r="B4455" t="s">
        <v>2833</v>
      </c>
      <c r="C4455" t="s">
        <v>3521</v>
      </c>
      <c r="D4455" t="s">
        <v>2846</v>
      </c>
      <c r="E4455">
        <v>0</v>
      </c>
      <c r="F4455">
        <v>0</v>
      </c>
      <c r="G4455" t="s">
        <v>17234</v>
      </c>
    </row>
    <row r="4456" spans="1:7" ht="18.75" customHeight="1">
      <c r="A4456" s="36" t="s">
        <v>12730</v>
      </c>
      <c r="B4456" s="36" t="s">
        <v>17253</v>
      </c>
      <c r="C4456" s="36" t="s">
        <v>12731</v>
      </c>
      <c r="D4456" s="36" t="s">
        <v>12442</v>
      </c>
      <c r="E4456">
        <v>81</v>
      </c>
      <c r="F4456">
        <v>7.9333333970000002</v>
      </c>
      <c r="G4456" t="s">
        <v>1464</v>
      </c>
    </row>
    <row r="4457" spans="1:7" ht="18.75" customHeight="1">
      <c r="A4457" s="36" t="s">
        <v>5982</v>
      </c>
      <c r="B4457" s="36" t="s">
        <v>5588</v>
      </c>
      <c r="C4457" s="36" t="s">
        <v>5983</v>
      </c>
      <c r="D4457" s="36" t="s">
        <v>5767</v>
      </c>
      <c r="E4457">
        <v>131.65385252058201</v>
      </c>
      <c r="F4457">
        <v>33.1936660595522</v>
      </c>
      <c r="G4457" t="s">
        <v>1464</v>
      </c>
    </row>
    <row r="4458" spans="1:7" ht="18.75" customHeight="1">
      <c r="A4458" t="s">
        <v>17221</v>
      </c>
      <c r="B4458" t="s">
        <v>2833</v>
      </c>
      <c r="C4458" t="s">
        <v>3033</v>
      </c>
      <c r="D4458" t="s">
        <v>2841</v>
      </c>
      <c r="E4458">
        <v>23.899999619999999</v>
      </c>
      <c r="F4458">
        <v>90.283332819999998</v>
      </c>
      <c r="G4458" t="s">
        <v>17240</v>
      </c>
    </row>
    <row r="4459" spans="1:7" ht="18.75" customHeight="1">
      <c r="A4459" s="36" t="s">
        <v>7835</v>
      </c>
      <c r="B4459" s="36" t="s">
        <v>17249</v>
      </c>
      <c r="C4459" s="36" t="s">
        <v>7836</v>
      </c>
      <c r="D4459" s="36" t="s">
        <v>7721</v>
      </c>
      <c r="E4459">
        <v>174.8666667</v>
      </c>
      <c r="F4459">
        <v>-37.799999999999997</v>
      </c>
      <c r="G4459" t="s">
        <v>8823</v>
      </c>
    </row>
    <row r="4460" spans="1:7" ht="18.75" customHeight="1">
      <c r="A4460" s="36" t="s">
        <v>5220</v>
      </c>
      <c r="B4460" s="36" t="s">
        <v>4582</v>
      </c>
      <c r="C4460" s="36" t="s">
        <v>5221</v>
      </c>
      <c r="D4460" t="s">
        <v>4584</v>
      </c>
      <c r="E4460">
        <v>106.239768603645</v>
      </c>
      <c r="F4460">
        <v>-6.0294574095154099</v>
      </c>
      <c r="G4460" t="s">
        <v>1464</v>
      </c>
    </row>
    <row r="4461" spans="1:7" ht="18.75" customHeight="1">
      <c r="A4461" s="36" t="s">
        <v>10532</v>
      </c>
      <c r="B4461" s="36" t="s">
        <v>9596</v>
      </c>
      <c r="C4461" s="36" t="s">
        <v>10533</v>
      </c>
      <c r="D4461" t="s">
        <v>1464</v>
      </c>
      <c r="E4461">
        <v>73.900000000000006</v>
      </c>
      <c r="F4461">
        <v>33.799999999999997</v>
      </c>
      <c r="G4461" t="s">
        <v>1464</v>
      </c>
    </row>
    <row r="4462" spans="1:7" ht="18.75" customHeight="1">
      <c r="A4462" s="36" t="s">
        <v>12911</v>
      </c>
      <c r="B4462" s="36" t="s">
        <v>17253</v>
      </c>
      <c r="C4462" s="36" t="s">
        <v>12912</v>
      </c>
      <c r="D4462" t="s">
        <v>12404</v>
      </c>
      <c r="E4462">
        <v>80.133331299999995</v>
      </c>
      <c r="F4462">
        <v>9.5333337779999994</v>
      </c>
      <c r="G4462" t="s">
        <v>1464</v>
      </c>
    </row>
    <row r="4463" spans="1:7" ht="18.75" customHeight="1">
      <c r="A4463" t="s">
        <v>2949</v>
      </c>
      <c r="B4463" t="s">
        <v>2833</v>
      </c>
      <c r="C4463" t="s">
        <v>2950</v>
      </c>
      <c r="D4463" t="s">
        <v>2934</v>
      </c>
      <c r="E4463">
        <v>0</v>
      </c>
      <c r="F4463">
        <v>0</v>
      </c>
      <c r="G4463" t="s">
        <v>17241</v>
      </c>
    </row>
    <row r="4464" spans="1:7" ht="18.75" customHeight="1">
      <c r="A4464" s="36" t="s">
        <v>8838</v>
      </c>
      <c r="B4464" s="36" t="s">
        <v>17249</v>
      </c>
      <c r="C4464" s="36" t="s">
        <v>8839</v>
      </c>
      <c r="D4464" s="36" t="s">
        <v>7854</v>
      </c>
      <c r="E4464">
        <v>176.67277780000001</v>
      </c>
      <c r="F4464">
        <v>-40.280555560000003</v>
      </c>
      <c r="G4464" t="s">
        <v>1464</v>
      </c>
    </row>
    <row r="4465" spans="1:7" ht="18.75" customHeight="1">
      <c r="A4465" s="36" t="s">
        <v>2221</v>
      </c>
      <c r="B4465" s="36" t="s">
        <v>1884</v>
      </c>
      <c r="C4465" s="36" t="s">
        <v>2222</v>
      </c>
      <c r="D4465" s="36" t="s">
        <v>1464</v>
      </c>
      <c r="E4465">
        <v>141.62826967958401</v>
      </c>
      <c r="F4465">
        <v>-14.887316759974301</v>
      </c>
      <c r="G4465" t="s">
        <v>1464</v>
      </c>
    </row>
    <row r="4466" spans="1:7" ht="18.75" customHeight="1">
      <c r="A4466" s="36" t="s">
        <v>9674</v>
      </c>
      <c r="B4466" s="36" t="s">
        <v>9596</v>
      </c>
      <c r="C4466" s="36" t="s">
        <v>9675</v>
      </c>
      <c r="D4466" t="s">
        <v>9600</v>
      </c>
      <c r="E4466">
        <v>0</v>
      </c>
      <c r="F4466">
        <v>0</v>
      </c>
      <c r="G4466" t="s">
        <v>1464</v>
      </c>
    </row>
    <row r="4467" spans="1:7" ht="18.75" customHeight="1">
      <c r="A4467" s="36" t="s">
        <v>5944</v>
      </c>
      <c r="B4467" s="36" t="s">
        <v>5588</v>
      </c>
      <c r="C4467" s="36" t="s">
        <v>5945</v>
      </c>
      <c r="D4467" t="s">
        <v>5590</v>
      </c>
      <c r="E4467">
        <v>142.12</v>
      </c>
      <c r="F4467">
        <v>45.17</v>
      </c>
      <c r="G4467" t="s">
        <v>1464</v>
      </c>
    </row>
    <row r="4468" spans="1:7" ht="18.75" customHeight="1">
      <c r="A4468" s="36" t="s">
        <v>8836</v>
      </c>
      <c r="B4468" s="36" t="s">
        <v>17249</v>
      </c>
      <c r="C4468" s="36" t="s">
        <v>8837</v>
      </c>
      <c r="D4468" t="s">
        <v>7739</v>
      </c>
      <c r="E4468">
        <v>171.33332820000001</v>
      </c>
      <c r="F4468">
        <v>-42.099998470000003</v>
      </c>
      <c r="G4468" t="s">
        <v>1464</v>
      </c>
    </row>
    <row r="4469" spans="1:7" ht="18.75" customHeight="1">
      <c r="A4469" t="s">
        <v>3518</v>
      </c>
      <c r="B4469" t="s">
        <v>2833</v>
      </c>
      <c r="C4469" t="s">
        <v>3519</v>
      </c>
      <c r="D4469" t="s">
        <v>2846</v>
      </c>
      <c r="E4469">
        <v>0</v>
      </c>
      <c r="F4469">
        <v>0</v>
      </c>
      <c r="G4469" t="s">
        <v>17234</v>
      </c>
    </row>
    <row r="4470" spans="1:7" ht="18.75" customHeight="1">
      <c r="A4470" s="36" t="s">
        <v>7837</v>
      </c>
      <c r="B4470" s="36" t="s">
        <v>17249</v>
      </c>
      <c r="C4470" s="36" t="s">
        <v>7838</v>
      </c>
      <c r="D4470" s="36" t="s">
        <v>7773</v>
      </c>
      <c r="E4470">
        <v>174.42972219999999</v>
      </c>
      <c r="F4470">
        <v>-36.271666670000002</v>
      </c>
      <c r="G4470" t="s">
        <v>8905</v>
      </c>
    </row>
    <row r="4471" spans="1:7" ht="18.75" customHeight="1">
      <c r="A4471" s="36" t="s">
        <v>2798</v>
      </c>
      <c r="B4471" s="36" t="s">
        <v>1884</v>
      </c>
      <c r="C4471" s="36" t="s">
        <v>2799</v>
      </c>
      <c r="D4471" s="36" t="s">
        <v>1464</v>
      </c>
      <c r="E4471">
        <v>137.794412917312</v>
      </c>
      <c r="F4471">
        <v>-32.515496676042602</v>
      </c>
      <c r="G4471" t="s">
        <v>1464</v>
      </c>
    </row>
    <row r="4472" spans="1:7" ht="18.75" customHeight="1">
      <c r="A4472" s="36" t="s">
        <v>2069</v>
      </c>
      <c r="B4472" s="36" t="s">
        <v>1884</v>
      </c>
      <c r="C4472" s="36" t="s">
        <v>2070</v>
      </c>
      <c r="D4472" s="36" t="s">
        <v>1464</v>
      </c>
      <c r="E4472">
        <v>150.71007384580901</v>
      </c>
      <c r="F4472">
        <v>-22.553794457483502</v>
      </c>
      <c r="G4472" t="s">
        <v>1464</v>
      </c>
    </row>
    <row r="4473" spans="1:7" ht="18.75" customHeight="1">
      <c r="A4473" s="36" t="s">
        <v>2219</v>
      </c>
      <c r="B4473" s="36" t="s">
        <v>1884</v>
      </c>
      <c r="C4473" s="36" t="s">
        <v>2220</v>
      </c>
      <c r="D4473" s="36" t="s">
        <v>1464</v>
      </c>
      <c r="E4473">
        <v>145.43528832573199</v>
      </c>
      <c r="F4473">
        <v>-16.479718261931701</v>
      </c>
      <c r="G4473" t="s">
        <v>1464</v>
      </c>
    </row>
    <row r="4474" spans="1:7" ht="18.75" customHeight="1">
      <c r="A4474" s="36" t="s">
        <v>2457</v>
      </c>
      <c r="B4474" s="36" t="s">
        <v>1884</v>
      </c>
      <c r="C4474" s="36" t="s">
        <v>2458</v>
      </c>
      <c r="D4474" t="s">
        <v>1918</v>
      </c>
      <c r="E4474">
        <v>142.328776019467</v>
      </c>
      <c r="F4474">
        <v>-38.358151867813298</v>
      </c>
      <c r="G4474" t="s">
        <v>1464</v>
      </c>
    </row>
    <row r="4475" spans="1:7" ht="18.75" customHeight="1">
      <c r="A4475" s="36" t="s">
        <v>2500</v>
      </c>
      <c r="B4475" s="36" t="s">
        <v>1884</v>
      </c>
      <c r="C4475" s="36" t="s">
        <v>2501</v>
      </c>
      <c r="D4475" t="s">
        <v>1918</v>
      </c>
      <c r="E4475">
        <v>142.11666869999999</v>
      </c>
      <c r="F4475">
        <v>-38.366664890000003</v>
      </c>
      <c r="G4475" t="s">
        <v>2458</v>
      </c>
    </row>
    <row r="4476" spans="1:7" ht="18.75" customHeight="1">
      <c r="A4476" s="36" t="s">
        <v>2217</v>
      </c>
      <c r="B4476" s="36" t="s">
        <v>1884</v>
      </c>
      <c r="C4476" s="36" t="s">
        <v>2218</v>
      </c>
      <c r="D4476" s="36" t="s">
        <v>1464</v>
      </c>
      <c r="E4476">
        <v>151.12351516256601</v>
      </c>
      <c r="F4476">
        <v>-34.070118304231102</v>
      </c>
      <c r="G4476" t="s">
        <v>1464</v>
      </c>
    </row>
    <row r="4477" spans="1:7" ht="18.75" customHeight="1">
      <c r="A4477" s="36" t="s">
        <v>1950</v>
      </c>
      <c r="B4477" s="36" t="s">
        <v>1884</v>
      </c>
      <c r="C4477" s="36" t="s">
        <v>1951</v>
      </c>
      <c r="D4477" t="s">
        <v>1947</v>
      </c>
      <c r="E4477">
        <v>118.93232923528601</v>
      </c>
      <c r="F4477">
        <v>-20.248481487528998</v>
      </c>
      <c r="G4477" t="s">
        <v>1464</v>
      </c>
    </row>
    <row r="4478" spans="1:7" ht="18.75" customHeight="1">
      <c r="A4478" s="36" t="s">
        <v>8834</v>
      </c>
      <c r="B4478" s="36" t="s">
        <v>17249</v>
      </c>
      <c r="C4478" s="36" t="s">
        <v>8835</v>
      </c>
      <c r="D4478" s="36" t="s">
        <v>7726</v>
      </c>
      <c r="E4478">
        <v>172.8172222</v>
      </c>
      <c r="F4478">
        <v>-43.652777780000001</v>
      </c>
      <c r="G4478" t="s">
        <v>1464</v>
      </c>
    </row>
    <row r="4479" spans="1:7" ht="18.75" customHeight="1">
      <c r="A4479" s="36" t="s">
        <v>1919</v>
      </c>
      <c r="B4479" s="36" t="s">
        <v>1884</v>
      </c>
      <c r="C4479" s="36" t="s">
        <v>1920</v>
      </c>
      <c r="D4479" s="36" t="s">
        <v>1921</v>
      </c>
      <c r="E4479">
        <v>140.750334160357</v>
      </c>
      <c r="F4479">
        <v>-38.050978622194499</v>
      </c>
      <c r="G4479" t="s">
        <v>1464</v>
      </c>
    </row>
    <row r="4480" spans="1:7" ht="18.75" customHeight="1">
      <c r="A4480" s="36" t="s">
        <v>2796</v>
      </c>
      <c r="B4480" s="36" t="s">
        <v>1884</v>
      </c>
      <c r="C4480" s="36" t="s">
        <v>2797</v>
      </c>
      <c r="D4480" s="36" t="s">
        <v>1464</v>
      </c>
      <c r="E4480">
        <v>136.79484809457301</v>
      </c>
      <c r="F4480">
        <v>-15.8002063667413</v>
      </c>
      <c r="G4480" t="s">
        <v>1464</v>
      </c>
    </row>
    <row r="4481" spans="1:7" ht="18.75" customHeight="1">
      <c r="A4481" s="36" t="s">
        <v>2686</v>
      </c>
      <c r="B4481" s="36" t="s">
        <v>1884</v>
      </c>
      <c r="C4481" s="36" t="s">
        <v>2687</v>
      </c>
      <c r="D4481" s="36" t="s">
        <v>1464</v>
      </c>
      <c r="E4481">
        <v>137.90737672439201</v>
      </c>
      <c r="F4481">
        <v>-33.241311757298099</v>
      </c>
      <c r="G4481" t="s">
        <v>1464</v>
      </c>
    </row>
    <row r="4482" spans="1:7" ht="18.75" customHeight="1">
      <c r="A4482" s="36" t="s">
        <v>7839</v>
      </c>
      <c r="B4482" s="36" t="s">
        <v>17249</v>
      </c>
      <c r="C4482" s="36" t="s">
        <v>7840</v>
      </c>
      <c r="D4482" s="36" t="s">
        <v>7703</v>
      </c>
      <c r="E4482">
        <v>176</v>
      </c>
      <c r="F4482">
        <v>-37.716666670000002</v>
      </c>
      <c r="G4482" t="s">
        <v>8460</v>
      </c>
    </row>
    <row r="4483" spans="1:7" ht="18.75" customHeight="1">
      <c r="A4483" s="36" t="s">
        <v>2684</v>
      </c>
      <c r="B4483" s="36" t="s">
        <v>1884</v>
      </c>
      <c r="C4483" s="36" t="s">
        <v>2685</v>
      </c>
      <c r="D4483" s="36" t="s">
        <v>1464</v>
      </c>
      <c r="E4483">
        <v>146.57860183825699</v>
      </c>
      <c r="F4483">
        <v>-41.180921826073103</v>
      </c>
      <c r="G4483" t="s">
        <v>1464</v>
      </c>
    </row>
    <row r="4484" spans="1:7" ht="18.75" customHeight="1">
      <c r="A4484" s="36" t="s">
        <v>2001</v>
      </c>
      <c r="B4484" s="36" t="s">
        <v>1884</v>
      </c>
      <c r="C4484" s="36" t="s">
        <v>2002</v>
      </c>
      <c r="D4484" s="36" t="s">
        <v>1988</v>
      </c>
      <c r="E4484">
        <v>152.058028446843</v>
      </c>
      <c r="F4484">
        <v>-32.700151010232702</v>
      </c>
      <c r="G4484" t="s">
        <v>1464</v>
      </c>
    </row>
    <row r="4485" spans="1:7" ht="18.75" customHeight="1">
      <c r="A4485" s="36" t="s">
        <v>2211</v>
      </c>
      <c r="B4485" s="36" t="s">
        <v>1884</v>
      </c>
      <c r="C4485" s="36" t="s">
        <v>2212</v>
      </c>
      <c r="D4485" s="36" t="s">
        <v>1464</v>
      </c>
      <c r="E4485">
        <v>137.44777589930001</v>
      </c>
      <c r="F4485">
        <v>-34.465678430222702</v>
      </c>
      <c r="G4485" t="s">
        <v>1464</v>
      </c>
    </row>
    <row r="4486" spans="1:7" ht="18.75" customHeight="1">
      <c r="A4486" s="36" t="s">
        <v>7841</v>
      </c>
      <c r="B4486" s="36" t="s">
        <v>17249</v>
      </c>
      <c r="C4486" s="36" t="s">
        <v>7842</v>
      </c>
      <c r="D4486" s="36" t="s">
        <v>7732</v>
      </c>
      <c r="E4486">
        <v>174.72800000000001</v>
      </c>
      <c r="F4486">
        <v>-37.389000000000003</v>
      </c>
      <c r="G4486" t="s">
        <v>7842</v>
      </c>
    </row>
    <row r="4487" spans="1:7" ht="18.75" customHeight="1">
      <c r="A4487" s="36" t="s">
        <v>7843</v>
      </c>
      <c r="B4487" s="36" t="s">
        <v>17249</v>
      </c>
      <c r="C4487" s="36" t="s">
        <v>7844</v>
      </c>
      <c r="D4487" s="36" t="s">
        <v>7716</v>
      </c>
      <c r="E4487">
        <v>174.33333329999999</v>
      </c>
      <c r="F4487">
        <v>-35.75</v>
      </c>
      <c r="G4487" t="s">
        <v>8075</v>
      </c>
    </row>
    <row r="4488" spans="1:7" ht="18.75" customHeight="1">
      <c r="A4488" s="36" t="s">
        <v>2215</v>
      </c>
      <c r="B4488" s="36" t="s">
        <v>1884</v>
      </c>
      <c r="C4488" s="36" t="s">
        <v>2216</v>
      </c>
      <c r="D4488" t="s">
        <v>1464</v>
      </c>
      <c r="E4488">
        <v>141.49061797134499</v>
      </c>
      <c r="F4488">
        <v>-38.375698921843302</v>
      </c>
      <c r="G4488" t="s">
        <v>1464</v>
      </c>
    </row>
    <row r="4489" spans="1:7" ht="18.75" customHeight="1">
      <c r="A4489" s="36" t="s">
        <v>2215</v>
      </c>
      <c r="B4489" s="36" t="s">
        <v>17249</v>
      </c>
      <c r="C4489" s="36" t="s">
        <v>7845</v>
      </c>
      <c r="D4489" s="36" t="s">
        <v>7716</v>
      </c>
      <c r="E4489">
        <v>174.3172222</v>
      </c>
      <c r="F4489">
        <v>-35.827500000000001</v>
      </c>
      <c r="G4489" t="s">
        <v>8075</v>
      </c>
    </row>
    <row r="4490" spans="1:7" ht="18.75" customHeight="1">
      <c r="A4490" s="36" t="s">
        <v>12678</v>
      </c>
      <c r="B4490" s="36" t="s">
        <v>17253</v>
      </c>
      <c r="C4490" s="36" t="s">
        <v>12679</v>
      </c>
      <c r="D4490" t="s">
        <v>12421</v>
      </c>
      <c r="E4490">
        <v>79.800003050000001</v>
      </c>
      <c r="F4490">
        <v>8.4166669850000009</v>
      </c>
      <c r="G4490" t="s">
        <v>1464</v>
      </c>
    </row>
    <row r="4491" spans="1:7" ht="18.75" customHeight="1">
      <c r="A4491" s="36" t="s">
        <v>12829</v>
      </c>
      <c r="B4491" s="36" t="s">
        <v>17253</v>
      </c>
      <c r="C4491" s="36" t="s">
        <v>12830</v>
      </c>
      <c r="D4491" t="s">
        <v>12445</v>
      </c>
      <c r="E4491">
        <v>0</v>
      </c>
      <c r="F4491">
        <v>0</v>
      </c>
      <c r="G4491" t="s">
        <v>1464</v>
      </c>
    </row>
    <row r="4492" spans="1:7" ht="18.75" customHeight="1">
      <c r="A4492" s="36" t="s">
        <v>8832</v>
      </c>
      <c r="B4492" s="36" t="s">
        <v>17249</v>
      </c>
      <c r="C4492" s="36" t="s">
        <v>8833</v>
      </c>
      <c r="D4492" s="36" t="s">
        <v>7762</v>
      </c>
      <c r="E4492">
        <v>169.68916669999999</v>
      </c>
      <c r="F4492">
        <v>-46.491666670000001</v>
      </c>
      <c r="G4492" t="s">
        <v>1464</v>
      </c>
    </row>
    <row r="4493" spans="1:7" ht="18.75" customHeight="1">
      <c r="A4493" s="36" t="s">
        <v>8830</v>
      </c>
      <c r="B4493" s="36" t="s">
        <v>17249</v>
      </c>
      <c r="C4493" s="36" t="s">
        <v>8831</v>
      </c>
      <c r="D4493" s="36" t="s">
        <v>7854</v>
      </c>
      <c r="E4493">
        <v>176.86861110000001</v>
      </c>
      <c r="F4493">
        <v>-40.100277779999999</v>
      </c>
      <c r="G4493" t="s">
        <v>1464</v>
      </c>
    </row>
    <row r="4494" spans="1:7" ht="18.75" customHeight="1">
      <c r="A4494" s="36" t="s">
        <v>8828</v>
      </c>
      <c r="B4494" s="36" t="s">
        <v>17249</v>
      </c>
      <c r="C4494" s="36" t="s">
        <v>8829</v>
      </c>
      <c r="D4494" s="36" t="s">
        <v>7773</v>
      </c>
      <c r="E4494">
        <v>174.7211111</v>
      </c>
      <c r="F4494">
        <v>-36.249166670000001</v>
      </c>
      <c r="G4494" t="s">
        <v>1464</v>
      </c>
    </row>
    <row r="4495" spans="1:7" ht="18.75" customHeight="1">
      <c r="A4495" s="36" t="s">
        <v>2213</v>
      </c>
      <c r="B4495" s="36" t="s">
        <v>1884</v>
      </c>
      <c r="C4495" s="36" t="s">
        <v>2214</v>
      </c>
      <c r="D4495" s="36" t="s">
        <v>1464</v>
      </c>
      <c r="E4495">
        <v>117.74359536268901</v>
      </c>
      <c r="F4495">
        <v>-35.020183778927297</v>
      </c>
      <c r="G4495" t="s">
        <v>1464</v>
      </c>
    </row>
    <row r="4496" spans="1:7" ht="18.75" customHeight="1">
      <c r="A4496" s="36" t="s">
        <v>3968</v>
      </c>
      <c r="B4496" s="36" t="s">
        <v>17247</v>
      </c>
      <c r="C4496" s="36" t="s">
        <v>3969</v>
      </c>
      <c r="D4496" s="36" t="s">
        <v>3778</v>
      </c>
      <c r="E4496">
        <v>116.2833328</v>
      </c>
      <c r="F4496">
        <v>29.083333970000002</v>
      </c>
      <c r="G4496" t="s">
        <v>1464</v>
      </c>
    </row>
    <row r="4497" spans="1:7" ht="18.75" customHeight="1">
      <c r="A4497" s="36" t="s">
        <v>14021</v>
      </c>
      <c r="B4497" s="36" t="s">
        <v>13155</v>
      </c>
      <c r="C4497" s="36" t="s">
        <v>14022</v>
      </c>
      <c r="D4497" s="36" t="s">
        <v>13944</v>
      </c>
      <c r="E4497">
        <v>102.42400144651</v>
      </c>
      <c r="F4497">
        <v>14.0208566858235</v>
      </c>
      <c r="G4497" t="s">
        <v>1464</v>
      </c>
    </row>
    <row r="4498" spans="1:7" ht="18.75" customHeight="1">
      <c r="A4498" s="36" t="s">
        <v>7558</v>
      </c>
      <c r="B4498" s="36" t="s">
        <v>7429</v>
      </c>
      <c r="C4498" s="36" t="s">
        <v>7559</v>
      </c>
      <c r="D4498" s="36" t="s">
        <v>7560</v>
      </c>
      <c r="E4498">
        <v>0</v>
      </c>
      <c r="F4498">
        <v>0</v>
      </c>
      <c r="G4498" t="s">
        <v>1464</v>
      </c>
    </row>
    <row r="4499" spans="1:7" ht="18.75" customHeight="1">
      <c r="A4499" s="36" t="s">
        <v>7627</v>
      </c>
      <c r="B4499" s="36" t="s">
        <v>7429</v>
      </c>
      <c r="C4499" s="36" t="s">
        <v>7628</v>
      </c>
      <c r="D4499" s="36" t="s">
        <v>7560</v>
      </c>
      <c r="E4499">
        <v>0</v>
      </c>
      <c r="F4499">
        <v>0</v>
      </c>
      <c r="G4499" t="s">
        <v>1464</v>
      </c>
    </row>
    <row r="4500" spans="1:7" ht="18.75" customHeight="1">
      <c r="A4500" s="36" t="s">
        <v>7561</v>
      </c>
      <c r="B4500" s="36" t="s">
        <v>7429</v>
      </c>
      <c r="C4500" s="36" t="s">
        <v>7562</v>
      </c>
      <c r="D4500" s="36" t="s">
        <v>7560</v>
      </c>
      <c r="E4500">
        <v>0</v>
      </c>
      <c r="F4500">
        <v>0</v>
      </c>
      <c r="G4500" t="s">
        <v>1464</v>
      </c>
    </row>
    <row r="4501" spans="1:7" ht="18.75" customHeight="1">
      <c r="A4501" s="36" t="s">
        <v>7601</v>
      </c>
      <c r="B4501" s="36" t="s">
        <v>7429</v>
      </c>
      <c r="C4501" s="36" t="s">
        <v>7602</v>
      </c>
      <c r="D4501" s="36" t="s">
        <v>1464</v>
      </c>
      <c r="E4501">
        <v>0</v>
      </c>
      <c r="F4501">
        <v>0</v>
      </c>
      <c r="G4501" t="s">
        <v>1464</v>
      </c>
    </row>
    <row r="4502" spans="1:7" ht="18.75" customHeight="1">
      <c r="A4502" s="36" t="s">
        <v>13237</v>
      </c>
      <c r="B4502" s="36" t="s">
        <v>13155</v>
      </c>
      <c r="C4502" s="36" t="s">
        <v>13238</v>
      </c>
      <c r="D4502" s="36" t="s">
        <v>13239</v>
      </c>
      <c r="E4502">
        <v>99.816666999999995</v>
      </c>
      <c r="F4502">
        <v>9.2833330000000007</v>
      </c>
      <c r="G4502" t="s">
        <v>1464</v>
      </c>
    </row>
    <row r="4503" spans="1:7" ht="18.75" customHeight="1">
      <c r="A4503" s="36" t="s">
        <v>3721</v>
      </c>
      <c r="B4503" s="36" t="s">
        <v>3658</v>
      </c>
      <c r="C4503" s="36" t="s">
        <v>3722</v>
      </c>
      <c r="D4503" s="36" t="s">
        <v>3723</v>
      </c>
      <c r="E4503">
        <v>105.33691399999999</v>
      </c>
      <c r="F4503">
        <v>14.069981</v>
      </c>
      <c r="G4503" t="s">
        <v>1464</v>
      </c>
    </row>
    <row r="4504" spans="1:7" ht="18.75" customHeight="1">
      <c r="A4504" s="36" t="s">
        <v>3696</v>
      </c>
      <c r="B4504" s="36" t="s">
        <v>3658</v>
      </c>
      <c r="C4504" s="36" t="s">
        <v>3697</v>
      </c>
      <c r="D4504" s="36" t="s">
        <v>3667</v>
      </c>
      <c r="E4504">
        <v>103.7166672</v>
      </c>
      <c r="F4504">
        <v>11.100000380000001</v>
      </c>
      <c r="G4504" t="s">
        <v>1464</v>
      </c>
    </row>
    <row r="4505" spans="1:7" ht="18.75" customHeight="1">
      <c r="A4505" s="36" t="s">
        <v>3692</v>
      </c>
      <c r="B4505" s="36" t="s">
        <v>3658</v>
      </c>
      <c r="C4505" s="36" t="s">
        <v>3693</v>
      </c>
      <c r="D4505" s="36" t="s">
        <v>3678</v>
      </c>
      <c r="E4505">
        <v>103.88333129999999</v>
      </c>
      <c r="F4505">
        <v>10.649999619999999</v>
      </c>
      <c r="G4505" t="s">
        <v>1464</v>
      </c>
    </row>
    <row r="4506" spans="1:7" ht="18.75" customHeight="1">
      <c r="A4506" s="36" t="s">
        <v>3690</v>
      </c>
      <c r="B4506" s="36" t="s">
        <v>3658</v>
      </c>
      <c r="C4506" s="36" t="s">
        <v>3691</v>
      </c>
      <c r="D4506" s="36" t="s">
        <v>1464</v>
      </c>
      <c r="E4506">
        <v>0</v>
      </c>
      <c r="F4506">
        <v>0</v>
      </c>
      <c r="G4506" t="s">
        <v>1464</v>
      </c>
    </row>
    <row r="4507" spans="1:7" ht="18.75" customHeight="1">
      <c r="A4507" s="36" t="s">
        <v>3730</v>
      </c>
      <c r="B4507" s="36" t="s">
        <v>3658</v>
      </c>
      <c r="C4507" s="36" t="s">
        <v>3731</v>
      </c>
      <c r="D4507" t="s">
        <v>3711</v>
      </c>
      <c r="E4507">
        <v>103.58333589999999</v>
      </c>
      <c r="F4507">
        <v>10.5666666</v>
      </c>
      <c r="G4507" t="s">
        <v>1464</v>
      </c>
    </row>
    <row r="4508" spans="1:7" ht="18.75" customHeight="1">
      <c r="A4508" s="36" t="s">
        <v>3712</v>
      </c>
      <c r="B4508" s="36" t="s">
        <v>3658</v>
      </c>
      <c r="C4508" s="36" t="s">
        <v>3713</v>
      </c>
      <c r="D4508" t="s">
        <v>3687</v>
      </c>
      <c r="E4508">
        <v>103.58467540491399</v>
      </c>
      <c r="F4508">
        <v>13.1209243773426</v>
      </c>
      <c r="G4508" t="s">
        <v>1464</v>
      </c>
    </row>
    <row r="4509" spans="1:7" ht="18.75" customHeight="1">
      <c r="A4509" s="36" t="s">
        <v>15425</v>
      </c>
      <c r="B4509" s="36" t="s">
        <v>3658</v>
      </c>
      <c r="C4509" s="36" t="s">
        <v>3673</v>
      </c>
      <c r="D4509" s="36" t="s">
        <v>15424</v>
      </c>
      <c r="E4509">
        <v>0</v>
      </c>
      <c r="F4509">
        <v>0</v>
      </c>
      <c r="G4509" t="s">
        <v>1464</v>
      </c>
    </row>
    <row r="4510" spans="1:7" ht="18.75" customHeight="1">
      <c r="A4510" s="36" t="s">
        <v>7846</v>
      </c>
      <c r="B4510" s="36" t="s">
        <v>17249</v>
      </c>
      <c r="C4510" s="36" t="s">
        <v>7847</v>
      </c>
      <c r="D4510" s="36" t="s">
        <v>7703</v>
      </c>
      <c r="E4510">
        <v>176</v>
      </c>
      <c r="F4510">
        <v>-37.716666670000002</v>
      </c>
      <c r="G4510" t="s">
        <v>8460</v>
      </c>
    </row>
    <row r="4511" spans="1:7" ht="18.75" customHeight="1">
      <c r="A4511" s="36" t="s">
        <v>10870</v>
      </c>
      <c r="B4511" s="36" t="s">
        <v>10805</v>
      </c>
      <c r="C4511" s="36" t="s">
        <v>10871</v>
      </c>
      <c r="D4511" s="36" t="s">
        <v>10831</v>
      </c>
      <c r="E4511">
        <v>124.16666410000001</v>
      </c>
      <c r="F4511">
        <v>13.05000019</v>
      </c>
      <c r="G4511" t="s">
        <v>1464</v>
      </c>
    </row>
    <row r="4512" spans="1:7" ht="18.75" customHeight="1">
      <c r="A4512" s="36" t="s">
        <v>14107</v>
      </c>
      <c r="B4512" s="36" t="s">
        <v>13155</v>
      </c>
      <c r="C4512" s="36" t="s">
        <v>14108</v>
      </c>
      <c r="D4512" s="36" t="s">
        <v>1464</v>
      </c>
      <c r="E4512">
        <v>0</v>
      </c>
      <c r="F4512">
        <v>0</v>
      </c>
      <c r="G4512" t="s">
        <v>1464</v>
      </c>
    </row>
    <row r="4513" spans="1:7" ht="18.75" customHeight="1">
      <c r="A4513" s="36" t="s">
        <v>5279</v>
      </c>
      <c r="B4513" s="36" t="s">
        <v>4582</v>
      </c>
      <c r="C4513" s="36" t="s">
        <v>5280</v>
      </c>
      <c r="D4513" t="s">
        <v>4667</v>
      </c>
      <c r="E4513">
        <v>107.634246</v>
      </c>
      <c r="F4513">
        <v>-6.4171909999999901</v>
      </c>
      <c r="G4513" t="s">
        <v>1464</v>
      </c>
    </row>
    <row r="4514" spans="1:7" ht="18.75" customHeight="1">
      <c r="A4514" s="36" t="s">
        <v>14083</v>
      </c>
      <c r="B4514" s="36" t="s">
        <v>13155</v>
      </c>
      <c r="C4514" s="36" t="s">
        <v>14084</v>
      </c>
      <c r="D4514" s="36" t="s">
        <v>1464</v>
      </c>
      <c r="E4514">
        <v>0</v>
      </c>
      <c r="F4514">
        <v>0</v>
      </c>
      <c r="G4514" t="s">
        <v>1464</v>
      </c>
    </row>
    <row r="4515" spans="1:7" ht="18.75" customHeight="1">
      <c r="A4515" s="36" t="s">
        <v>13820</v>
      </c>
      <c r="B4515" s="36" t="s">
        <v>13155</v>
      </c>
      <c r="C4515" s="36" t="s">
        <v>13821</v>
      </c>
      <c r="D4515" s="36" t="s">
        <v>13384</v>
      </c>
      <c r="E4515">
        <v>101.232610866776</v>
      </c>
      <c r="F4515">
        <v>6.8844874473420097</v>
      </c>
      <c r="G4515" t="s">
        <v>13918</v>
      </c>
    </row>
    <row r="4516" spans="1:7" ht="18.75" customHeight="1">
      <c r="A4516" s="36" t="s">
        <v>4116</v>
      </c>
      <c r="B4516" s="36" t="s">
        <v>17247</v>
      </c>
      <c r="C4516" s="36" t="s">
        <v>4117</v>
      </c>
      <c r="D4516" s="36" t="s">
        <v>3876</v>
      </c>
      <c r="E4516">
        <v>121.58333589999999</v>
      </c>
      <c r="F4516">
        <v>28.916666029999998</v>
      </c>
      <c r="G4516" t="s">
        <v>1464</v>
      </c>
    </row>
    <row r="4517" spans="1:7" ht="18.75" customHeight="1">
      <c r="A4517" t="s">
        <v>2914</v>
      </c>
      <c r="B4517" t="s">
        <v>2833</v>
      </c>
      <c r="C4517" t="s">
        <v>2915</v>
      </c>
      <c r="D4517" t="s">
        <v>2838</v>
      </c>
      <c r="E4517">
        <v>21.86666679</v>
      </c>
      <c r="F4517">
        <v>90.766670230000003</v>
      </c>
      <c r="G4517" t="s">
        <v>17230</v>
      </c>
    </row>
    <row r="4518" spans="1:7" ht="18.75" customHeight="1">
      <c r="A4518" s="36" t="s">
        <v>5180</v>
      </c>
      <c r="B4518" s="36" t="s">
        <v>4582</v>
      </c>
      <c r="C4518" s="36" t="s">
        <v>5181</v>
      </c>
      <c r="D4518" t="s">
        <v>4734</v>
      </c>
      <c r="E4518">
        <v>96.050003050000001</v>
      </c>
      <c r="F4518">
        <v>4.216666698</v>
      </c>
      <c r="G4518" t="s">
        <v>1464</v>
      </c>
    </row>
    <row r="4519" spans="1:7" ht="18.75" customHeight="1">
      <c r="A4519" s="36" t="s">
        <v>15415</v>
      </c>
      <c r="B4519" s="36" t="s">
        <v>3535</v>
      </c>
      <c r="C4519" s="36" t="s">
        <v>15416</v>
      </c>
      <c r="D4519" s="36" t="s">
        <v>3543</v>
      </c>
      <c r="E4519">
        <v>89.196430000000007</v>
      </c>
      <c r="F4519">
        <v>26.83812</v>
      </c>
      <c r="G4519" t="s">
        <v>1464</v>
      </c>
    </row>
    <row r="4520" spans="1:7" ht="18.75" customHeight="1">
      <c r="A4520" s="36" t="s">
        <v>12409</v>
      </c>
      <c r="B4520" s="36" t="s">
        <v>17253</v>
      </c>
      <c r="C4520" s="36" t="s">
        <v>12410</v>
      </c>
      <c r="D4520" t="s">
        <v>12411</v>
      </c>
      <c r="E4520">
        <v>80.116668700000005</v>
      </c>
      <c r="F4520">
        <v>6.9833335879999998</v>
      </c>
      <c r="G4520" t="s">
        <v>1464</v>
      </c>
    </row>
    <row r="4521" spans="1:7" ht="18.75" customHeight="1">
      <c r="A4521" s="36" t="s">
        <v>10446</v>
      </c>
      <c r="B4521" s="36" t="s">
        <v>9596</v>
      </c>
      <c r="C4521" s="36" t="s">
        <v>10447</v>
      </c>
      <c r="D4521" t="s">
        <v>9600</v>
      </c>
      <c r="E4521">
        <v>68.050003050000001</v>
      </c>
      <c r="F4521">
        <v>27.299999239999998</v>
      </c>
      <c r="G4521" t="s">
        <v>1464</v>
      </c>
    </row>
    <row r="4522" spans="1:7" ht="18.75" customHeight="1">
      <c r="A4522" s="36" t="s">
        <v>8744</v>
      </c>
      <c r="B4522" s="36" t="s">
        <v>17249</v>
      </c>
      <c r="C4522" s="36" t="s">
        <v>8745</v>
      </c>
      <c r="D4522" s="36" t="s">
        <v>7713</v>
      </c>
      <c r="E4522">
        <v>174.84555560000001</v>
      </c>
      <c r="F4522">
        <v>-37.044444439999999</v>
      </c>
      <c r="G4522" t="s">
        <v>8871</v>
      </c>
    </row>
    <row r="4523" spans="1:7" ht="18.75" customHeight="1">
      <c r="A4523" s="36" t="s">
        <v>7848</v>
      </c>
      <c r="B4523" s="36" t="s">
        <v>17249</v>
      </c>
      <c r="C4523" s="36" t="s">
        <v>7849</v>
      </c>
      <c r="D4523" s="36" t="s">
        <v>7703</v>
      </c>
      <c r="E4523">
        <v>176</v>
      </c>
      <c r="F4523">
        <v>-37.716666670000002</v>
      </c>
      <c r="G4523" t="s">
        <v>9311</v>
      </c>
    </row>
    <row r="4524" spans="1:7" ht="18.75" customHeight="1">
      <c r="A4524" s="36" t="s">
        <v>7850</v>
      </c>
      <c r="B4524" s="36" t="s">
        <v>17249</v>
      </c>
      <c r="C4524" s="36" t="s">
        <v>7851</v>
      </c>
      <c r="D4524" s="36" t="s">
        <v>7703</v>
      </c>
      <c r="E4524">
        <v>176.47888889999999</v>
      </c>
      <c r="F4524">
        <v>-37.75972222</v>
      </c>
      <c r="G4524" t="s">
        <v>9311</v>
      </c>
    </row>
    <row r="4525" spans="1:7" ht="18.75" customHeight="1">
      <c r="A4525" s="36" t="s">
        <v>11633</v>
      </c>
      <c r="B4525" s="36" t="s">
        <v>10805</v>
      </c>
      <c r="C4525" s="36" t="s">
        <v>11634</v>
      </c>
      <c r="D4525" s="36" t="s">
        <v>10862</v>
      </c>
      <c r="E4525">
        <v>125.2833328</v>
      </c>
      <c r="F4525">
        <v>7.9166665079999996</v>
      </c>
      <c r="G4525" t="s">
        <v>1464</v>
      </c>
    </row>
    <row r="4526" spans="1:7" ht="18.75" customHeight="1">
      <c r="A4526" s="36" t="s">
        <v>5232</v>
      </c>
      <c r="B4526" s="36" t="s">
        <v>4582</v>
      </c>
      <c r="C4526" s="36" t="s">
        <v>5233</v>
      </c>
      <c r="D4526" t="s">
        <v>4603</v>
      </c>
      <c r="E4526">
        <v>136.901331</v>
      </c>
      <c r="F4526">
        <v>-4.8852310000000001</v>
      </c>
      <c r="G4526" t="s">
        <v>1464</v>
      </c>
    </row>
    <row r="4527" spans="1:7" ht="18.75" customHeight="1">
      <c r="A4527" s="36" t="s">
        <v>6826</v>
      </c>
      <c r="B4527" s="36" t="s">
        <v>6330</v>
      </c>
      <c r="C4527" t="s">
        <v>6827</v>
      </c>
      <c r="D4527" t="s">
        <v>6356</v>
      </c>
      <c r="E4527">
        <v>4.5869999999999997</v>
      </c>
      <c r="F4527">
        <v>113.98</v>
      </c>
    </row>
    <row r="4528" spans="1:7" ht="18.75" customHeight="1">
      <c r="A4528" s="36" t="s">
        <v>4650</v>
      </c>
      <c r="B4528" s="36" t="s">
        <v>4582</v>
      </c>
      <c r="C4528" s="36" t="s">
        <v>4651</v>
      </c>
      <c r="D4528" s="36" t="s">
        <v>4636</v>
      </c>
      <c r="E4528">
        <v>100.66666410000001</v>
      </c>
      <c r="F4528">
        <v>-0.83333331300000002</v>
      </c>
      <c r="G4528" t="s">
        <v>1464</v>
      </c>
    </row>
    <row r="4529" spans="1:7" ht="18.75" customHeight="1">
      <c r="A4529" s="36" t="s">
        <v>17032</v>
      </c>
      <c r="B4529" s="36" t="s">
        <v>6330</v>
      </c>
      <c r="C4529" t="s">
        <v>17091</v>
      </c>
      <c r="D4529" t="s">
        <v>6819</v>
      </c>
      <c r="E4529">
        <v>5.1858449202740404</v>
      </c>
      <c r="F4529">
        <v>100.42281831094201</v>
      </c>
    </row>
    <row r="4530" spans="1:7" ht="18.75" customHeight="1">
      <c r="A4530" s="36" t="s">
        <v>5405</v>
      </c>
      <c r="B4530" s="36" t="s">
        <v>4582</v>
      </c>
      <c r="C4530" s="36" t="s">
        <v>5406</v>
      </c>
      <c r="D4530" t="s">
        <v>5116</v>
      </c>
      <c r="E4530">
        <v>106.58060672677</v>
      </c>
      <c r="F4530">
        <v>-5.6533020318745004</v>
      </c>
      <c r="G4530" t="s">
        <v>1464</v>
      </c>
    </row>
    <row r="4531" spans="1:7" ht="18.75" customHeight="1">
      <c r="A4531" s="36" t="s">
        <v>5571</v>
      </c>
      <c r="B4531" s="36" t="s">
        <v>4582</v>
      </c>
      <c r="C4531" s="36" t="s">
        <v>5572</v>
      </c>
      <c r="D4531" s="36" t="s">
        <v>5116</v>
      </c>
      <c r="E4531">
        <v>106.5667</v>
      </c>
      <c r="F4531">
        <v>-5.64884900000001</v>
      </c>
      <c r="G4531" t="s">
        <v>1464</v>
      </c>
    </row>
    <row r="4532" spans="1:7" ht="18.75" customHeight="1">
      <c r="A4532" s="36" t="s">
        <v>6700</v>
      </c>
      <c r="B4532" s="36" t="s">
        <v>6330</v>
      </c>
      <c r="C4532" t="s">
        <v>6701</v>
      </c>
      <c r="D4532" t="s">
        <v>6332</v>
      </c>
      <c r="E4532">
        <v>1.3209029999999999</v>
      </c>
      <c r="F4532">
        <v>103.42495</v>
      </c>
    </row>
    <row r="4533" spans="1:7" ht="18.75" customHeight="1">
      <c r="A4533" s="36" t="s">
        <v>6687</v>
      </c>
      <c r="B4533" s="36" t="s">
        <v>6330</v>
      </c>
      <c r="C4533" t="s">
        <v>6688</v>
      </c>
      <c r="D4533" t="s">
        <v>6689</v>
      </c>
      <c r="E4533">
        <v>6.3036029999999998</v>
      </c>
      <c r="F4533">
        <v>99.720477000000002</v>
      </c>
    </row>
    <row r="4534" spans="1:7" ht="18.75" customHeight="1">
      <c r="A4534" s="36" t="s">
        <v>6790</v>
      </c>
      <c r="B4534" s="36" t="s">
        <v>6330</v>
      </c>
      <c r="C4534" t="s">
        <v>6791</v>
      </c>
      <c r="D4534" t="s">
        <v>6335</v>
      </c>
      <c r="E4534">
        <v>6.25</v>
      </c>
      <c r="F4534">
        <v>99.44</v>
      </c>
    </row>
    <row r="4535" spans="1:7" ht="18.75" customHeight="1">
      <c r="A4535" s="36" t="s">
        <v>6781</v>
      </c>
      <c r="B4535" s="36" t="s">
        <v>6330</v>
      </c>
      <c r="C4535" t="s">
        <v>6782</v>
      </c>
      <c r="D4535" t="s">
        <v>6335</v>
      </c>
      <c r="E4535">
        <v>6.3833332059999996</v>
      </c>
      <c r="F4535">
        <v>99.800003050000001</v>
      </c>
    </row>
    <row r="4536" spans="1:7" ht="18.75" customHeight="1">
      <c r="A4536" s="36" t="s">
        <v>6783</v>
      </c>
      <c r="B4536" s="36" t="s">
        <v>6330</v>
      </c>
      <c r="C4536" t="s">
        <v>6784</v>
      </c>
      <c r="D4536" t="s">
        <v>6335</v>
      </c>
      <c r="E4536">
        <v>6.3499999049999998</v>
      </c>
      <c r="F4536">
        <v>99.716667180000002</v>
      </c>
    </row>
    <row r="4537" spans="1:7" ht="18.75" customHeight="1">
      <c r="A4537" s="36" t="s">
        <v>6788</v>
      </c>
      <c r="B4537" s="36" t="s">
        <v>6330</v>
      </c>
      <c r="C4537" t="s">
        <v>6789</v>
      </c>
      <c r="D4537" t="s">
        <v>6335</v>
      </c>
      <c r="E4537">
        <v>6.4333333970000002</v>
      </c>
      <c r="F4537">
        <v>99.699996949999999</v>
      </c>
    </row>
    <row r="4538" spans="1:7" ht="18.75" customHeight="1">
      <c r="A4538" s="36" t="s">
        <v>6903</v>
      </c>
      <c r="B4538" s="36" t="s">
        <v>6330</v>
      </c>
      <c r="C4538" t="s">
        <v>6904</v>
      </c>
      <c r="D4538" t="s">
        <v>6335</v>
      </c>
      <c r="E4538">
        <v>6.3000001909999996</v>
      </c>
      <c r="F4538">
        <v>99.733329769999997</v>
      </c>
    </row>
    <row r="4539" spans="1:7" ht="18.75" customHeight="1">
      <c r="A4539" s="36" t="s">
        <v>6530</v>
      </c>
      <c r="B4539" s="36" t="s">
        <v>6330</v>
      </c>
      <c r="C4539" t="s">
        <v>6531</v>
      </c>
      <c r="D4539" t="s">
        <v>6335</v>
      </c>
      <c r="E4539">
        <v>6.3000001909999996</v>
      </c>
      <c r="F4539">
        <v>99.716667180000002</v>
      </c>
    </row>
    <row r="4540" spans="1:7" ht="18.75" customHeight="1">
      <c r="A4540" s="36" t="s">
        <v>5234</v>
      </c>
      <c r="B4540" s="36" t="s">
        <v>4582</v>
      </c>
      <c r="C4540" s="36" t="s">
        <v>5235</v>
      </c>
      <c r="D4540" t="s">
        <v>4636</v>
      </c>
      <c r="E4540">
        <v>100.59420799999999</v>
      </c>
      <c r="F4540">
        <v>-0.45574999999999999</v>
      </c>
      <c r="G4540" t="s">
        <v>1464</v>
      </c>
    </row>
    <row r="4541" spans="1:7" ht="18.75" customHeight="1">
      <c r="A4541" s="36" t="s">
        <v>15500</v>
      </c>
      <c r="B4541" s="36" t="s">
        <v>4582</v>
      </c>
      <c r="C4541" s="36" t="s">
        <v>15501</v>
      </c>
      <c r="D4541" s="36" t="s">
        <v>1464</v>
      </c>
      <c r="E4541">
        <v>128.50845833333301</v>
      </c>
      <c r="F4541">
        <v>-2.1083888888888902</v>
      </c>
      <c r="G4541" t="s">
        <v>1464</v>
      </c>
    </row>
    <row r="4542" spans="1:7" ht="18.75" customHeight="1">
      <c r="A4542" s="36" t="s">
        <v>4739</v>
      </c>
      <c r="B4542" s="36" t="s">
        <v>4582</v>
      </c>
      <c r="C4542" s="36" t="s">
        <v>4740</v>
      </c>
      <c r="D4542" s="36" t="s">
        <v>4741</v>
      </c>
      <c r="E4542">
        <v>106.692163067056</v>
      </c>
      <c r="F4542">
        <v>-5.9755423755482697</v>
      </c>
      <c r="G4542" t="s">
        <v>1464</v>
      </c>
    </row>
    <row r="4543" spans="1:7" ht="18.75" customHeight="1">
      <c r="A4543" s="36" t="s">
        <v>6333</v>
      </c>
      <c r="B4543" s="36" t="s">
        <v>6330</v>
      </c>
      <c r="C4543" t="s">
        <v>6334</v>
      </c>
      <c r="D4543" t="s">
        <v>6335</v>
      </c>
      <c r="E4543">
        <v>5.6666665079999996</v>
      </c>
      <c r="F4543">
        <v>100.3499985</v>
      </c>
    </row>
    <row r="4544" spans="1:7" ht="18.75" customHeight="1">
      <c r="A4544" s="36" t="s">
        <v>5561</v>
      </c>
      <c r="B4544" s="36" t="s">
        <v>4582</v>
      </c>
      <c r="C4544" s="36" t="s">
        <v>5562</v>
      </c>
      <c r="D4544" s="36" t="s">
        <v>5061</v>
      </c>
      <c r="E4544">
        <v>107.6500015</v>
      </c>
      <c r="F4544">
        <v>-2.9000000950000002</v>
      </c>
      <c r="G4544" t="s">
        <v>1464</v>
      </c>
    </row>
    <row r="4545" spans="1:7" ht="18.75" customHeight="1">
      <c r="A4545" s="36" t="s">
        <v>4724</v>
      </c>
      <c r="B4545" s="36" t="s">
        <v>4582</v>
      </c>
      <c r="C4545" s="36" t="s">
        <v>4725</v>
      </c>
      <c r="D4545" t="s">
        <v>4624</v>
      </c>
      <c r="E4545">
        <v>115.23332980000001</v>
      </c>
      <c r="F4545">
        <v>-8.7333335880000007</v>
      </c>
      <c r="G4545" t="s">
        <v>1464</v>
      </c>
    </row>
    <row r="4546" spans="1:7" ht="18.75" customHeight="1">
      <c r="A4546" s="36" t="s">
        <v>5236</v>
      </c>
      <c r="B4546" s="36" t="s">
        <v>4582</v>
      </c>
      <c r="C4546" s="36" t="s">
        <v>5237</v>
      </c>
      <c r="D4546" s="36" t="s">
        <v>5238</v>
      </c>
      <c r="E4546">
        <v>127</v>
      </c>
      <c r="F4546">
        <v>1</v>
      </c>
      <c r="G4546" t="s">
        <v>1464</v>
      </c>
    </row>
    <row r="4547" spans="1:7" ht="18.75" customHeight="1">
      <c r="A4547" s="36" t="s">
        <v>4786</v>
      </c>
      <c r="B4547" s="36" t="s">
        <v>4582</v>
      </c>
      <c r="C4547" s="36" t="s">
        <v>4787</v>
      </c>
      <c r="D4547" s="36" t="s">
        <v>4661</v>
      </c>
      <c r="E4547">
        <v>104.75769551750101</v>
      </c>
      <c r="F4547">
        <v>-2.34798478134319</v>
      </c>
      <c r="G4547" t="s">
        <v>1464</v>
      </c>
    </row>
    <row r="4548" spans="1:7" ht="18.75" customHeight="1">
      <c r="A4548" s="36" t="s">
        <v>6510</v>
      </c>
      <c r="B4548" s="36" t="s">
        <v>6330</v>
      </c>
      <c r="C4548" t="s">
        <v>6511</v>
      </c>
      <c r="D4548" t="s">
        <v>6350</v>
      </c>
      <c r="E4548">
        <v>2.8166666029999998</v>
      </c>
      <c r="F4548">
        <v>104.16666410000001</v>
      </c>
    </row>
    <row r="4549" spans="1:7" ht="18.75" customHeight="1">
      <c r="A4549" s="36" t="s">
        <v>12359</v>
      </c>
      <c r="B4549" s="36" t="s">
        <v>12347</v>
      </c>
      <c r="C4549" s="36" t="s">
        <v>12360</v>
      </c>
      <c r="D4549" s="36" t="s">
        <v>125</v>
      </c>
      <c r="E4549">
        <v>103.9666672</v>
      </c>
      <c r="F4549">
        <v>1.4166666269999999</v>
      </c>
      <c r="G4549" t="s">
        <v>1464</v>
      </c>
    </row>
    <row r="4550" spans="1:7" ht="18.75" customHeight="1">
      <c r="A4550" s="36" t="s">
        <v>4735</v>
      </c>
      <c r="B4550" s="36" t="s">
        <v>4582</v>
      </c>
      <c r="C4550" s="36" t="s">
        <v>4736</v>
      </c>
      <c r="D4550" s="36" t="s">
        <v>4734</v>
      </c>
      <c r="E4550">
        <v>95.316665650000004</v>
      </c>
      <c r="F4550">
        <v>5.8333334920000004</v>
      </c>
      <c r="G4550" t="s">
        <v>1464</v>
      </c>
    </row>
    <row r="4551" spans="1:7" ht="18.75" customHeight="1">
      <c r="A4551" s="36" t="s">
        <v>12552</v>
      </c>
      <c r="B4551" s="36" t="s">
        <v>17253</v>
      </c>
      <c r="C4551" s="36" t="s">
        <v>12553</v>
      </c>
      <c r="D4551" t="s">
        <v>12421</v>
      </c>
      <c r="E4551">
        <v>79.916664119999993</v>
      </c>
      <c r="F4551">
        <v>7.5833334920000004</v>
      </c>
      <c r="G4551" t="s">
        <v>1464</v>
      </c>
    </row>
    <row r="4552" spans="1:7" ht="18.75" customHeight="1">
      <c r="A4552" s="36" t="s">
        <v>11237</v>
      </c>
      <c r="B4552" s="36" t="s">
        <v>10805</v>
      </c>
      <c r="C4552" s="36" t="s">
        <v>11238</v>
      </c>
      <c r="D4552" s="36" t="s">
        <v>1464</v>
      </c>
      <c r="E4552">
        <v>0</v>
      </c>
      <c r="F4552">
        <v>0</v>
      </c>
      <c r="G4552" t="s">
        <v>1464</v>
      </c>
    </row>
    <row r="4553" spans="1:7" ht="18.75" customHeight="1">
      <c r="A4553" s="36" t="s">
        <v>11027</v>
      </c>
      <c r="B4553" s="36" t="s">
        <v>10805</v>
      </c>
      <c r="C4553" s="36" t="s">
        <v>11028</v>
      </c>
      <c r="D4553" s="36" t="s">
        <v>1464</v>
      </c>
      <c r="E4553">
        <v>0</v>
      </c>
      <c r="F4553">
        <v>0</v>
      </c>
      <c r="G4553" t="s">
        <v>1464</v>
      </c>
    </row>
    <row r="4554" spans="1:7" ht="18.75" customHeight="1">
      <c r="A4554" s="36" t="s">
        <v>2740</v>
      </c>
      <c r="B4554" s="36" t="s">
        <v>1884</v>
      </c>
      <c r="C4554" s="36" t="s">
        <v>2741</v>
      </c>
      <c r="D4554" s="36" t="s">
        <v>1464</v>
      </c>
      <c r="E4554">
        <v>153.306794668289</v>
      </c>
      <c r="F4554">
        <v>-27.434033904335902</v>
      </c>
      <c r="G4554" t="s">
        <v>1464</v>
      </c>
    </row>
    <row r="4555" spans="1:7" ht="18.75" customHeight="1">
      <c r="A4555" s="36" t="s">
        <v>7852</v>
      </c>
      <c r="B4555" s="36" t="s">
        <v>17249</v>
      </c>
      <c r="C4555" s="36" t="s">
        <v>7853</v>
      </c>
      <c r="D4555" s="36" t="s">
        <v>7854</v>
      </c>
      <c r="E4555">
        <v>176.83750000000001</v>
      </c>
      <c r="F4555">
        <v>-39.518055560000001</v>
      </c>
      <c r="G4555" t="s">
        <v>8496</v>
      </c>
    </row>
    <row r="4556" spans="1:7" ht="18.75" customHeight="1">
      <c r="A4556" s="36" t="s">
        <v>3547</v>
      </c>
      <c r="B4556" s="36" t="s">
        <v>3535</v>
      </c>
      <c r="C4556" s="36" t="s">
        <v>3548</v>
      </c>
      <c r="D4556" s="36" t="s">
        <v>3549</v>
      </c>
      <c r="E4556">
        <v>89.883331299999995</v>
      </c>
      <c r="F4556">
        <v>27.516666409999999</v>
      </c>
      <c r="G4556" t="s">
        <v>1464</v>
      </c>
    </row>
    <row r="4557" spans="1:7" ht="18.75" customHeight="1">
      <c r="A4557" s="36" t="s">
        <v>3573</v>
      </c>
      <c r="B4557" s="36" t="s">
        <v>3535</v>
      </c>
      <c r="C4557" s="36" t="s">
        <v>3574</v>
      </c>
      <c r="D4557" s="36" t="s">
        <v>3557</v>
      </c>
      <c r="E4557">
        <v>89.900001529999997</v>
      </c>
      <c r="F4557">
        <v>27.483333590000001</v>
      </c>
      <c r="G4557" t="s">
        <v>1464</v>
      </c>
    </row>
    <row r="4558" spans="1:7" ht="18.75" customHeight="1">
      <c r="A4558" s="36" t="s">
        <v>8826</v>
      </c>
      <c r="B4558" s="36" t="s">
        <v>17249</v>
      </c>
      <c r="C4558" s="36" t="s">
        <v>8827</v>
      </c>
      <c r="D4558" s="36" t="s">
        <v>7739</v>
      </c>
      <c r="E4558">
        <v>171.33332820000001</v>
      </c>
      <c r="F4558">
        <v>-42.116664890000003</v>
      </c>
      <c r="G4558" t="s">
        <v>1464</v>
      </c>
    </row>
    <row r="4559" spans="1:7" ht="18.75" customHeight="1">
      <c r="A4559" s="36" t="s">
        <v>12363</v>
      </c>
      <c r="B4559" s="36" t="s">
        <v>12347</v>
      </c>
      <c r="C4559" s="36" t="s">
        <v>12364</v>
      </c>
      <c r="D4559" t="s">
        <v>125</v>
      </c>
      <c r="E4559">
        <v>103.93333440000001</v>
      </c>
      <c r="F4559">
        <v>1.4500000479999999</v>
      </c>
      <c r="G4559" t="s">
        <v>1464</v>
      </c>
    </row>
    <row r="4560" spans="1:7" ht="18.75" customHeight="1">
      <c r="A4560" s="36" t="s">
        <v>12173</v>
      </c>
      <c r="B4560" s="36" t="s">
        <v>17251</v>
      </c>
      <c r="C4560" s="36" t="s">
        <v>12174</v>
      </c>
      <c r="D4560" s="36" t="s">
        <v>11839</v>
      </c>
      <c r="E4560">
        <v>126.423593166413</v>
      </c>
      <c r="F4560">
        <v>36.774551526107402</v>
      </c>
      <c r="G4560" t="s">
        <v>1464</v>
      </c>
    </row>
    <row r="4561" spans="1:7" ht="18.75" customHeight="1">
      <c r="A4561" s="36" t="s">
        <v>12085</v>
      </c>
      <c r="B4561" s="36" t="s">
        <v>17251</v>
      </c>
      <c r="C4561" s="36" t="s">
        <v>12086</v>
      </c>
      <c r="D4561" s="36" t="s">
        <v>1464</v>
      </c>
      <c r="E4561">
        <v>127.123351461051</v>
      </c>
      <c r="F4561">
        <v>36.723341341805103</v>
      </c>
      <c r="G4561" t="s">
        <v>1464</v>
      </c>
    </row>
    <row r="4562" spans="1:7" ht="18.75" customHeight="1">
      <c r="A4562" s="36" t="s">
        <v>10534</v>
      </c>
      <c r="B4562" s="36" t="s">
        <v>9596</v>
      </c>
      <c r="C4562" s="36" t="s">
        <v>10535</v>
      </c>
      <c r="D4562" t="s">
        <v>1464</v>
      </c>
      <c r="E4562">
        <v>71.020555999999999</v>
      </c>
      <c r="F4562">
        <v>29.346388999999999</v>
      </c>
      <c r="G4562" t="s">
        <v>1464</v>
      </c>
    </row>
    <row r="4563" spans="1:7" ht="18.75" customHeight="1">
      <c r="A4563" s="36" t="s">
        <v>12779</v>
      </c>
      <c r="B4563" s="36" t="s">
        <v>17253</v>
      </c>
      <c r="C4563" s="36" t="s">
        <v>12780</v>
      </c>
      <c r="D4563" t="s">
        <v>12404</v>
      </c>
      <c r="E4563">
        <v>79.833335880000007</v>
      </c>
      <c r="F4563">
        <v>9.6000003809999992</v>
      </c>
      <c r="G4563" t="s">
        <v>1464</v>
      </c>
    </row>
    <row r="4564" spans="1:7" ht="18.75" customHeight="1">
      <c r="A4564" s="36" t="s">
        <v>2702</v>
      </c>
      <c r="B4564" s="36" t="s">
        <v>1884</v>
      </c>
      <c r="C4564" s="36" t="s">
        <v>2703</v>
      </c>
      <c r="D4564" s="36" t="s">
        <v>1464</v>
      </c>
      <c r="E4564">
        <v>142.47794605994901</v>
      </c>
      <c r="F4564">
        <v>-10.715865579894199</v>
      </c>
      <c r="G4564" t="s">
        <v>1464</v>
      </c>
    </row>
    <row r="4565" spans="1:7" ht="18.75" customHeight="1">
      <c r="A4565" s="36" t="s">
        <v>10812</v>
      </c>
      <c r="B4565" s="36" t="s">
        <v>10805</v>
      </c>
      <c r="C4565" s="36" t="s">
        <v>10813</v>
      </c>
      <c r="D4565" s="36" t="s">
        <v>10809</v>
      </c>
      <c r="E4565">
        <v>120.61666870000001</v>
      </c>
      <c r="F4565">
        <v>13.80000019</v>
      </c>
      <c r="G4565" t="s">
        <v>1464</v>
      </c>
    </row>
    <row r="4566" spans="1:7" ht="18.75" customHeight="1">
      <c r="A4566" s="36" t="s">
        <v>7855</v>
      </c>
      <c r="B4566" s="36" t="s">
        <v>17249</v>
      </c>
      <c r="C4566" s="36" t="s">
        <v>7856</v>
      </c>
      <c r="D4566" t="s">
        <v>7710</v>
      </c>
      <c r="E4566">
        <v>173</v>
      </c>
      <c r="F4566">
        <v>-40.583333330000002</v>
      </c>
      <c r="G4566" t="s">
        <v>8555</v>
      </c>
    </row>
    <row r="4567" spans="1:7" ht="18.75" customHeight="1">
      <c r="A4567" s="36" t="s">
        <v>7857</v>
      </c>
      <c r="B4567" s="36" t="s">
        <v>17249</v>
      </c>
      <c r="C4567" s="36" t="s">
        <v>7858</v>
      </c>
      <c r="D4567" s="36" t="s">
        <v>7710</v>
      </c>
      <c r="E4567">
        <v>172.7333333</v>
      </c>
      <c r="F4567">
        <v>-40.516666669999999</v>
      </c>
      <c r="G4567" t="s">
        <v>8935</v>
      </c>
    </row>
    <row r="4568" spans="1:7" ht="18.75" customHeight="1">
      <c r="A4568" s="36" t="s">
        <v>10306</v>
      </c>
      <c r="B4568" s="36" t="s">
        <v>9596</v>
      </c>
      <c r="C4568" s="36" t="s">
        <v>10307</v>
      </c>
      <c r="D4568" t="s">
        <v>9600</v>
      </c>
      <c r="E4568">
        <v>69</v>
      </c>
      <c r="F4568">
        <v>26</v>
      </c>
      <c r="G4568" t="s">
        <v>1464</v>
      </c>
    </row>
    <row r="4569" spans="1:7" ht="18.75" customHeight="1">
      <c r="A4569" s="36" t="s">
        <v>7684</v>
      </c>
      <c r="B4569" s="36" t="s">
        <v>7429</v>
      </c>
      <c r="C4569" s="36" t="s">
        <v>7685</v>
      </c>
      <c r="D4569" s="36" t="s">
        <v>7460</v>
      </c>
      <c r="E4569">
        <v>0</v>
      </c>
      <c r="F4569">
        <v>0</v>
      </c>
      <c r="G4569" t="s">
        <v>1464</v>
      </c>
    </row>
    <row r="4570" spans="1:7" ht="18.75" customHeight="1">
      <c r="A4570" s="36" t="s">
        <v>7859</v>
      </c>
      <c r="B4570" s="36" t="s">
        <v>17249</v>
      </c>
      <c r="C4570" s="36" t="s">
        <v>7860</v>
      </c>
      <c r="D4570" s="36" t="s">
        <v>7762</v>
      </c>
      <c r="E4570">
        <v>169.5902778</v>
      </c>
      <c r="F4570">
        <v>-46.570833329999999</v>
      </c>
      <c r="G4570" t="s">
        <v>7860</v>
      </c>
    </row>
    <row r="4571" spans="1:7" ht="18.75" customHeight="1">
      <c r="A4571" s="36" t="s">
        <v>10375</v>
      </c>
      <c r="B4571" s="36" t="s">
        <v>9596</v>
      </c>
      <c r="C4571" s="36" t="s">
        <v>10376</v>
      </c>
      <c r="D4571" t="s">
        <v>9793</v>
      </c>
      <c r="E4571">
        <v>66.666664119999993</v>
      </c>
      <c r="F4571">
        <v>26</v>
      </c>
      <c r="G4571" t="s">
        <v>1464</v>
      </c>
    </row>
    <row r="4572" spans="1:7" ht="18.75" customHeight="1">
      <c r="A4572" s="36" t="s">
        <v>5273</v>
      </c>
      <c r="B4572" s="36" t="s">
        <v>4582</v>
      </c>
      <c r="C4572" s="36" t="s">
        <v>5274</v>
      </c>
      <c r="D4572" s="36" t="s">
        <v>4835</v>
      </c>
      <c r="E4572">
        <v>122.106764</v>
      </c>
      <c r="F4572">
        <v>-4.0534249999999998</v>
      </c>
      <c r="G4572" t="s">
        <v>1464</v>
      </c>
    </row>
    <row r="4573" spans="1:7" ht="18.75" customHeight="1">
      <c r="A4573" s="36" t="s">
        <v>10426</v>
      </c>
      <c r="B4573" s="36" t="s">
        <v>9596</v>
      </c>
      <c r="C4573" s="36" t="s">
        <v>10427</v>
      </c>
      <c r="D4573" s="36" t="s">
        <v>9600</v>
      </c>
      <c r="E4573">
        <v>68.566665650000004</v>
      </c>
      <c r="F4573">
        <v>26.399999619999999</v>
      </c>
      <c r="G4573" t="s">
        <v>1464</v>
      </c>
    </row>
    <row r="4574" spans="1:7" ht="18.75" customHeight="1">
      <c r="A4574" t="s">
        <v>3056</v>
      </c>
      <c r="B4574" t="s">
        <v>2833</v>
      </c>
      <c r="C4574" t="s">
        <v>3057</v>
      </c>
      <c r="D4574" t="s">
        <v>3058</v>
      </c>
      <c r="E4574">
        <v>21.708317000000001</v>
      </c>
      <c r="F4574">
        <v>89.345578000000003</v>
      </c>
      <c r="G4574" t="s">
        <v>2986</v>
      </c>
    </row>
    <row r="4575" spans="1:7" ht="18.75" customHeight="1">
      <c r="A4575" s="36" t="s">
        <v>6574</v>
      </c>
      <c r="B4575" s="36" t="s">
        <v>6330</v>
      </c>
      <c r="C4575" t="s">
        <v>6575</v>
      </c>
      <c r="D4575" t="s">
        <v>6576</v>
      </c>
      <c r="E4575">
        <v>2.966666698</v>
      </c>
      <c r="F4575">
        <v>101.6999969</v>
      </c>
    </row>
    <row r="4576" spans="1:7" ht="18.75" customHeight="1">
      <c r="A4576" s="36" t="s">
        <v>12805</v>
      </c>
      <c r="B4576" s="36" t="s">
        <v>17253</v>
      </c>
      <c r="C4576" s="36" t="s">
        <v>12806</v>
      </c>
      <c r="D4576" t="s">
        <v>12421</v>
      </c>
      <c r="E4576">
        <v>79.766670230000003</v>
      </c>
      <c r="F4576">
        <v>8.0666666029999998</v>
      </c>
      <c r="G4576" t="s">
        <v>1464</v>
      </c>
    </row>
    <row r="4577" spans="1:7" ht="18.75" customHeight="1">
      <c r="A4577" s="36" t="s">
        <v>12510</v>
      </c>
      <c r="B4577" s="36" t="s">
        <v>17253</v>
      </c>
      <c r="C4577" s="36" t="s">
        <v>12511</v>
      </c>
      <c r="D4577" t="s">
        <v>12421</v>
      </c>
      <c r="E4577">
        <v>79.800003050000001</v>
      </c>
      <c r="F4577">
        <v>8.0500001909999899</v>
      </c>
      <c r="G4577" t="s">
        <v>1464</v>
      </c>
    </row>
    <row r="4578" spans="1:7" ht="18.75" customHeight="1">
      <c r="A4578" s="36" t="s">
        <v>12658</v>
      </c>
      <c r="B4578" s="36" t="s">
        <v>17253</v>
      </c>
      <c r="C4578" s="36" t="s">
        <v>12659</v>
      </c>
      <c r="D4578" t="s">
        <v>12421</v>
      </c>
      <c r="E4578">
        <v>79.800003050000001</v>
      </c>
      <c r="F4578">
        <v>7.9166665079999996</v>
      </c>
      <c r="G4578" t="s">
        <v>1464</v>
      </c>
    </row>
    <row r="4579" spans="1:7" ht="18.75" customHeight="1">
      <c r="A4579" s="36" t="s">
        <v>7209</v>
      </c>
      <c r="B4579" s="36" t="s">
        <v>6929</v>
      </c>
      <c r="C4579" s="36" t="s">
        <v>7210</v>
      </c>
      <c r="D4579" t="s">
        <v>6982</v>
      </c>
      <c r="E4579">
        <v>95.5</v>
      </c>
      <c r="F4579">
        <v>21.38333321</v>
      </c>
      <c r="G4579" t="s">
        <v>1464</v>
      </c>
    </row>
    <row r="4580" spans="1:7" ht="18.75" customHeight="1">
      <c r="A4580" s="36" t="s">
        <v>11937</v>
      </c>
      <c r="B4580" s="36" t="s">
        <v>17251</v>
      </c>
      <c r="C4580" s="36" t="s">
        <v>11938</v>
      </c>
      <c r="D4580" s="36" t="s">
        <v>11821</v>
      </c>
      <c r="E4580">
        <v>129.445264373253</v>
      </c>
      <c r="F4580">
        <v>36.836066776590002</v>
      </c>
      <c r="G4580" t="s">
        <v>12112</v>
      </c>
    </row>
    <row r="4581" spans="1:7" ht="18.75" customHeight="1">
      <c r="A4581" s="36" t="s">
        <v>6274</v>
      </c>
      <c r="B4581" s="36" t="s">
        <v>17246</v>
      </c>
      <c r="C4581" s="36" t="s">
        <v>6275</v>
      </c>
      <c r="D4581" s="36" t="s">
        <v>1464</v>
      </c>
      <c r="E4581">
        <v>125.752838</v>
      </c>
      <c r="F4581">
        <v>39.035186000000003</v>
      </c>
      <c r="G4581" t="s">
        <v>1464</v>
      </c>
    </row>
    <row r="4582" spans="1:7" ht="18.75" customHeight="1">
      <c r="A4582" s="36" t="s">
        <v>7385</v>
      </c>
      <c r="B4582" s="36" t="s">
        <v>6929</v>
      </c>
      <c r="C4582" s="36" t="s">
        <v>7386</v>
      </c>
      <c r="D4582" s="36" t="s">
        <v>6982</v>
      </c>
      <c r="E4582">
        <v>95.896816666666695</v>
      </c>
      <c r="F4582">
        <v>21.689633333333301</v>
      </c>
      <c r="G4582" t="s">
        <v>1464</v>
      </c>
    </row>
    <row r="4583" spans="1:7" ht="18.75" customHeight="1">
      <c r="A4583" s="36" t="s">
        <v>10721</v>
      </c>
      <c r="B4583" s="36" t="s">
        <v>9596</v>
      </c>
      <c r="C4583" s="36" t="s">
        <v>10722</v>
      </c>
      <c r="D4583" t="s">
        <v>9600</v>
      </c>
      <c r="E4583">
        <v>0</v>
      </c>
      <c r="F4583">
        <v>0</v>
      </c>
      <c r="G4583" t="s">
        <v>1464</v>
      </c>
    </row>
    <row r="4584" spans="1:7" ht="18.75" customHeight="1">
      <c r="A4584" s="36" t="s">
        <v>9847</v>
      </c>
      <c r="B4584" s="36" t="s">
        <v>9596</v>
      </c>
      <c r="C4584" s="36" t="s">
        <v>9848</v>
      </c>
      <c r="D4584" t="s">
        <v>9600</v>
      </c>
      <c r="E4584">
        <v>67.3</v>
      </c>
      <c r="F4584">
        <v>23.59</v>
      </c>
      <c r="G4584" t="s">
        <v>1464</v>
      </c>
    </row>
    <row r="4585" spans="1:7" ht="18.75" customHeight="1">
      <c r="A4585" s="36" t="s">
        <v>9622</v>
      </c>
      <c r="B4585" s="36" t="s">
        <v>9596</v>
      </c>
      <c r="C4585" s="36" t="s">
        <v>9623</v>
      </c>
      <c r="D4585" t="s">
        <v>9600</v>
      </c>
      <c r="E4585">
        <v>0</v>
      </c>
      <c r="F4585">
        <v>0</v>
      </c>
      <c r="G4585" t="s">
        <v>1464</v>
      </c>
    </row>
    <row r="4586" spans="1:7" ht="18.75" customHeight="1">
      <c r="A4586" s="36" t="s">
        <v>3905</v>
      </c>
      <c r="B4586" s="36" t="s">
        <v>17247</v>
      </c>
      <c r="C4586" s="36" t="s">
        <v>3906</v>
      </c>
      <c r="D4586" t="s">
        <v>3778</v>
      </c>
      <c r="E4586">
        <v>115.91666410000001</v>
      </c>
      <c r="F4586">
        <v>29.683332440000001</v>
      </c>
      <c r="G4586" t="s">
        <v>1464</v>
      </c>
    </row>
    <row r="4587" spans="1:7" ht="18.75" customHeight="1">
      <c r="A4587" s="36" t="s">
        <v>4340</v>
      </c>
      <c r="B4587" s="36" t="s">
        <v>17247</v>
      </c>
      <c r="C4587" s="36" t="s">
        <v>4341</v>
      </c>
      <c r="D4587" t="s">
        <v>4069</v>
      </c>
      <c r="E4587">
        <v>86.666664119999993</v>
      </c>
      <c r="F4587">
        <v>41.083332059999996</v>
      </c>
      <c r="G4587" t="s">
        <v>1464</v>
      </c>
    </row>
    <row r="4588" spans="1:7" ht="18.75" customHeight="1">
      <c r="A4588" s="36" t="s">
        <v>4443</v>
      </c>
      <c r="B4588" s="36" t="s">
        <v>17247</v>
      </c>
      <c r="C4588" s="36" t="s">
        <v>4444</v>
      </c>
      <c r="D4588" t="s">
        <v>3876</v>
      </c>
      <c r="E4588">
        <v>118.66666410000001</v>
      </c>
      <c r="F4588">
        <v>29.666666029999998</v>
      </c>
      <c r="G4588" t="s">
        <v>1464</v>
      </c>
    </row>
    <row r="4589" spans="1:7" ht="18.75" customHeight="1">
      <c r="A4589" s="36" t="s">
        <v>3803</v>
      </c>
      <c r="B4589" s="36" t="s">
        <v>17247</v>
      </c>
      <c r="C4589" s="36" t="s">
        <v>3804</v>
      </c>
      <c r="D4589" s="36" t="s">
        <v>3805</v>
      </c>
      <c r="E4589">
        <v>0</v>
      </c>
      <c r="F4589">
        <v>0</v>
      </c>
      <c r="G4589" t="s">
        <v>1464</v>
      </c>
    </row>
    <row r="4590" spans="1:7" ht="18.75" customHeight="1">
      <c r="A4590" s="36" t="s">
        <v>4026</v>
      </c>
      <c r="B4590" s="36" t="s">
        <v>17247</v>
      </c>
      <c r="C4590" s="36" t="s">
        <v>4027</v>
      </c>
      <c r="D4590" s="36" t="s">
        <v>3765</v>
      </c>
      <c r="E4590">
        <v>102.75</v>
      </c>
      <c r="F4590">
        <v>26.666666029999998</v>
      </c>
      <c r="G4590" t="s">
        <v>1464</v>
      </c>
    </row>
    <row r="4591" spans="1:7" ht="18.75" customHeight="1">
      <c r="A4591" s="36" t="s">
        <v>4253</v>
      </c>
      <c r="B4591" s="36" t="s">
        <v>17247</v>
      </c>
      <c r="C4591" s="36" t="s">
        <v>4254</v>
      </c>
      <c r="D4591" s="36" t="s">
        <v>3967</v>
      </c>
      <c r="E4591">
        <v>117.91666410000001</v>
      </c>
      <c r="F4591">
        <v>33.099998470000003</v>
      </c>
      <c r="G4591" t="s">
        <v>1464</v>
      </c>
    </row>
    <row r="4592" spans="1:7" ht="18.75" customHeight="1">
      <c r="A4592" s="36" t="s">
        <v>4054</v>
      </c>
      <c r="B4592" s="36" t="s">
        <v>17247</v>
      </c>
      <c r="C4592" s="36" t="s">
        <v>4055</v>
      </c>
      <c r="D4592" t="s">
        <v>3775</v>
      </c>
      <c r="E4592">
        <v>121.723783784463</v>
      </c>
      <c r="F4592">
        <v>32.030039544284797</v>
      </c>
      <c r="G4592" t="s">
        <v>1464</v>
      </c>
    </row>
    <row r="4593" spans="1:7" ht="18.75" customHeight="1">
      <c r="A4593" s="36" t="s">
        <v>4052</v>
      </c>
      <c r="B4593" s="36" t="s">
        <v>17247</v>
      </c>
      <c r="C4593" s="36" t="s">
        <v>4053</v>
      </c>
      <c r="D4593" s="36" t="s">
        <v>3775</v>
      </c>
      <c r="E4593">
        <v>121.906896588384</v>
      </c>
      <c r="F4593">
        <v>31.773393743358099</v>
      </c>
      <c r="G4593" t="s">
        <v>1464</v>
      </c>
    </row>
    <row r="4594" spans="1:7" ht="18.75" customHeight="1">
      <c r="A4594" s="36" t="s">
        <v>4447</v>
      </c>
      <c r="B4594" s="36" t="s">
        <v>17247</v>
      </c>
      <c r="C4594" s="36" t="s">
        <v>4448</v>
      </c>
      <c r="D4594" s="36" t="s">
        <v>3967</v>
      </c>
      <c r="E4594">
        <v>118.2166672</v>
      </c>
      <c r="F4594">
        <v>32.916667940000004</v>
      </c>
      <c r="G4594" t="s">
        <v>1464</v>
      </c>
    </row>
    <row r="4595" spans="1:7" ht="18.75" customHeight="1">
      <c r="A4595" s="36" t="s">
        <v>4367</v>
      </c>
      <c r="B4595" s="36" t="s">
        <v>17247</v>
      </c>
      <c r="C4595" s="36" t="s">
        <v>4368</v>
      </c>
      <c r="D4595" t="s">
        <v>3890</v>
      </c>
      <c r="E4595">
        <v>117.66666410000001</v>
      </c>
      <c r="F4595">
        <v>39.333332059999996</v>
      </c>
      <c r="G4595" t="s">
        <v>1464</v>
      </c>
    </row>
    <row r="4596" spans="1:7" ht="18.75" customHeight="1">
      <c r="A4596" s="36" t="s">
        <v>4316</v>
      </c>
      <c r="B4596" s="36" t="s">
        <v>17247</v>
      </c>
      <c r="C4596" s="36" t="s">
        <v>4317</v>
      </c>
      <c r="D4596" s="36" t="s">
        <v>3775</v>
      </c>
      <c r="E4596">
        <v>119.81666559999999</v>
      </c>
      <c r="F4596">
        <v>33.116664890000003</v>
      </c>
      <c r="G4596" t="s">
        <v>1464</v>
      </c>
    </row>
    <row r="4597" spans="1:7" ht="18.75" customHeight="1">
      <c r="A4597" s="36" t="s">
        <v>4120</v>
      </c>
      <c r="B4597" s="36" t="s">
        <v>17247</v>
      </c>
      <c r="C4597" s="36" t="s">
        <v>4121</v>
      </c>
      <c r="D4597" t="s">
        <v>3850</v>
      </c>
      <c r="E4597">
        <v>120.26667019999999</v>
      </c>
      <c r="F4597">
        <v>27.100000380000001</v>
      </c>
      <c r="G4597" t="s">
        <v>1464</v>
      </c>
    </row>
    <row r="4598" spans="1:7" ht="18.75" customHeight="1">
      <c r="A4598" s="36" t="s">
        <v>4375</v>
      </c>
      <c r="B4598" s="36" t="s">
        <v>17247</v>
      </c>
      <c r="C4598" s="36" t="s">
        <v>4376</v>
      </c>
      <c r="D4598" s="36" t="s">
        <v>4069</v>
      </c>
      <c r="E4598">
        <v>87.583335880000007</v>
      </c>
      <c r="F4598">
        <v>44.166667940000004</v>
      </c>
      <c r="G4598" t="s">
        <v>1464</v>
      </c>
    </row>
    <row r="4599" spans="1:7" ht="18.75" customHeight="1">
      <c r="A4599" s="36" t="s">
        <v>4291</v>
      </c>
      <c r="B4599" s="36" t="s">
        <v>17247</v>
      </c>
      <c r="C4599" s="36" t="s">
        <v>4292</v>
      </c>
      <c r="D4599" s="36" t="s">
        <v>3867</v>
      </c>
      <c r="E4599">
        <v>118</v>
      </c>
      <c r="F4599">
        <v>35</v>
      </c>
      <c r="G4599" t="s">
        <v>1464</v>
      </c>
    </row>
    <row r="4600" spans="1:7" ht="18.75" customHeight="1">
      <c r="A4600" s="36" t="s">
        <v>3862</v>
      </c>
      <c r="B4600" s="36" t="s">
        <v>17247</v>
      </c>
      <c r="C4600" s="36" t="s">
        <v>3863</v>
      </c>
      <c r="D4600" s="36" t="s">
        <v>3864</v>
      </c>
      <c r="E4600">
        <v>100.16666410000001</v>
      </c>
      <c r="F4600">
        <v>36.833332059999996</v>
      </c>
      <c r="G4600" t="s">
        <v>1464</v>
      </c>
    </row>
    <row r="4601" spans="1:7" ht="18.75" customHeight="1">
      <c r="A4601" s="36" t="s">
        <v>4399</v>
      </c>
      <c r="B4601" s="36" t="s">
        <v>17247</v>
      </c>
      <c r="C4601" s="36" t="s">
        <v>4400</v>
      </c>
      <c r="D4601" t="s">
        <v>3831</v>
      </c>
      <c r="E4601">
        <v>124.33333589999999</v>
      </c>
      <c r="F4601">
        <v>42.5</v>
      </c>
      <c r="G4601" t="s">
        <v>1464</v>
      </c>
    </row>
    <row r="4602" spans="1:7" ht="18.75" customHeight="1">
      <c r="A4602" s="36" t="s">
        <v>4471</v>
      </c>
      <c r="B4602" s="36" t="s">
        <v>17247</v>
      </c>
      <c r="C4602" s="36" t="s">
        <v>4472</v>
      </c>
      <c r="D4602" s="36" t="s">
        <v>3778</v>
      </c>
      <c r="E4602">
        <v>116.25</v>
      </c>
      <c r="F4602">
        <v>28.399999619999999</v>
      </c>
      <c r="G4602" t="s">
        <v>1464</v>
      </c>
    </row>
    <row r="4603" spans="1:7" ht="18.75" customHeight="1">
      <c r="A4603" s="36" t="s">
        <v>3927</v>
      </c>
      <c r="B4603" s="36" t="s">
        <v>17247</v>
      </c>
      <c r="C4603" s="36" t="s">
        <v>3928</v>
      </c>
      <c r="D4603" s="36" t="s">
        <v>3876</v>
      </c>
      <c r="E4603">
        <v>119.5</v>
      </c>
      <c r="F4603">
        <v>29</v>
      </c>
      <c r="G4603" t="s">
        <v>1464</v>
      </c>
    </row>
    <row r="4604" spans="1:7" ht="18.75" customHeight="1">
      <c r="A4604" s="36" t="s">
        <v>4240</v>
      </c>
      <c r="B4604" s="36" t="s">
        <v>17247</v>
      </c>
      <c r="C4604" s="36" t="s">
        <v>4241</v>
      </c>
      <c r="D4604" t="s">
        <v>4242</v>
      </c>
      <c r="E4604">
        <v>106.25</v>
      </c>
      <c r="F4604">
        <v>38.016666409999999</v>
      </c>
      <c r="G4604" t="s">
        <v>1464</v>
      </c>
    </row>
    <row r="4605" spans="1:7" ht="18.75" customHeight="1">
      <c r="A4605" s="36" t="s">
        <v>4078</v>
      </c>
      <c r="B4605" s="36" t="s">
        <v>17247</v>
      </c>
      <c r="C4605" s="36" t="s">
        <v>4079</v>
      </c>
      <c r="D4605" s="36" t="s">
        <v>3816</v>
      </c>
      <c r="E4605">
        <v>112.33333589999999</v>
      </c>
      <c r="F4605">
        <v>37.5</v>
      </c>
      <c r="G4605" t="s">
        <v>1464</v>
      </c>
    </row>
    <row r="4606" spans="1:7" ht="18.75" customHeight="1">
      <c r="A4606" s="36" t="s">
        <v>3895</v>
      </c>
      <c r="B4606" s="36" t="s">
        <v>17247</v>
      </c>
      <c r="C4606" s="36" t="s">
        <v>3896</v>
      </c>
      <c r="D4606" t="s">
        <v>3883</v>
      </c>
      <c r="E4606">
        <v>132.08104499999999</v>
      </c>
      <c r="F4606">
        <v>46.662435000000002</v>
      </c>
      <c r="G4606" t="s">
        <v>1464</v>
      </c>
    </row>
    <row r="4607" spans="1:7" ht="18.75" customHeight="1">
      <c r="A4607" s="36" t="s">
        <v>14230</v>
      </c>
      <c r="B4607" s="36" t="s">
        <v>14231</v>
      </c>
      <c r="C4607" s="36" t="s">
        <v>14232</v>
      </c>
      <c r="D4607" s="36" t="s">
        <v>14233</v>
      </c>
      <c r="E4607">
        <v>109.13920577966699</v>
      </c>
      <c r="F4607">
        <v>11.7109231647991</v>
      </c>
      <c r="G4607" t="s">
        <v>1464</v>
      </c>
    </row>
    <row r="4608" spans="1:7" ht="18.75" customHeight="1">
      <c r="A4608" s="36" t="s">
        <v>4219</v>
      </c>
      <c r="B4608" s="36" t="s">
        <v>17247</v>
      </c>
      <c r="C4608" s="36" t="s">
        <v>4220</v>
      </c>
      <c r="D4608" t="s">
        <v>3850</v>
      </c>
      <c r="E4608">
        <v>118.66666410000001</v>
      </c>
      <c r="F4608">
        <v>24.833333970000002</v>
      </c>
      <c r="G4608" t="s">
        <v>1464</v>
      </c>
    </row>
    <row r="4609" spans="1:7" ht="18.75" customHeight="1">
      <c r="A4609" s="36" t="s">
        <v>11037</v>
      </c>
      <c r="B4609" s="36" t="s">
        <v>10805</v>
      </c>
      <c r="C4609" s="36" t="s">
        <v>11038</v>
      </c>
      <c r="D4609" s="36" t="s">
        <v>1464</v>
      </c>
      <c r="E4609">
        <v>0</v>
      </c>
      <c r="F4609">
        <v>0</v>
      </c>
      <c r="G4609" t="s">
        <v>1464</v>
      </c>
    </row>
    <row r="4610" spans="1:7" ht="18.75" customHeight="1">
      <c r="A4610" s="36" t="s">
        <v>10639</v>
      </c>
      <c r="B4610" s="36" t="s">
        <v>9596</v>
      </c>
      <c r="C4610" s="36" t="s">
        <v>10640</v>
      </c>
      <c r="D4610" s="36" t="s">
        <v>9600</v>
      </c>
      <c r="E4610">
        <v>0</v>
      </c>
      <c r="F4610">
        <v>0</v>
      </c>
      <c r="G4610" t="s">
        <v>1464</v>
      </c>
    </row>
    <row r="4611" spans="1:7" ht="18.75" customHeight="1">
      <c r="A4611" s="36" t="s">
        <v>7861</v>
      </c>
      <c r="B4611" s="36" t="s">
        <v>17249</v>
      </c>
      <c r="C4611" s="36" t="s">
        <v>7862</v>
      </c>
      <c r="D4611" s="36" t="s">
        <v>7710</v>
      </c>
      <c r="E4611">
        <v>169.5902778</v>
      </c>
      <c r="F4611">
        <v>-46.570833329999999</v>
      </c>
      <c r="G4611" t="s">
        <v>8466</v>
      </c>
    </row>
    <row r="4612" spans="1:7" ht="18.75" customHeight="1">
      <c r="A4612" s="36" t="s">
        <v>7863</v>
      </c>
      <c r="B4612" s="36" t="s">
        <v>17249</v>
      </c>
      <c r="C4612" s="36" t="s">
        <v>7864</v>
      </c>
      <c r="D4612" s="36" t="s">
        <v>7710</v>
      </c>
      <c r="E4612">
        <v>169.5902778</v>
      </c>
      <c r="F4612">
        <v>-46.570833329999999</v>
      </c>
      <c r="G4612" t="s">
        <v>8466</v>
      </c>
    </row>
    <row r="4613" spans="1:7" ht="18.75" customHeight="1">
      <c r="A4613" s="36" t="s">
        <v>8824</v>
      </c>
      <c r="B4613" s="36" t="s">
        <v>17249</v>
      </c>
      <c r="C4613" s="36" t="s">
        <v>8825</v>
      </c>
      <c r="D4613" s="36" t="s">
        <v>7710</v>
      </c>
      <c r="E4613">
        <v>173.1999969</v>
      </c>
      <c r="F4613">
        <v>-41.283332819999998</v>
      </c>
      <c r="G4613" t="s">
        <v>1464</v>
      </c>
    </row>
    <row r="4614" spans="1:7" ht="18.75" customHeight="1">
      <c r="A4614" s="36" t="s">
        <v>7865</v>
      </c>
      <c r="B4614" s="36" t="s">
        <v>17249</v>
      </c>
      <c r="C4614" s="36" t="s">
        <v>7866</v>
      </c>
      <c r="D4614" s="36" t="s">
        <v>7710</v>
      </c>
      <c r="E4614">
        <v>173.1</v>
      </c>
      <c r="F4614">
        <v>-41.333333330000002</v>
      </c>
      <c r="G4614" t="s">
        <v>8466</v>
      </c>
    </row>
    <row r="4615" spans="1:7" ht="18.75" customHeight="1">
      <c r="A4615" s="36" t="s">
        <v>7867</v>
      </c>
      <c r="B4615" s="36" t="s">
        <v>17249</v>
      </c>
      <c r="C4615" s="36" t="s">
        <v>7868</v>
      </c>
      <c r="D4615" s="36" t="s">
        <v>7710</v>
      </c>
      <c r="E4615">
        <v>173.1</v>
      </c>
      <c r="F4615">
        <v>-41.333333330000002</v>
      </c>
      <c r="G4615" t="s">
        <v>8466</v>
      </c>
    </row>
    <row r="4616" spans="1:7" ht="18.75" customHeight="1">
      <c r="A4616" s="36" t="s">
        <v>7869</v>
      </c>
      <c r="B4616" s="36" t="s">
        <v>17249</v>
      </c>
      <c r="C4616" s="36" t="s">
        <v>7870</v>
      </c>
      <c r="D4616" s="36" t="s">
        <v>7710</v>
      </c>
      <c r="E4616">
        <v>173.1</v>
      </c>
      <c r="F4616">
        <v>-41.333333330000002</v>
      </c>
      <c r="G4616" t="s">
        <v>8466</v>
      </c>
    </row>
    <row r="4617" spans="1:7" ht="18.75" customHeight="1">
      <c r="A4617" s="36" t="s">
        <v>7871</v>
      </c>
      <c r="B4617" s="36" t="s">
        <v>17249</v>
      </c>
      <c r="C4617" s="36" t="s">
        <v>7872</v>
      </c>
      <c r="D4617" t="s">
        <v>7710</v>
      </c>
      <c r="E4617">
        <v>173.1</v>
      </c>
      <c r="F4617">
        <v>-41.333333330000002</v>
      </c>
      <c r="G4617" t="s">
        <v>8466</v>
      </c>
    </row>
    <row r="4618" spans="1:7" ht="18.75" customHeight="1">
      <c r="A4618" s="36" t="s">
        <v>7644</v>
      </c>
      <c r="B4618" s="36" t="s">
        <v>7429</v>
      </c>
      <c r="C4618" s="36" t="s">
        <v>7645</v>
      </c>
      <c r="D4618" s="36" t="s">
        <v>7431</v>
      </c>
      <c r="E4618">
        <v>81.520088999999999</v>
      </c>
      <c r="F4618">
        <v>28.085788999999998</v>
      </c>
      <c r="G4618" t="s">
        <v>1464</v>
      </c>
    </row>
    <row r="4619" spans="1:7" ht="18.75" customHeight="1">
      <c r="A4619" s="36" t="s">
        <v>10807</v>
      </c>
      <c r="B4619" s="36" t="s">
        <v>10805</v>
      </c>
      <c r="C4619" s="36" t="s">
        <v>10808</v>
      </c>
      <c r="D4619" s="36" t="s">
        <v>10809</v>
      </c>
      <c r="E4619">
        <v>122.5999985</v>
      </c>
      <c r="F4619">
        <v>13.5</v>
      </c>
      <c r="G4619" t="s">
        <v>1464</v>
      </c>
    </row>
    <row r="4620" spans="1:7" ht="18.75" customHeight="1">
      <c r="A4620" s="36" t="s">
        <v>11276</v>
      </c>
      <c r="B4620" s="36" t="s">
        <v>10805</v>
      </c>
      <c r="C4620" s="36" t="s">
        <v>11277</v>
      </c>
      <c r="D4620" s="36" t="s">
        <v>1464</v>
      </c>
      <c r="E4620">
        <v>0</v>
      </c>
      <c r="F4620">
        <v>0</v>
      </c>
      <c r="G4620" t="s">
        <v>1464</v>
      </c>
    </row>
    <row r="4621" spans="1:7" ht="18.75" customHeight="1">
      <c r="A4621" s="36" t="s">
        <v>11278</v>
      </c>
      <c r="B4621" s="36" t="s">
        <v>10805</v>
      </c>
      <c r="C4621" s="36" t="s">
        <v>11279</v>
      </c>
      <c r="D4621" s="36" t="s">
        <v>1464</v>
      </c>
      <c r="E4621">
        <v>0</v>
      </c>
      <c r="F4621">
        <v>0</v>
      </c>
      <c r="G4621" t="s">
        <v>1464</v>
      </c>
    </row>
    <row r="4622" spans="1:7" ht="18.75" customHeight="1">
      <c r="A4622" s="36" t="s">
        <v>8822</v>
      </c>
      <c r="B4622" s="36" t="s">
        <v>17249</v>
      </c>
      <c r="C4622" s="36" t="s">
        <v>8823</v>
      </c>
      <c r="D4622" s="36" t="s">
        <v>7721</v>
      </c>
      <c r="E4622">
        <v>174.8999939</v>
      </c>
      <c r="F4622">
        <v>-37.799999239999998</v>
      </c>
      <c r="G4622" t="s">
        <v>1464</v>
      </c>
    </row>
    <row r="4623" spans="1:7" ht="18.75" customHeight="1">
      <c r="A4623" s="36" t="s">
        <v>13810</v>
      </c>
      <c r="B4623" s="36" t="s">
        <v>13155</v>
      </c>
      <c r="C4623" s="36" t="s">
        <v>13811</v>
      </c>
      <c r="D4623" s="36" t="s">
        <v>13230</v>
      </c>
      <c r="E4623">
        <v>101.048156058467</v>
      </c>
      <c r="F4623">
        <v>16.266425468782</v>
      </c>
      <c r="G4623" t="s">
        <v>1464</v>
      </c>
    </row>
    <row r="4624" spans="1:7" ht="18.75" customHeight="1">
      <c r="A4624" s="36" t="s">
        <v>10679</v>
      </c>
      <c r="B4624" s="36" t="s">
        <v>9596</v>
      </c>
      <c r="C4624" s="36" t="s">
        <v>10680</v>
      </c>
      <c r="D4624" t="s">
        <v>9600</v>
      </c>
      <c r="E4624">
        <v>0</v>
      </c>
      <c r="F4624">
        <v>0</v>
      </c>
      <c r="G4624" t="s">
        <v>1464</v>
      </c>
    </row>
    <row r="4625" spans="1:7" ht="18.75" customHeight="1">
      <c r="A4625" s="36" t="s">
        <v>5723</v>
      </c>
      <c r="B4625" s="36" t="s">
        <v>5588</v>
      </c>
      <c r="C4625" s="36" t="s">
        <v>5724</v>
      </c>
      <c r="D4625" t="s">
        <v>1464</v>
      </c>
      <c r="E4625">
        <v>130.16863851302099</v>
      </c>
      <c r="F4625">
        <v>33.556606413955002</v>
      </c>
      <c r="G4625" t="s">
        <v>1464</v>
      </c>
    </row>
    <row r="4626" spans="1:7" ht="18.75" customHeight="1">
      <c r="A4626" s="36" t="s">
        <v>7631</v>
      </c>
      <c r="B4626" s="36" t="s">
        <v>7429</v>
      </c>
      <c r="C4626" s="36" t="s">
        <v>7632</v>
      </c>
      <c r="D4626" s="36" t="s">
        <v>7560</v>
      </c>
      <c r="E4626">
        <v>0</v>
      </c>
      <c r="F4626">
        <v>0</v>
      </c>
      <c r="G4626" t="s">
        <v>1464</v>
      </c>
    </row>
    <row r="4627" spans="1:7" ht="18.75" customHeight="1">
      <c r="A4627" s="36" t="s">
        <v>15565</v>
      </c>
      <c r="B4627" s="36" t="s">
        <v>7429</v>
      </c>
      <c r="C4627" s="36" t="s">
        <v>15566</v>
      </c>
      <c r="D4627" s="36" t="s">
        <v>1464</v>
      </c>
      <c r="E4627">
        <v>0</v>
      </c>
      <c r="F4627">
        <v>0</v>
      </c>
      <c r="G4627" t="s">
        <v>7632</v>
      </c>
    </row>
    <row r="4628" spans="1:7" ht="18.75" customHeight="1">
      <c r="A4628" s="36" t="s">
        <v>15567</v>
      </c>
      <c r="B4628" s="36" t="s">
        <v>7429</v>
      </c>
      <c r="C4628" s="36" t="s">
        <v>15568</v>
      </c>
      <c r="D4628" t="s">
        <v>1464</v>
      </c>
      <c r="E4628">
        <v>0</v>
      </c>
      <c r="F4628">
        <v>0</v>
      </c>
      <c r="G4628" t="s">
        <v>7632</v>
      </c>
    </row>
    <row r="4629" spans="1:7" ht="18.75" customHeight="1">
      <c r="A4629" s="36" t="s">
        <v>7686</v>
      </c>
      <c r="B4629" s="36" t="s">
        <v>7429</v>
      </c>
      <c r="C4629" s="36" t="s">
        <v>7687</v>
      </c>
      <c r="D4629" t="s">
        <v>1464</v>
      </c>
      <c r="E4629">
        <v>0</v>
      </c>
      <c r="F4629">
        <v>0</v>
      </c>
      <c r="G4629" t="s">
        <v>1464</v>
      </c>
    </row>
    <row r="4630" spans="1:7" ht="18.75" customHeight="1">
      <c r="A4630" s="36" t="s">
        <v>7688</v>
      </c>
      <c r="B4630" s="36" t="s">
        <v>7429</v>
      </c>
      <c r="C4630" s="36" t="s">
        <v>7689</v>
      </c>
      <c r="D4630" t="s">
        <v>1464</v>
      </c>
      <c r="E4630">
        <v>0</v>
      </c>
      <c r="F4630">
        <v>0</v>
      </c>
      <c r="G4630" t="s">
        <v>1464</v>
      </c>
    </row>
    <row r="4631" spans="1:7" ht="18.75" customHeight="1">
      <c r="A4631" s="36" t="s">
        <v>15563</v>
      </c>
      <c r="B4631" s="36" t="s">
        <v>7429</v>
      </c>
      <c r="C4631" s="36" t="s">
        <v>15564</v>
      </c>
      <c r="D4631" s="36" t="s">
        <v>1464</v>
      </c>
      <c r="E4631">
        <v>0</v>
      </c>
      <c r="F4631">
        <v>0</v>
      </c>
      <c r="G4631" t="s">
        <v>1464</v>
      </c>
    </row>
    <row r="4632" spans="1:7" ht="18.75" customHeight="1">
      <c r="A4632" s="36" t="s">
        <v>14008</v>
      </c>
      <c r="B4632" s="36" t="s">
        <v>13155</v>
      </c>
      <c r="C4632" s="36" t="s">
        <v>14009</v>
      </c>
      <c r="D4632" s="36" t="s">
        <v>13453</v>
      </c>
      <c r="E4632">
        <v>100.60423356461</v>
      </c>
      <c r="F4632">
        <v>14.377861663366399</v>
      </c>
      <c r="G4632" t="s">
        <v>1464</v>
      </c>
    </row>
    <row r="4633" spans="1:7" ht="18.75" customHeight="1">
      <c r="A4633" s="36" t="s">
        <v>10099</v>
      </c>
      <c r="B4633" s="36" t="s">
        <v>9596</v>
      </c>
      <c r="C4633" s="36" t="s">
        <v>10100</v>
      </c>
      <c r="D4633" t="s">
        <v>9600</v>
      </c>
      <c r="E4633">
        <v>68.599998470000003</v>
      </c>
      <c r="F4633">
        <v>24.299999239999998</v>
      </c>
      <c r="G4633" t="s">
        <v>1464</v>
      </c>
    </row>
    <row r="4634" spans="1:7" ht="18.75" customHeight="1">
      <c r="A4634" s="36" t="s">
        <v>10302</v>
      </c>
      <c r="B4634" s="36" t="s">
        <v>9596</v>
      </c>
      <c r="C4634" s="36" t="s">
        <v>10303</v>
      </c>
      <c r="D4634" t="s">
        <v>9600</v>
      </c>
      <c r="E4634">
        <v>69</v>
      </c>
      <c r="F4634">
        <v>26</v>
      </c>
      <c r="G4634" t="s">
        <v>1464</v>
      </c>
    </row>
    <row r="4635" spans="1:7" ht="18.75" customHeight="1">
      <c r="A4635" t="s">
        <v>3159</v>
      </c>
      <c r="B4635" t="s">
        <v>2833</v>
      </c>
      <c r="C4635" t="s">
        <v>3160</v>
      </c>
      <c r="D4635" t="s">
        <v>2955</v>
      </c>
      <c r="E4635">
        <v>0</v>
      </c>
      <c r="F4635">
        <v>0</v>
      </c>
      <c r="G4635" t="s">
        <v>17244</v>
      </c>
    </row>
    <row r="4636" spans="1:7" ht="18.75" customHeight="1">
      <c r="A4636" s="36" t="s">
        <v>8631</v>
      </c>
      <c r="B4636" s="36" t="s">
        <v>17249</v>
      </c>
      <c r="C4636" s="36" t="s">
        <v>8632</v>
      </c>
      <c r="D4636" s="36" t="s">
        <v>7726</v>
      </c>
      <c r="E4636">
        <v>172.1983333</v>
      </c>
      <c r="F4636">
        <v>-43.905277779999999</v>
      </c>
      <c r="G4636" t="s">
        <v>1464</v>
      </c>
    </row>
    <row r="4637" spans="1:7" ht="18.75" customHeight="1">
      <c r="A4637" s="36" t="s">
        <v>7873</v>
      </c>
      <c r="B4637" s="36" t="s">
        <v>17249</v>
      </c>
      <c r="C4637" s="36" t="s">
        <v>7874</v>
      </c>
      <c r="D4637" s="36" t="s">
        <v>7726</v>
      </c>
      <c r="E4637">
        <v>172.1983333</v>
      </c>
      <c r="F4637">
        <v>-43.905277779999999</v>
      </c>
      <c r="G4637" t="s">
        <v>8990</v>
      </c>
    </row>
    <row r="4638" spans="1:7" ht="18.75" customHeight="1">
      <c r="A4638" s="36" t="s">
        <v>8629</v>
      </c>
      <c r="B4638" s="36" t="s">
        <v>17249</v>
      </c>
      <c r="C4638" s="36" t="s">
        <v>8630</v>
      </c>
      <c r="D4638" s="36" t="s">
        <v>7710</v>
      </c>
      <c r="E4638">
        <v>172.58332820000001</v>
      </c>
      <c r="F4638">
        <v>-40.599998470000003</v>
      </c>
      <c r="G4638" t="s">
        <v>1464</v>
      </c>
    </row>
    <row r="4639" spans="1:7" ht="18.75" customHeight="1">
      <c r="A4639" s="36" t="s">
        <v>7875</v>
      </c>
      <c r="B4639" s="36" t="s">
        <v>17249</v>
      </c>
      <c r="C4639" s="36" t="s">
        <v>7876</v>
      </c>
      <c r="D4639" s="36" t="s">
        <v>7710</v>
      </c>
      <c r="E4639">
        <v>172.56666670000001</v>
      </c>
      <c r="F4639">
        <v>-40.616666670000001</v>
      </c>
      <c r="G4639" t="s">
        <v>8090</v>
      </c>
    </row>
    <row r="4640" spans="1:7" ht="18.75" customHeight="1">
      <c r="A4640" s="36" t="s">
        <v>7877</v>
      </c>
      <c r="B4640" s="36" t="s">
        <v>17249</v>
      </c>
      <c r="C4640" s="36" t="s">
        <v>7878</v>
      </c>
      <c r="D4640" s="36" t="s">
        <v>7710</v>
      </c>
      <c r="E4640">
        <v>172.56666670000001</v>
      </c>
      <c r="F4640">
        <v>-40.616666670000001</v>
      </c>
      <c r="G4640" t="s">
        <v>8090</v>
      </c>
    </row>
    <row r="4641" spans="1:7" ht="18.75" customHeight="1">
      <c r="A4641" s="36" t="s">
        <v>13277</v>
      </c>
      <c r="B4641" s="36" t="s">
        <v>13155</v>
      </c>
      <c r="C4641" s="36" t="s">
        <v>13278</v>
      </c>
      <c r="D4641" s="36" t="s">
        <v>13157</v>
      </c>
      <c r="E4641">
        <v>0</v>
      </c>
      <c r="F4641">
        <v>0</v>
      </c>
      <c r="G4641" t="s">
        <v>1464</v>
      </c>
    </row>
    <row r="4642" spans="1:7" ht="18.75" customHeight="1">
      <c r="A4642" s="36" t="s">
        <v>13573</v>
      </c>
      <c r="B4642" s="36" t="s">
        <v>13155</v>
      </c>
      <c r="C4642" s="36" t="s">
        <v>13574</v>
      </c>
      <c r="D4642" s="36" t="s">
        <v>13254</v>
      </c>
      <c r="E4642">
        <v>100.1</v>
      </c>
      <c r="F4642">
        <v>13.45</v>
      </c>
      <c r="G4642" t="s">
        <v>1464</v>
      </c>
    </row>
    <row r="4643" spans="1:7" ht="18.75" customHeight="1">
      <c r="A4643" s="36" t="s">
        <v>13575</v>
      </c>
      <c r="B4643" s="36" t="s">
        <v>13155</v>
      </c>
      <c r="C4643" s="36" t="s">
        <v>13576</v>
      </c>
      <c r="D4643" s="36" t="s">
        <v>13254</v>
      </c>
      <c r="E4643">
        <v>100.1333333</v>
      </c>
      <c r="F4643">
        <v>13.43333333</v>
      </c>
      <c r="G4643" t="s">
        <v>1464</v>
      </c>
    </row>
    <row r="4644" spans="1:7" ht="18.75" customHeight="1">
      <c r="A4644" s="36" t="s">
        <v>13492</v>
      </c>
      <c r="B4644" s="36" t="s">
        <v>13155</v>
      </c>
      <c r="C4644" s="36" t="s">
        <v>13493</v>
      </c>
      <c r="D4644" s="36" t="s">
        <v>13157</v>
      </c>
      <c r="E4644">
        <v>99.15</v>
      </c>
      <c r="F4644">
        <v>13.58333333</v>
      </c>
      <c r="G4644" t="s">
        <v>1464</v>
      </c>
    </row>
    <row r="4645" spans="1:7" ht="18.75" customHeight="1">
      <c r="A4645" t="s">
        <v>2987</v>
      </c>
      <c r="B4645" t="s">
        <v>2833</v>
      </c>
      <c r="C4645" t="s">
        <v>2988</v>
      </c>
      <c r="D4645" t="s">
        <v>2861</v>
      </c>
      <c r="E4645">
        <v>22.11666679</v>
      </c>
      <c r="F4645">
        <v>91.033332819999998</v>
      </c>
      <c r="G4645" t="s">
        <v>17230</v>
      </c>
    </row>
    <row r="4646" spans="1:7" ht="18.75" customHeight="1">
      <c r="A4646" s="36" t="s">
        <v>12652</v>
      </c>
      <c r="B4646" s="36" t="s">
        <v>17253</v>
      </c>
      <c r="C4646" s="36" t="s">
        <v>12653</v>
      </c>
      <c r="D4646" s="36" t="s">
        <v>12442</v>
      </c>
      <c r="E4646">
        <v>80.5</v>
      </c>
      <c r="F4646">
        <v>8.4333333970000002</v>
      </c>
      <c r="G4646" t="s">
        <v>1464</v>
      </c>
    </row>
    <row r="4647" spans="1:7" ht="18.75" customHeight="1">
      <c r="A4647" s="36" t="s">
        <v>13508</v>
      </c>
      <c r="B4647" s="36" t="s">
        <v>13155</v>
      </c>
      <c r="C4647" s="36" t="s">
        <v>13509</v>
      </c>
      <c r="D4647" s="36" t="s">
        <v>13419</v>
      </c>
      <c r="E4647">
        <v>99.650001529999997</v>
      </c>
      <c r="F4647">
        <v>16.88333321</v>
      </c>
      <c r="G4647" t="s">
        <v>1464</v>
      </c>
    </row>
    <row r="4648" spans="1:7" ht="18.75" customHeight="1">
      <c r="A4648" s="36" t="s">
        <v>4839</v>
      </c>
      <c r="B4648" s="36" t="s">
        <v>4582</v>
      </c>
      <c r="C4648" s="36" t="s">
        <v>4840</v>
      </c>
      <c r="D4648" s="36" t="s">
        <v>4690</v>
      </c>
      <c r="E4648">
        <v>98.849998470000003</v>
      </c>
      <c r="F4648">
        <v>3.6833333970000002</v>
      </c>
      <c r="G4648" t="s">
        <v>1464</v>
      </c>
    </row>
    <row r="4649" spans="1:7" ht="18.75" customHeight="1">
      <c r="A4649" s="36" t="s">
        <v>10548</v>
      </c>
      <c r="B4649" s="36" t="s">
        <v>9596</v>
      </c>
      <c r="C4649" s="36" t="s">
        <v>10549</v>
      </c>
      <c r="D4649" t="s">
        <v>1464</v>
      </c>
      <c r="E4649">
        <v>0</v>
      </c>
      <c r="F4649">
        <v>0</v>
      </c>
      <c r="G4649" t="s">
        <v>1464</v>
      </c>
    </row>
    <row r="4650" spans="1:7" ht="18.75" customHeight="1">
      <c r="A4650" s="36" t="s">
        <v>5388</v>
      </c>
      <c r="B4650" s="36" t="s">
        <v>4582</v>
      </c>
      <c r="C4650" s="36" t="s">
        <v>5389</v>
      </c>
      <c r="D4650" t="s">
        <v>4667</v>
      </c>
      <c r="E4650">
        <v>107.702778510116</v>
      </c>
      <c r="F4650">
        <v>-6.9557635387861598</v>
      </c>
      <c r="G4650" t="s">
        <v>1464</v>
      </c>
    </row>
    <row r="4651" spans="1:7" ht="18.75" customHeight="1">
      <c r="A4651" s="36" t="s">
        <v>5222</v>
      </c>
      <c r="B4651" s="36" t="s">
        <v>4582</v>
      </c>
      <c r="C4651" s="36" t="s">
        <v>5223</v>
      </c>
      <c r="D4651" t="s">
        <v>4667</v>
      </c>
      <c r="E4651">
        <v>107.763681428803</v>
      </c>
      <c r="F4651">
        <v>-6.9669544090249698</v>
      </c>
      <c r="G4651" t="s">
        <v>1464</v>
      </c>
    </row>
    <row r="4652" spans="1:7" ht="18.75" customHeight="1">
      <c r="A4652" s="36" t="s">
        <v>5390</v>
      </c>
      <c r="B4652" s="36" t="s">
        <v>4582</v>
      </c>
      <c r="C4652" s="36" t="s">
        <v>5391</v>
      </c>
      <c r="D4652" t="s">
        <v>4667</v>
      </c>
      <c r="E4652">
        <v>107.785746</v>
      </c>
      <c r="F4652">
        <v>-6.9702580000000003</v>
      </c>
      <c r="G4652" t="s">
        <v>1464</v>
      </c>
    </row>
    <row r="4653" spans="1:7" ht="18.75" customHeight="1">
      <c r="A4653" s="36" t="s">
        <v>4708</v>
      </c>
      <c r="B4653" s="36" t="s">
        <v>4582</v>
      </c>
      <c r="C4653" s="36" t="s">
        <v>4709</v>
      </c>
      <c r="D4653" t="s">
        <v>4710</v>
      </c>
      <c r="E4653">
        <v>107.7833328</v>
      </c>
      <c r="F4653">
        <v>-6.966666698</v>
      </c>
      <c r="G4653" t="s">
        <v>1464</v>
      </c>
    </row>
    <row r="4654" spans="1:7" ht="18.75" customHeight="1">
      <c r="A4654" s="36" t="s">
        <v>12827</v>
      </c>
      <c r="B4654" s="36" t="s">
        <v>17253</v>
      </c>
      <c r="C4654" s="36" t="s">
        <v>12828</v>
      </c>
      <c r="D4654" s="36" t="s">
        <v>12445</v>
      </c>
      <c r="E4654">
        <v>0</v>
      </c>
      <c r="F4654">
        <v>0</v>
      </c>
      <c r="G4654" t="s">
        <v>1464</v>
      </c>
    </row>
    <row r="4655" spans="1:7" ht="18.75" customHeight="1">
      <c r="A4655" s="36" t="s">
        <v>10132</v>
      </c>
      <c r="B4655" s="36" t="s">
        <v>9596</v>
      </c>
      <c r="C4655" s="36" t="s">
        <v>10133</v>
      </c>
      <c r="D4655" s="36" t="s">
        <v>1350</v>
      </c>
      <c r="E4655">
        <v>71.566665650000004</v>
      </c>
      <c r="F4655">
        <v>30.5</v>
      </c>
      <c r="G4655" t="s">
        <v>1464</v>
      </c>
    </row>
    <row r="4656" spans="1:7" ht="18.75" customHeight="1">
      <c r="A4656" s="36" t="s">
        <v>7879</v>
      </c>
      <c r="B4656" s="36" t="s">
        <v>17249</v>
      </c>
      <c r="C4656" s="36" t="s">
        <v>7880</v>
      </c>
      <c r="D4656" s="36" t="s">
        <v>7703</v>
      </c>
      <c r="E4656">
        <v>176</v>
      </c>
      <c r="F4656">
        <v>-37.716666670000002</v>
      </c>
      <c r="G4656" t="s">
        <v>8460</v>
      </c>
    </row>
    <row r="4657" spans="1:7" ht="18.75" customHeight="1">
      <c r="A4657" s="36" t="s">
        <v>8625</v>
      </c>
      <c r="B4657" s="36" t="s">
        <v>17249</v>
      </c>
      <c r="C4657" s="36" t="s">
        <v>8626</v>
      </c>
      <c r="D4657" s="36" t="s">
        <v>7716</v>
      </c>
      <c r="E4657">
        <v>173.28334050000001</v>
      </c>
      <c r="F4657">
        <v>-34.900001529999997</v>
      </c>
      <c r="G4657" t="s">
        <v>1464</v>
      </c>
    </row>
    <row r="4658" spans="1:7" ht="18.75" customHeight="1">
      <c r="A4658" s="36" t="s">
        <v>12044</v>
      </c>
      <c r="B4658" s="36" t="s">
        <v>17251</v>
      </c>
      <c r="C4658" s="36" t="s">
        <v>12045</v>
      </c>
      <c r="D4658" s="36" t="s">
        <v>11812</v>
      </c>
      <c r="E4658">
        <v>126.290269219999</v>
      </c>
      <c r="F4658">
        <v>34.643104540164003</v>
      </c>
      <c r="G4658" t="s">
        <v>1464</v>
      </c>
    </row>
    <row r="4659" spans="1:7" ht="18.75" customHeight="1">
      <c r="A4659" s="36" t="s">
        <v>8623</v>
      </c>
      <c r="B4659" s="36" t="s">
        <v>17249</v>
      </c>
      <c r="C4659" s="36" t="s">
        <v>8624</v>
      </c>
      <c r="D4659" t="s">
        <v>7703</v>
      </c>
      <c r="E4659">
        <v>176.8677778</v>
      </c>
      <c r="F4659">
        <v>-37.927222219999997</v>
      </c>
      <c r="G4659" t="s">
        <v>1464</v>
      </c>
    </row>
    <row r="4660" spans="1:7" ht="18.75" customHeight="1">
      <c r="A4660" s="36" t="s">
        <v>8621</v>
      </c>
      <c r="B4660" s="36" t="s">
        <v>17249</v>
      </c>
      <c r="C4660" s="36" t="s">
        <v>8622</v>
      </c>
      <c r="D4660" t="s">
        <v>7726</v>
      </c>
      <c r="E4660">
        <v>171.49861110000001</v>
      </c>
      <c r="F4660">
        <v>-44.193888889999997</v>
      </c>
      <c r="G4660" t="s">
        <v>1464</v>
      </c>
    </row>
    <row r="4661" spans="1:7" ht="18.75" customHeight="1">
      <c r="A4661" s="36" t="s">
        <v>8584</v>
      </c>
      <c r="B4661" s="36" t="s">
        <v>17249</v>
      </c>
      <c r="C4661" s="36" t="s">
        <v>8585</v>
      </c>
      <c r="D4661" s="36" t="s">
        <v>8082</v>
      </c>
      <c r="E4661">
        <v>175.21665949999999</v>
      </c>
      <c r="F4661">
        <v>-40.283332819999998</v>
      </c>
      <c r="G4661" t="s">
        <v>1464</v>
      </c>
    </row>
    <row r="4662" spans="1:7" ht="18.75" customHeight="1">
      <c r="A4662" s="36" t="s">
        <v>7881</v>
      </c>
      <c r="B4662" s="36" t="s">
        <v>17249</v>
      </c>
      <c r="C4662" s="36" t="s">
        <v>7882</v>
      </c>
      <c r="D4662" s="36" t="s">
        <v>7703</v>
      </c>
      <c r="E4662">
        <v>176</v>
      </c>
      <c r="F4662">
        <v>-37.716666670000002</v>
      </c>
      <c r="G4662" t="s">
        <v>8460</v>
      </c>
    </row>
    <row r="4663" spans="1:7" ht="18.75" customHeight="1">
      <c r="A4663" s="36" t="s">
        <v>13293</v>
      </c>
      <c r="B4663" s="36" t="s">
        <v>13155</v>
      </c>
      <c r="C4663" s="36" t="s">
        <v>13294</v>
      </c>
      <c r="D4663" s="36" t="s">
        <v>13254</v>
      </c>
      <c r="E4663">
        <v>100.1</v>
      </c>
      <c r="F4663">
        <v>13.45</v>
      </c>
      <c r="G4663" t="s">
        <v>1464</v>
      </c>
    </row>
    <row r="4664" spans="1:7" ht="18.75" customHeight="1">
      <c r="A4664" s="36" t="s">
        <v>3595</v>
      </c>
      <c r="B4664" s="36" t="s">
        <v>3535</v>
      </c>
      <c r="C4664" s="36" t="s">
        <v>3596</v>
      </c>
      <c r="D4664" s="36" t="s">
        <v>3597</v>
      </c>
      <c r="E4664">
        <v>91.620890049356703</v>
      </c>
      <c r="F4664">
        <v>27.3515187258065</v>
      </c>
      <c r="G4664" t="s">
        <v>1464</v>
      </c>
    </row>
    <row r="4665" spans="1:7" ht="18.75" customHeight="1">
      <c r="A4665" s="36" t="s">
        <v>10136</v>
      </c>
      <c r="B4665" s="36" t="s">
        <v>9596</v>
      </c>
      <c r="C4665" s="36" t="s">
        <v>10137</v>
      </c>
      <c r="D4665" t="s">
        <v>1350</v>
      </c>
      <c r="E4665">
        <v>71.116668700000005</v>
      </c>
      <c r="F4665">
        <v>30.216667180000002</v>
      </c>
      <c r="G4665" t="s">
        <v>1464</v>
      </c>
    </row>
    <row r="4666" spans="1:7" ht="18.75" customHeight="1">
      <c r="A4666" s="36" t="s">
        <v>13778</v>
      </c>
      <c r="B4666" s="36" t="s">
        <v>13155</v>
      </c>
      <c r="C4666" s="36" t="s">
        <v>13779</v>
      </c>
      <c r="D4666" s="36" t="s">
        <v>13387</v>
      </c>
      <c r="E4666">
        <v>100.66666410000001</v>
      </c>
      <c r="F4666">
        <v>14</v>
      </c>
      <c r="G4666" t="s">
        <v>1464</v>
      </c>
    </row>
    <row r="4667" spans="1:7" ht="18.75" customHeight="1">
      <c r="A4667" s="36" t="s">
        <v>7509</v>
      </c>
      <c r="B4667" s="36" t="s">
        <v>7429</v>
      </c>
      <c r="C4667" s="36" t="s">
        <v>7510</v>
      </c>
      <c r="D4667" t="s">
        <v>7431</v>
      </c>
      <c r="E4667">
        <v>80.183334350999999</v>
      </c>
      <c r="F4667">
        <v>28.883333206</v>
      </c>
      <c r="G4667" t="s">
        <v>1464</v>
      </c>
    </row>
    <row r="4668" spans="1:7" ht="18.75" customHeight="1">
      <c r="A4668" s="36" t="s">
        <v>9694</v>
      </c>
      <c r="B4668" s="36" t="s">
        <v>9596</v>
      </c>
      <c r="C4668" s="36" t="s">
        <v>9695</v>
      </c>
      <c r="D4668" s="36" t="s">
        <v>9600</v>
      </c>
      <c r="E4668">
        <v>0</v>
      </c>
      <c r="F4668">
        <v>0</v>
      </c>
      <c r="G4668" t="s">
        <v>1464</v>
      </c>
    </row>
    <row r="4669" spans="1:7" ht="18.75" customHeight="1">
      <c r="A4669" s="36" t="s">
        <v>9998</v>
      </c>
      <c r="B4669" s="36" t="s">
        <v>9596</v>
      </c>
      <c r="C4669" s="36" t="s">
        <v>9999</v>
      </c>
      <c r="D4669" s="36" t="s">
        <v>9600</v>
      </c>
      <c r="E4669">
        <v>0</v>
      </c>
      <c r="F4669">
        <v>0</v>
      </c>
      <c r="G4669" t="s">
        <v>1464</v>
      </c>
    </row>
    <row r="4670" spans="1:7" ht="18.75" customHeight="1">
      <c r="A4670" s="36" t="s">
        <v>10037</v>
      </c>
      <c r="B4670" s="36" t="s">
        <v>9596</v>
      </c>
      <c r="C4670" s="36" t="s">
        <v>10038</v>
      </c>
      <c r="D4670" t="s">
        <v>9600</v>
      </c>
      <c r="E4670">
        <v>0</v>
      </c>
      <c r="F4670">
        <v>0</v>
      </c>
      <c r="G4670" t="s">
        <v>1464</v>
      </c>
    </row>
    <row r="4671" spans="1:7" ht="18.75" customHeight="1">
      <c r="A4671" s="36" t="s">
        <v>9668</v>
      </c>
      <c r="B4671" s="36" t="s">
        <v>9596</v>
      </c>
      <c r="C4671" s="36" t="s">
        <v>9669</v>
      </c>
      <c r="D4671" s="36" t="s">
        <v>9600</v>
      </c>
      <c r="E4671">
        <v>70.716667180000002</v>
      </c>
      <c r="F4671">
        <v>24.38333321</v>
      </c>
      <c r="G4671" t="s">
        <v>1464</v>
      </c>
    </row>
    <row r="4672" spans="1:7" ht="18.75" customHeight="1">
      <c r="A4672" s="36" t="s">
        <v>10035</v>
      </c>
      <c r="B4672" s="36" t="s">
        <v>9596</v>
      </c>
      <c r="C4672" s="36" t="s">
        <v>10036</v>
      </c>
      <c r="D4672" t="s">
        <v>9600</v>
      </c>
      <c r="E4672">
        <v>0</v>
      </c>
      <c r="F4672">
        <v>0</v>
      </c>
      <c r="G4672" t="s">
        <v>1464</v>
      </c>
    </row>
    <row r="4673" spans="1:7" ht="18.75" customHeight="1">
      <c r="A4673" s="36" t="s">
        <v>9826</v>
      </c>
      <c r="B4673" s="36" t="s">
        <v>9596</v>
      </c>
      <c r="C4673" s="36" t="s">
        <v>9827</v>
      </c>
      <c r="D4673" t="s">
        <v>9600</v>
      </c>
      <c r="E4673">
        <v>0</v>
      </c>
      <c r="F4673">
        <v>0</v>
      </c>
      <c r="G4673" t="s">
        <v>1464</v>
      </c>
    </row>
    <row r="4674" spans="1:7" ht="18.75" customHeight="1">
      <c r="A4674" s="36" t="s">
        <v>6587</v>
      </c>
      <c r="B4674" s="36" t="s">
        <v>6330</v>
      </c>
      <c r="C4674" t="s">
        <v>6588</v>
      </c>
      <c r="D4674" t="s">
        <v>6462</v>
      </c>
      <c r="E4674">
        <v>3.5833332539999998</v>
      </c>
      <c r="F4674">
        <v>101.9499969</v>
      </c>
    </row>
    <row r="4675" spans="1:7" ht="18.75" customHeight="1">
      <c r="A4675" s="36" t="s">
        <v>6570</v>
      </c>
      <c r="B4675" s="36" t="s">
        <v>6330</v>
      </c>
      <c r="C4675" t="s">
        <v>6571</v>
      </c>
      <c r="D4675" t="s">
        <v>6442</v>
      </c>
      <c r="E4675">
        <v>3.716666698</v>
      </c>
      <c r="F4675">
        <v>101.16666410000001</v>
      </c>
    </row>
    <row r="4676" spans="1:7" ht="18.75" customHeight="1">
      <c r="A4676" s="36" t="s">
        <v>9759</v>
      </c>
      <c r="B4676" s="36" t="s">
        <v>9596</v>
      </c>
      <c r="C4676" s="36" t="s">
        <v>9760</v>
      </c>
      <c r="D4676" t="s">
        <v>9600</v>
      </c>
      <c r="E4676">
        <v>0</v>
      </c>
      <c r="F4676">
        <v>0</v>
      </c>
      <c r="G4676" t="s">
        <v>1464</v>
      </c>
    </row>
    <row r="4677" spans="1:7" ht="18.75" customHeight="1">
      <c r="A4677" s="36" t="s">
        <v>9700</v>
      </c>
      <c r="B4677" s="36" t="s">
        <v>9596</v>
      </c>
      <c r="C4677" s="36" t="s">
        <v>9701</v>
      </c>
      <c r="D4677" t="s">
        <v>9600</v>
      </c>
      <c r="E4677">
        <v>0</v>
      </c>
      <c r="F4677">
        <v>0</v>
      </c>
      <c r="G4677" t="s">
        <v>1464</v>
      </c>
    </row>
    <row r="4678" spans="1:7" ht="18.75" customHeight="1">
      <c r="A4678" s="36" t="s">
        <v>7633</v>
      </c>
      <c r="B4678" s="36" t="s">
        <v>7429</v>
      </c>
      <c r="C4678" s="36" t="s">
        <v>7634</v>
      </c>
      <c r="D4678" s="36" t="s">
        <v>7444</v>
      </c>
      <c r="E4678">
        <v>0</v>
      </c>
      <c r="F4678">
        <v>0</v>
      </c>
      <c r="G4678" t="s">
        <v>1464</v>
      </c>
    </row>
    <row r="4679" spans="1:7" ht="18.75" customHeight="1">
      <c r="A4679" s="36" t="s">
        <v>7541</v>
      </c>
      <c r="B4679" s="36" t="s">
        <v>7429</v>
      </c>
      <c r="C4679" s="36" t="s">
        <v>7542</v>
      </c>
      <c r="D4679" s="36" t="s">
        <v>7444</v>
      </c>
      <c r="E4679">
        <v>0</v>
      </c>
      <c r="F4679">
        <v>0</v>
      </c>
      <c r="G4679" t="s">
        <v>1464</v>
      </c>
    </row>
    <row r="4680" spans="1:7" ht="18.75" customHeight="1">
      <c r="A4680" s="36" t="s">
        <v>7575</v>
      </c>
      <c r="B4680" s="36" t="s">
        <v>7429</v>
      </c>
      <c r="C4680" s="36" t="s">
        <v>7576</v>
      </c>
      <c r="D4680" s="36" t="s">
        <v>7444</v>
      </c>
      <c r="E4680">
        <v>0</v>
      </c>
      <c r="F4680">
        <v>0</v>
      </c>
      <c r="G4680" t="s">
        <v>1464</v>
      </c>
    </row>
    <row r="4681" spans="1:7" ht="18.75" customHeight="1">
      <c r="A4681" s="36" t="s">
        <v>7448</v>
      </c>
      <c r="B4681" s="36" t="s">
        <v>7429</v>
      </c>
      <c r="C4681" s="36" t="s">
        <v>7449</v>
      </c>
      <c r="D4681" t="s">
        <v>7447</v>
      </c>
      <c r="E4681">
        <v>85.033332819999998</v>
      </c>
      <c r="F4681">
        <v>27.433332440000001</v>
      </c>
      <c r="G4681" t="s">
        <v>1464</v>
      </c>
    </row>
    <row r="4682" spans="1:7" ht="18.75" customHeight="1">
      <c r="A4682" s="36" t="s">
        <v>7549</v>
      </c>
      <c r="B4682" s="36" t="s">
        <v>7429</v>
      </c>
      <c r="C4682" s="36" t="s">
        <v>7550</v>
      </c>
      <c r="D4682" t="s">
        <v>7551</v>
      </c>
      <c r="E4682">
        <v>81.75</v>
      </c>
      <c r="F4682">
        <v>28.049999239999998</v>
      </c>
      <c r="G4682" t="s">
        <v>1464</v>
      </c>
    </row>
    <row r="4683" spans="1:7" ht="18.75" customHeight="1">
      <c r="A4683" s="36" t="s">
        <v>7577</v>
      </c>
      <c r="B4683" s="36" t="s">
        <v>7429</v>
      </c>
      <c r="C4683" s="36" t="s">
        <v>7578</v>
      </c>
      <c r="D4683" t="s">
        <v>7579</v>
      </c>
      <c r="E4683">
        <v>0</v>
      </c>
      <c r="F4683">
        <v>0</v>
      </c>
      <c r="G4683" t="s">
        <v>1464</v>
      </c>
    </row>
    <row r="4684" spans="1:7" ht="18.75" customHeight="1">
      <c r="A4684" s="36" t="s">
        <v>7694</v>
      </c>
      <c r="B4684" s="36" t="s">
        <v>7429</v>
      </c>
      <c r="C4684" s="36" t="s">
        <v>7695</v>
      </c>
      <c r="D4684" s="36" t="s">
        <v>7444</v>
      </c>
      <c r="E4684">
        <v>0</v>
      </c>
      <c r="F4684">
        <v>0</v>
      </c>
      <c r="G4684" t="s">
        <v>1464</v>
      </c>
    </row>
    <row r="4685" spans="1:7" ht="18.75" customHeight="1">
      <c r="A4685" s="36" t="s">
        <v>7452</v>
      </c>
      <c r="B4685" s="36" t="s">
        <v>7429</v>
      </c>
      <c r="C4685" s="36" t="s">
        <v>7453</v>
      </c>
      <c r="D4685" t="s">
        <v>7444</v>
      </c>
      <c r="E4685">
        <v>0</v>
      </c>
      <c r="F4685">
        <v>0</v>
      </c>
      <c r="G4685" t="s">
        <v>1464</v>
      </c>
    </row>
    <row r="4686" spans="1:7" ht="18.75" customHeight="1">
      <c r="A4686" s="36" t="s">
        <v>7454</v>
      </c>
      <c r="B4686" s="36" t="s">
        <v>7429</v>
      </c>
      <c r="C4686" s="36" t="s">
        <v>7455</v>
      </c>
      <c r="D4686" s="36" t="s">
        <v>7444</v>
      </c>
      <c r="E4686">
        <v>0</v>
      </c>
      <c r="F4686">
        <v>0</v>
      </c>
      <c r="G4686" t="s">
        <v>1464</v>
      </c>
    </row>
    <row r="4687" spans="1:7" ht="18.75" customHeight="1">
      <c r="A4687" s="36" t="s">
        <v>7545</v>
      </c>
      <c r="B4687" s="36" t="s">
        <v>7429</v>
      </c>
      <c r="C4687" s="36" t="s">
        <v>7546</v>
      </c>
      <c r="D4687" t="s">
        <v>1464</v>
      </c>
      <c r="E4687">
        <v>84.503495000000001</v>
      </c>
      <c r="F4687">
        <v>27.596381999999998</v>
      </c>
      <c r="G4687" t="s">
        <v>1464</v>
      </c>
    </row>
    <row r="4688" spans="1:7" ht="18.75" customHeight="1">
      <c r="A4688" s="36" t="s">
        <v>7651</v>
      </c>
      <c r="B4688" s="36" t="s">
        <v>7429</v>
      </c>
      <c r="C4688" s="36" t="s">
        <v>7652</v>
      </c>
      <c r="D4688" t="s">
        <v>1464</v>
      </c>
      <c r="E4688">
        <v>84.505248486956702</v>
      </c>
      <c r="F4688">
        <v>27.5967243027183</v>
      </c>
      <c r="G4688" t="s">
        <v>1464</v>
      </c>
    </row>
    <row r="4689" spans="1:7" ht="18.75" customHeight="1">
      <c r="A4689" s="36" t="s">
        <v>7552</v>
      </c>
      <c r="B4689" s="36" t="s">
        <v>7429</v>
      </c>
      <c r="C4689" s="36" t="s">
        <v>7553</v>
      </c>
      <c r="D4689" s="36" t="s">
        <v>1464</v>
      </c>
      <c r="E4689">
        <v>84.574735000000004</v>
      </c>
      <c r="F4689">
        <v>27.561256</v>
      </c>
      <c r="G4689" t="s">
        <v>1464</v>
      </c>
    </row>
    <row r="4690" spans="1:7" ht="18.75" customHeight="1">
      <c r="A4690" s="36" t="s">
        <v>7572</v>
      </c>
      <c r="B4690" s="36" t="s">
        <v>7429</v>
      </c>
      <c r="C4690" s="36" t="s">
        <v>7573</v>
      </c>
      <c r="D4690" s="36" t="s">
        <v>7574</v>
      </c>
      <c r="E4690">
        <v>82.083335880000007</v>
      </c>
      <c r="F4690">
        <v>29.5</v>
      </c>
      <c r="G4690" t="s">
        <v>1464</v>
      </c>
    </row>
    <row r="4691" spans="1:7" ht="18.75" customHeight="1">
      <c r="A4691" s="36" t="s">
        <v>8576</v>
      </c>
      <c r="B4691" s="36" t="s">
        <v>17249</v>
      </c>
      <c r="C4691" s="36" t="s">
        <v>8577</v>
      </c>
      <c r="D4691" s="36" t="s">
        <v>7716</v>
      </c>
      <c r="E4691">
        <v>173.08332820000001</v>
      </c>
      <c r="F4691">
        <v>-34.716667180000002</v>
      </c>
      <c r="G4691" t="s">
        <v>1464</v>
      </c>
    </row>
    <row r="4692" spans="1:7" ht="18.75" customHeight="1">
      <c r="A4692" s="36" t="s">
        <v>10456</v>
      </c>
      <c r="B4692" s="36" t="s">
        <v>9596</v>
      </c>
      <c r="C4692" s="36" t="s">
        <v>10457</v>
      </c>
      <c r="D4692" s="36" t="s">
        <v>9793</v>
      </c>
      <c r="E4692">
        <v>63.5</v>
      </c>
      <c r="F4692">
        <v>25.25</v>
      </c>
      <c r="G4692" t="s">
        <v>1464</v>
      </c>
    </row>
    <row r="4693" spans="1:7" ht="18.75" customHeight="1">
      <c r="A4693" s="36" t="s">
        <v>10536</v>
      </c>
      <c r="B4693" s="36" t="s">
        <v>9596</v>
      </c>
      <c r="C4693" s="36" t="s">
        <v>10537</v>
      </c>
      <c r="D4693" s="36" t="s">
        <v>1464</v>
      </c>
      <c r="E4693">
        <v>65.22</v>
      </c>
      <c r="F4693">
        <v>25.32</v>
      </c>
      <c r="G4693" t="s">
        <v>1464</v>
      </c>
    </row>
    <row r="4694" spans="1:7" ht="18.75" customHeight="1">
      <c r="A4694" s="36" t="s">
        <v>6775</v>
      </c>
      <c r="B4694" s="36" t="s">
        <v>6330</v>
      </c>
      <c r="C4694" t="s">
        <v>6776</v>
      </c>
      <c r="D4694" t="s">
        <v>6442</v>
      </c>
      <c r="E4694">
        <v>0</v>
      </c>
      <c r="F4694">
        <v>0</v>
      </c>
    </row>
    <row r="4695" spans="1:7" ht="18.75" customHeight="1">
      <c r="A4695" s="36" t="s">
        <v>11235</v>
      </c>
      <c r="B4695" s="36" t="s">
        <v>10805</v>
      </c>
      <c r="C4695" s="36" t="s">
        <v>11236</v>
      </c>
      <c r="D4695" s="36" t="s">
        <v>1464</v>
      </c>
      <c r="E4695">
        <v>0</v>
      </c>
      <c r="F4695">
        <v>0</v>
      </c>
      <c r="G4695" t="s">
        <v>1464</v>
      </c>
    </row>
    <row r="4696" spans="1:7" ht="18.75" customHeight="1">
      <c r="A4696" s="36" t="s">
        <v>10751</v>
      </c>
      <c r="B4696" s="36" t="s">
        <v>9596</v>
      </c>
      <c r="C4696" s="36" t="s">
        <v>10752</v>
      </c>
      <c r="D4696" t="s">
        <v>9600</v>
      </c>
      <c r="E4696">
        <v>0</v>
      </c>
      <c r="F4696">
        <v>0</v>
      </c>
      <c r="G4696" t="s">
        <v>1464</v>
      </c>
    </row>
    <row r="4697" spans="1:7" ht="18.75" customHeight="1">
      <c r="A4697" s="36" t="s">
        <v>10401</v>
      </c>
      <c r="B4697" s="36" t="s">
        <v>9596</v>
      </c>
      <c r="C4697" s="36" t="s">
        <v>10402</v>
      </c>
      <c r="D4697" s="36" t="s">
        <v>1350</v>
      </c>
      <c r="E4697">
        <v>73.5</v>
      </c>
      <c r="F4697">
        <v>32.666667940000004</v>
      </c>
      <c r="G4697" t="s">
        <v>1464</v>
      </c>
    </row>
    <row r="4698" spans="1:7" ht="18.75" customHeight="1">
      <c r="A4698" s="36" t="s">
        <v>9861</v>
      </c>
      <c r="B4698" s="36" t="s">
        <v>9596</v>
      </c>
      <c r="C4698" s="36" t="s">
        <v>9862</v>
      </c>
      <c r="D4698" t="s">
        <v>9600</v>
      </c>
      <c r="E4698">
        <v>0</v>
      </c>
      <c r="F4698">
        <v>0</v>
      </c>
      <c r="G4698" t="s">
        <v>1464</v>
      </c>
    </row>
    <row r="4699" spans="1:7" ht="18.75" customHeight="1">
      <c r="A4699" s="36" t="s">
        <v>9722</v>
      </c>
      <c r="B4699" s="36" t="s">
        <v>9596</v>
      </c>
      <c r="C4699" s="36" t="s">
        <v>9723</v>
      </c>
      <c r="D4699" t="s">
        <v>9600</v>
      </c>
      <c r="E4699">
        <v>0</v>
      </c>
      <c r="F4699">
        <v>0</v>
      </c>
      <c r="G4699" t="s">
        <v>1464</v>
      </c>
    </row>
    <row r="4700" spans="1:7" ht="18.75" customHeight="1">
      <c r="A4700" s="36" t="s">
        <v>7883</v>
      </c>
      <c r="B4700" s="36" t="s">
        <v>17249</v>
      </c>
      <c r="C4700" s="36" t="s">
        <v>7884</v>
      </c>
      <c r="D4700" s="36" t="s">
        <v>7773</v>
      </c>
      <c r="E4700">
        <v>174.39472219999999</v>
      </c>
      <c r="F4700">
        <v>-36.571388890000001</v>
      </c>
      <c r="G4700" t="s">
        <v>8905</v>
      </c>
    </row>
    <row r="4701" spans="1:7" ht="18.75" customHeight="1">
      <c r="A4701" s="36" t="s">
        <v>7885</v>
      </c>
      <c r="B4701" s="36" t="s">
        <v>17249</v>
      </c>
      <c r="C4701" s="36" t="s">
        <v>7886</v>
      </c>
      <c r="D4701" s="36" t="s">
        <v>7773</v>
      </c>
      <c r="E4701">
        <v>174.21666669999999</v>
      </c>
      <c r="F4701">
        <v>-36.383333329999999</v>
      </c>
      <c r="G4701" t="s">
        <v>8905</v>
      </c>
    </row>
    <row r="4702" spans="1:7" ht="18.75" customHeight="1">
      <c r="A4702" s="36" t="s">
        <v>9640</v>
      </c>
      <c r="B4702" s="36" t="s">
        <v>9596</v>
      </c>
      <c r="C4702" s="36" t="s">
        <v>9641</v>
      </c>
      <c r="D4702" t="s">
        <v>9600</v>
      </c>
      <c r="E4702">
        <v>0</v>
      </c>
      <c r="F4702">
        <v>0</v>
      </c>
      <c r="G4702" t="s">
        <v>1464</v>
      </c>
    </row>
    <row r="4703" spans="1:7" ht="18.75" customHeight="1">
      <c r="A4703" s="36" t="s">
        <v>9947</v>
      </c>
      <c r="B4703" s="36" t="s">
        <v>9596</v>
      </c>
      <c r="C4703" s="36" t="s">
        <v>9948</v>
      </c>
      <c r="D4703" s="36" t="s">
        <v>9600</v>
      </c>
      <c r="E4703">
        <v>0</v>
      </c>
      <c r="F4703">
        <v>0</v>
      </c>
      <c r="G4703" t="s">
        <v>1464</v>
      </c>
    </row>
    <row r="4704" spans="1:7" ht="18.75" customHeight="1">
      <c r="A4704" s="36" t="s">
        <v>9897</v>
      </c>
      <c r="B4704" s="36" t="s">
        <v>9596</v>
      </c>
      <c r="C4704" s="36" t="s">
        <v>9898</v>
      </c>
      <c r="D4704" t="s">
        <v>9600</v>
      </c>
      <c r="E4704">
        <v>0</v>
      </c>
      <c r="F4704">
        <v>0</v>
      </c>
      <c r="G4704" t="s">
        <v>1464</v>
      </c>
    </row>
    <row r="4705" spans="1:7" ht="18.75" customHeight="1">
      <c r="A4705" s="36" t="s">
        <v>14353</v>
      </c>
      <c r="B4705" s="36" t="s">
        <v>17249</v>
      </c>
      <c r="C4705" s="36" t="s">
        <v>7887</v>
      </c>
      <c r="D4705" s="36" t="s">
        <v>7710</v>
      </c>
      <c r="E4705">
        <v>173.1</v>
      </c>
      <c r="F4705">
        <v>-41.333333330000002</v>
      </c>
      <c r="G4705" t="s">
        <v>8466</v>
      </c>
    </row>
    <row r="4706" spans="1:7" ht="18.75" customHeight="1">
      <c r="A4706" s="36" t="s">
        <v>5084</v>
      </c>
      <c r="B4706" s="36" t="s">
        <v>4582</v>
      </c>
      <c r="C4706" s="36" t="s">
        <v>5085</v>
      </c>
      <c r="D4706" s="36" t="s">
        <v>5056</v>
      </c>
      <c r="E4706">
        <v>122.01</v>
      </c>
      <c r="F4706">
        <v>-4.1100000000000003</v>
      </c>
      <c r="G4706" t="s">
        <v>1464</v>
      </c>
    </row>
    <row r="4707" spans="1:7" ht="18.75" customHeight="1">
      <c r="A4707" s="36" t="s">
        <v>5489</v>
      </c>
      <c r="B4707" s="36" t="s">
        <v>4582</v>
      </c>
      <c r="C4707" s="36" t="s">
        <v>5490</v>
      </c>
      <c r="D4707" t="s">
        <v>4710</v>
      </c>
      <c r="E4707">
        <v>105.98332980000001</v>
      </c>
      <c r="F4707">
        <v>-6.1500000950000002</v>
      </c>
      <c r="G4707" t="s">
        <v>1464</v>
      </c>
    </row>
    <row r="4708" spans="1:7" ht="18.75" customHeight="1">
      <c r="A4708" s="36" t="s">
        <v>4804</v>
      </c>
      <c r="B4708" s="36" t="s">
        <v>4582</v>
      </c>
      <c r="C4708" s="36" t="s">
        <v>4805</v>
      </c>
      <c r="D4708" t="s">
        <v>4603</v>
      </c>
      <c r="E4708">
        <v>140.548768090805</v>
      </c>
      <c r="F4708">
        <v>-8.63247428206801</v>
      </c>
      <c r="G4708" t="s">
        <v>1464</v>
      </c>
    </row>
    <row r="4709" spans="1:7" ht="18.75" customHeight="1">
      <c r="A4709" s="36" t="s">
        <v>5458</v>
      </c>
      <c r="B4709" s="36" t="s">
        <v>4582</v>
      </c>
      <c r="C4709" s="36" t="s">
        <v>5459</v>
      </c>
      <c r="D4709" s="36" t="s">
        <v>4654</v>
      </c>
      <c r="E4709">
        <v>119.4000015</v>
      </c>
      <c r="F4709">
        <v>-5.1500000950000002</v>
      </c>
      <c r="G4709" t="s">
        <v>1464</v>
      </c>
    </row>
    <row r="4710" spans="1:7" ht="18.75" customHeight="1">
      <c r="A4710" s="36" t="s">
        <v>5025</v>
      </c>
      <c r="B4710" s="36" t="s">
        <v>4582</v>
      </c>
      <c r="C4710" s="36" t="s">
        <v>5026</v>
      </c>
      <c r="D4710" t="s">
        <v>4664</v>
      </c>
      <c r="E4710">
        <v>110.5999985</v>
      </c>
      <c r="F4710">
        <v>-7.716666698</v>
      </c>
      <c r="G4710" t="s">
        <v>1464</v>
      </c>
    </row>
    <row r="4711" spans="1:7" ht="18.75" customHeight="1">
      <c r="A4711" s="36" t="s">
        <v>4810</v>
      </c>
      <c r="B4711" s="36" t="s">
        <v>4582</v>
      </c>
      <c r="C4711" s="36" t="s">
        <v>4811</v>
      </c>
      <c r="D4711" t="s">
        <v>4783</v>
      </c>
      <c r="E4711">
        <v>105.11666870000001</v>
      </c>
      <c r="F4711">
        <v>-4.283333302</v>
      </c>
      <c r="G4711" t="s">
        <v>1464</v>
      </c>
    </row>
    <row r="4712" spans="1:7" ht="18.75" customHeight="1">
      <c r="A4712" s="36" t="s">
        <v>4779</v>
      </c>
      <c r="B4712" s="36" t="s">
        <v>4582</v>
      </c>
      <c r="C4712" s="36" t="s">
        <v>4780</v>
      </c>
      <c r="D4712" t="s">
        <v>4664</v>
      </c>
      <c r="E4712">
        <v>110.41666410000001</v>
      </c>
      <c r="F4712">
        <v>-7.25</v>
      </c>
      <c r="G4712" t="s">
        <v>1464</v>
      </c>
    </row>
    <row r="4713" spans="1:7" ht="18.75" customHeight="1">
      <c r="A4713" s="36" t="s">
        <v>5082</v>
      </c>
      <c r="B4713" s="36" t="s">
        <v>4582</v>
      </c>
      <c r="C4713" s="36" t="s">
        <v>5083</v>
      </c>
      <c r="D4713" s="36" t="s">
        <v>4627</v>
      </c>
      <c r="E4713">
        <v>113.41</v>
      </c>
      <c r="F4713">
        <v>-8.1</v>
      </c>
      <c r="G4713" t="s">
        <v>1464</v>
      </c>
    </row>
    <row r="4714" spans="1:7" ht="18.75" customHeight="1">
      <c r="A4714" s="36" t="s">
        <v>4850</v>
      </c>
      <c r="B4714" s="36" t="s">
        <v>4582</v>
      </c>
      <c r="C4714" s="36" t="s">
        <v>4851</v>
      </c>
      <c r="D4714" s="36" t="s">
        <v>4661</v>
      </c>
      <c r="E4714">
        <v>105.4787</v>
      </c>
      <c r="F4714">
        <v>-2.4683329999999999</v>
      </c>
      <c r="G4714" t="s">
        <v>1464</v>
      </c>
    </row>
    <row r="4715" spans="1:7" ht="18.75" customHeight="1">
      <c r="A4715" s="36" t="s">
        <v>5444</v>
      </c>
      <c r="B4715" s="36" t="s">
        <v>4582</v>
      </c>
      <c r="C4715" s="36" t="s">
        <v>5445</v>
      </c>
      <c r="D4715" s="36" t="s">
        <v>4710</v>
      </c>
      <c r="E4715">
        <v>108.5500031</v>
      </c>
      <c r="F4715">
        <v>-6.6999998090000004</v>
      </c>
      <c r="G4715" t="s">
        <v>1464</v>
      </c>
    </row>
    <row r="4716" spans="1:7" ht="18.75" customHeight="1">
      <c r="A4716" s="36" t="s">
        <v>5483</v>
      </c>
      <c r="B4716" s="36" t="s">
        <v>4582</v>
      </c>
      <c r="C4716" s="36" t="s">
        <v>5484</v>
      </c>
      <c r="D4716" t="s">
        <v>4783</v>
      </c>
      <c r="E4716">
        <v>105.75</v>
      </c>
      <c r="F4716">
        <v>-5.5</v>
      </c>
      <c r="G4716" t="s">
        <v>1464</v>
      </c>
    </row>
    <row r="4717" spans="1:7" ht="18.75" customHeight="1">
      <c r="A4717" s="36" t="s">
        <v>10018</v>
      </c>
      <c r="B4717" s="36" t="s">
        <v>9596</v>
      </c>
      <c r="C4717" s="36" t="s">
        <v>10019</v>
      </c>
      <c r="D4717" t="s">
        <v>10020</v>
      </c>
      <c r="E4717">
        <v>73.116668700000005</v>
      </c>
      <c r="F4717">
        <v>33.700000760000002</v>
      </c>
      <c r="G4717" t="s">
        <v>1464</v>
      </c>
    </row>
    <row r="4718" spans="1:7" ht="18.75" customHeight="1">
      <c r="A4718" s="36" t="s">
        <v>14360</v>
      </c>
      <c r="B4718" s="36" t="s">
        <v>9596</v>
      </c>
      <c r="C4718" s="36" t="s">
        <v>9828</v>
      </c>
      <c r="D4718" t="s">
        <v>9600</v>
      </c>
      <c r="E4718">
        <v>0</v>
      </c>
      <c r="F4718">
        <v>0</v>
      </c>
      <c r="G4718" t="s">
        <v>1464</v>
      </c>
    </row>
    <row r="4719" spans="1:7" ht="18.75" customHeight="1">
      <c r="A4719" s="36" t="s">
        <v>6212</v>
      </c>
      <c r="B4719" s="36" t="s">
        <v>5588</v>
      </c>
      <c r="C4719" s="36" t="s">
        <v>6213</v>
      </c>
      <c r="D4719" s="36" t="s">
        <v>5590</v>
      </c>
      <c r="E4719">
        <v>141</v>
      </c>
      <c r="F4719">
        <v>45.166667940000004</v>
      </c>
      <c r="G4719" t="s">
        <v>1464</v>
      </c>
    </row>
    <row r="4720" spans="1:7" ht="18.75" customHeight="1">
      <c r="A4720" s="36" t="s">
        <v>2057</v>
      </c>
      <c r="B4720" s="36" t="s">
        <v>1884</v>
      </c>
      <c r="C4720" s="36" t="s">
        <v>2058</v>
      </c>
      <c r="D4720" s="36" t="s">
        <v>1464</v>
      </c>
      <c r="E4720">
        <v>153.21793572650901</v>
      </c>
      <c r="F4720">
        <v>-29.978533167289601</v>
      </c>
      <c r="G4720" t="s">
        <v>1464</v>
      </c>
    </row>
    <row r="4721" spans="1:7" ht="18.75" customHeight="1">
      <c r="A4721" s="36" t="s">
        <v>1941</v>
      </c>
      <c r="B4721" s="36" t="s">
        <v>1884</v>
      </c>
      <c r="C4721" s="36" t="s">
        <v>1942</v>
      </c>
      <c r="D4721" t="s">
        <v>1918</v>
      </c>
      <c r="E4721">
        <v>145.835129254332</v>
      </c>
      <c r="F4721">
        <v>-19.883350568038001</v>
      </c>
      <c r="G4721" t="s">
        <v>2699</v>
      </c>
    </row>
    <row r="4722" spans="1:7" ht="18.75" customHeight="1">
      <c r="A4722" s="36" t="s">
        <v>7888</v>
      </c>
      <c r="B4722" s="36" t="s">
        <v>17249</v>
      </c>
      <c r="C4722" s="36" t="s">
        <v>7889</v>
      </c>
      <c r="D4722" s="36" t="s">
        <v>7716</v>
      </c>
      <c r="E4722">
        <v>174.3666667</v>
      </c>
      <c r="F4722">
        <v>-35.85</v>
      </c>
      <c r="G4722" t="s">
        <v>8075</v>
      </c>
    </row>
    <row r="4723" spans="1:7" ht="18.75" customHeight="1">
      <c r="A4723" s="36" t="s">
        <v>10452</v>
      </c>
      <c r="B4723" s="36" t="s">
        <v>9596</v>
      </c>
      <c r="C4723" s="36" t="s">
        <v>10453</v>
      </c>
      <c r="D4723" t="s">
        <v>9600</v>
      </c>
      <c r="E4723">
        <v>67.166664119999993</v>
      </c>
      <c r="F4723">
        <v>24.666666029999998</v>
      </c>
      <c r="G4723" t="s">
        <v>1464</v>
      </c>
    </row>
    <row r="4724" spans="1:7" ht="18.75" customHeight="1">
      <c r="A4724" s="36" t="s">
        <v>12512</v>
      </c>
      <c r="B4724" s="36" t="s">
        <v>17253</v>
      </c>
      <c r="C4724" s="36" t="s">
        <v>12513</v>
      </c>
      <c r="D4724" t="s">
        <v>12399</v>
      </c>
      <c r="E4724">
        <v>80.849999999999994</v>
      </c>
      <c r="F4724">
        <v>6.0499999999999901</v>
      </c>
      <c r="G4724" t="s">
        <v>1464</v>
      </c>
    </row>
    <row r="4725" spans="1:7" ht="18.75" customHeight="1">
      <c r="A4725" s="36" t="s">
        <v>7890</v>
      </c>
      <c r="B4725" s="36" t="s">
        <v>17249</v>
      </c>
      <c r="C4725" s="36" t="s">
        <v>7891</v>
      </c>
      <c r="D4725" s="36" t="s">
        <v>7726</v>
      </c>
      <c r="E4725">
        <v>174.3666667</v>
      </c>
      <c r="F4725">
        <v>-35.85</v>
      </c>
      <c r="G4725" t="s">
        <v>8598</v>
      </c>
    </row>
    <row r="4726" spans="1:7" ht="18.75" customHeight="1">
      <c r="A4726" s="36" t="s">
        <v>10124</v>
      </c>
      <c r="B4726" s="36" t="s">
        <v>9596</v>
      </c>
      <c r="C4726" s="36" t="s">
        <v>10125</v>
      </c>
      <c r="D4726" t="s">
        <v>1350</v>
      </c>
      <c r="E4726">
        <v>71.566665650000004</v>
      </c>
      <c r="F4726">
        <v>30.5</v>
      </c>
      <c r="G4726" t="s">
        <v>1464</v>
      </c>
    </row>
    <row r="4727" spans="1:7" ht="18.75" customHeight="1">
      <c r="A4727" s="36" t="s">
        <v>10764</v>
      </c>
      <c r="B4727" s="36" t="s">
        <v>10756</v>
      </c>
      <c r="C4727" s="36" t="s">
        <v>10765</v>
      </c>
      <c r="D4727" s="36" t="s">
        <v>1464</v>
      </c>
      <c r="E4727">
        <v>134.51008300000001</v>
      </c>
      <c r="F4727">
        <v>7.3641590000000097</v>
      </c>
      <c r="G4727" t="s">
        <v>1464</v>
      </c>
    </row>
    <row r="4728" spans="1:7" ht="18.75" customHeight="1">
      <c r="A4728" s="36" t="s">
        <v>7892</v>
      </c>
      <c r="B4728" s="36" t="s">
        <v>17249</v>
      </c>
      <c r="C4728" s="36" t="s">
        <v>7893</v>
      </c>
      <c r="D4728" s="36" t="s">
        <v>7726</v>
      </c>
      <c r="E4728">
        <v>172.41666670000001</v>
      </c>
      <c r="F4728">
        <v>-43.833333330000002</v>
      </c>
      <c r="G4728" t="s">
        <v>8598</v>
      </c>
    </row>
    <row r="4729" spans="1:7" ht="18.75" customHeight="1">
      <c r="A4729" s="36" t="s">
        <v>2207</v>
      </c>
      <c r="B4729" s="36" t="s">
        <v>1884</v>
      </c>
      <c r="C4729" s="36" t="s">
        <v>2208</v>
      </c>
      <c r="D4729" s="36" t="s">
        <v>1464</v>
      </c>
      <c r="E4729">
        <v>148.74508321196799</v>
      </c>
      <c r="F4729">
        <v>-20.483367765687699</v>
      </c>
      <c r="G4729" t="s">
        <v>1464</v>
      </c>
    </row>
    <row r="4730" spans="1:7" ht="18.75" customHeight="1">
      <c r="A4730" s="36" t="s">
        <v>14272</v>
      </c>
      <c r="B4730" s="36" t="s">
        <v>14231</v>
      </c>
      <c r="C4730" s="36" t="s">
        <v>14273</v>
      </c>
      <c r="D4730" s="36" t="s">
        <v>14269</v>
      </c>
      <c r="E4730">
        <v>105.5999985</v>
      </c>
      <c r="F4730">
        <v>9.75</v>
      </c>
      <c r="G4730" t="s">
        <v>1464</v>
      </c>
    </row>
    <row r="4731" spans="1:7" ht="18.75" customHeight="1">
      <c r="A4731" s="36" t="s">
        <v>13158</v>
      </c>
      <c r="B4731" s="36" t="s">
        <v>13155</v>
      </c>
      <c r="C4731" s="36" t="s">
        <v>13159</v>
      </c>
      <c r="D4731" s="36" t="s">
        <v>13160</v>
      </c>
      <c r="E4731">
        <v>99.8</v>
      </c>
      <c r="F4731">
        <v>18.3</v>
      </c>
      <c r="G4731" t="s">
        <v>1464</v>
      </c>
    </row>
    <row r="4732" spans="1:7" ht="18.75" customHeight="1">
      <c r="A4732" s="36" t="s">
        <v>4677</v>
      </c>
      <c r="B4732" s="36" t="s">
        <v>4582</v>
      </c>
      <c r="C4732" s="36" t="s">
        <v>4678</v>
      </c>
      <c r="D4732" s="36" t="s">
        <v>4679</v>
      </c>
      <c r="E4732">
        <v>102.71339999999999</v>
      </c>
      <c r="F4732">
        <v>0.318505599999997</v>
      </c>
      <c r="G4732" t="s">
        <v>1464</v>
      </c>
    </row>
    <row r="4733" spans="1:7" ht="18.75" customHeight="1">
      <c r="A4733" s="36" t="s">
        <v>10717</v>
      </c>
      <c r="B4733" s="36" t="s">
        <v>9596</v>
      </c>
      <c r="C4733" s="36" t="s">
        <v>10718</v>
      </c>
      <c r="D4733" t="s">
        <v>9600</v>
      </c>
      <c r="E4733">
        <v>0</v>
      </c>
      <c r="F4733">
        <v>0</v>
      </c>
      <c r="G4733" t="s">
        <v>1464</v>
      </c>
    </row>
    <row r="4734" spans="1:7" ht="18.75" customHeight="1">
      <c r="A4734" t="s">
        <v>3494</v>
      </c>
      <c r="B4734" t="s">
        <v>2833</v>
      </c>
      <c r="C4734" t="s">
        <v>3495</v>
      </c>
      <c r="D4734" t="s">
        <v>2841</v>
      </c>
      <c r="E4734">
        <v>24.46</v>
      </c>
      <c r="F4734">
        <v>90.5</v>
      </c>
      <c r="G4734" t="s">
        <v>17240</v>
      </c>
    </row>
    <row r="4735" spans="1:7" ht="18.75" customHeight="1">
      <c r="A4735" s="36" t="s">
        <v>11451</v>
      </c>
      <c r="B4735" s="36" t="s">
        <v>10805</v>
      </c>
      <c r="C4735" s="36" t="s">
        <v>11452</v>
      </c>
      <c r="D4735" s="36" t="s">
        <v>1464</v>
      </c>
      <c r="E4735">
        <v>121.755915</v>
      </c>
      <c r="F4735">
        <v>13.906865</v>
      </c>
      <c r="G4735" t="s">
        <v>1464</v>
      </c>
    </row>
    <row r="4736" spans="1:7" ht="18.75" customHeight="1">
      <c r="A4736" s="36" t="s">
        <v>2453</v>
      </c>
      <c r="B4736" s="36" t="s">
        <v>1884</v>
      </c>
      <c r="C4736" s="36" t="s">
        <v>2454</v>
      </c>
      <c r="D4736" s="36" t="s">
        <v>1988</v>
      </c>
      <c r="E4736">
        <v>153.54259668198901</v>
      </c>
      <c r="F4736">
        <v>-28.8816298656204</v>
      </c>
      <c r="G4736" t="s">
        <v>1464</v>
      </c>
    </row>
    <row r="4737" spans="1:7" ht="18.75" customHeight="1">
      <c r="A4737" s="36" t="s">
        <v>12853</v>
      </c>
      <c r="B4737" s="36" t="s">
        <v>17253</v>
      </c>
      <c r="C4737" s="36" t="s">
        <v>12854</v>
      </c>
      <c r="D4737" t="s">
        <v>12399</v>
      </c>
      <c r="E4737">
        <v>0</v>
      </c>
      <c r="F4737">
        <v>0</v>
      </c>
      <c r="G4737" t="s">
        <v>1464</v>
      </c>
    </row>
    <row r="4738" spans="1:7" ht="18.75" customHeight="1">
      <c r="A4738" s="36" t="s">
        <v>7311</v>
      </c>
      <c r="B4738" s="36" t="s">
        <v>6929</v>
      </c>
      <c r="C4738" s="36" t="s">
        <v>7312</v>
      </c>
      <c r="D4738" s="36" t="s">
        <v>1464</v>
      </c>
      <c r="E4738">
        <v>93.387583000000006</v>
      </c>
      <c r="F4738">
        <v>23.340309999999999</v>
      </c>
      <c r="G4738" t="s">
        <v>1464</v>
      </c>
    </row>
    <row r="4739" spans="1:7" ht="18.75" customHeight="1">
      <c r="A4739" s="36" t="s">
        <v>13687</v>
      </c>
      <c r="B4739" s="36" t="s">
        <v>13155</v>
      </c>
      <c r="C4739" s="36" t="s">
        <v>13688</v>
      </c>
      <c r="D4739" s="36" t="s">
        <v>13257</v>
      </c>
      <c r="E4739">
        <v>99.823287410880297</v>
      </c>
      <c r="F4739">
        <v>19.923973933993199</v>
      </c>
      <c r="G4739" t="s">
        <v>1464</v>
      </c>
    </row>
    <row r="4740" spans="1:7" ht="18.75" customHeight="1">
      <c r="A4740" t="s">
        <v>17132</v>
      </c>
      <c r="B4740" s="36" t="s">
        <v>17246</v>
      </c>
      <c r="C4740" t="s">
        <v>17166</v>
      </c>
      <c r="D4740" t="s">
        <v>17190</v>
      </c>
      <c r="E4740">
        <v>37.791111110000003</v>
      </c>
      <c r="F4740">
        <v>126.645</v>
      </c>
    </row>
    <row r="4741" spans="1:7" ht="18.75" customHeight="1">
      <c r="A4741" s="36" t="s">
        <v>9638</v>
      </c>
      <c r="B4741" s="36" t="s">
        <v>9596</v>
      </c>
      <c r="C4741" s="36" t="s">
        <v>9639</v>
      </c>
      <c r="D4741" t="s">
        <v>9600</v>
      </c>
      <c r="E4741">
        <v>0</v>
      </c>
      <c r="F4741">
        <v>0</v>
      </c>
      <c r="G4741" t="s">
        <v>1464</v>
      </c>
    </row>
    <row r="4742" spans="1:7" ht="18.75" customHeight="1">
      <c r="A4742" s="36" t="s">
        <v>11482</v>
      </c>
      <c r="B4742" s="36" t="s">
        <v>10805</v>
      </c>
      <c r="C4742" s="36" t="s">
        <v>11483</v>
      </c>
      <c r="D4742" s="36" t="s">
        <v>11484</v>
      </c>
      <c r="E4742">
        <v>120.26</v>
      </c>
      <c r="F4742">
        <v>16.53</v>
      </c>
      <c r="G4742" t="s">
        <v>1464</v>
      </c>
    </row>
    <row r="4743" spans="1:7" ht="18.75" customHeight="1">
      <c r="A4743" s="36" t="s">
        <v>10550</v>
      </c>
      <c r="B4743" s="36" t="s">
        <v>9596</v>
      </c>
      <c r="C4743" s="36" t="s">
        <v>10551</v>
      </c>
      <c r="D4743" s="36" t="s">
        <v>1464</v>
      </c>
      <c r="E4743">
        <v>0</v>
      </c>
      <c r="F4743">
        <v>0</v>
      </c>
      <c r="G4743" t="s">
        <v>1464</v>
      </c>
    </row>
    <row r="4744" spans="1:7" ht="18.75" customHeight="1">
      <c r="A4744" s="36" t="s">
        <v>7894</v>
      </c>
      <c r="B4744" s="36" t="s">
        <v>17249</v>
      </c>
      <c r="C4744" s="36" t="s">
        <v>7895</v>
      </c>
      <c r="D4744" s="36" t="s">
        <v>7854</v>
      </c>
      <c r="E4744">
        <v>176.85</v>
      </c>
      <c r="F4744">
        <v>-39.616666670000001</v>
      </c>
      <c r="G4744" t="s">
        <v>8365</v>
      </c>
    </row>
    <row r="4745" spans="1:7" ht="18.75" customHeight="1">
      <c r="A4745" s="36" t="s">
        <v>10106</v>
      </c>
      <c r="B4745" s="36" t="s">
        <v>9596</v>
      </c>
      <c r="C4745" s="36" t="s">
        <v>10107</v>
      </c>
      <c r="D4745" t="s">
        <v>1350</v>
      </c>
      <c r="E4745">
        <v>74.983329769999997</v>
      </c>
      <c r="F4745">
        <v>32.049999239999998</v>
      </c>
      <c r="G4745" t="s">
        <v>1464</v>
      </c>
    </row>
    <row r="4746" spans="1:7" ht="18.75" customHeight="1">
      <c r="A4746" s="36" t="s">
        <v>7896</v>
      </c>
      <c r="B4746" s="36" t="s">
        <v>17249</v>
      </c>
      <c r="C4746" s="36" t="s">
        <v>7897</v>
      </c>
      <c r="D4746" s="36" t="s">
        <v>7795</v>
      </c>
      <c r="E4746">
        <v>168.03333330000001</v>
      </c>
      <c r="F4746">
        <v>-46.366666670000001</v>
      </c>
      <c r="G4746" t="s">
        <v>7895</v>
      </c>
    </row>
    <row r="4747" spans="1:7" ht="18.75" customHeight="1">
      <c r="A4747" s="36" t="s">
        <v>8491</v>
      </c>
      <c r="B4747" s="36" t="s">
        <v>17249</v>
      </c>
      <c r="C4747" s="36" t="s">
        <v>8492</v>
      </c>
      <c r="D4747" t="s">
        <v>7795</v>
      </c>
      <c r="E4747">
        <v>168.01666259999999</v>
      </c>
      <c r="F4747">
        <v>-46.349998470000003</v>
      </c>
      <c r="G4747" t="s">
        <v>1464</v>
      </c>
    </row>
    <row r="4748" spans="1:7" ht="18.75" customHeight="1">
      <c r="A4748" s="36" t="s">
        <v>6948</v>
      </c>
      <c r="B4748" s="36" t="s">
        <v>6929</v>
      </c>
      <c r="C4748" s="36" t="s">
        <v>6949</v>
      </c>
      <c r="D4748" s="36" t="s">
        <v>6947</v>
      </c>
      <c r="E4748">
        <v>96.4</v>
      </c>
      <c r="F4748">
        <v>26.3</v>
      </c>
      <c r="G4748" t="s">
        <v>1464</v>
      </c>
    </row>
    <row r="4749" spans="1:7" ht="18.75" customHeight="1">
      <c r="A4749" s="36" t="s">
        <v>2205</v>
      </c>
      <c r="B4749" s="36" t="s">
        <v>1884</v>
      </c>
      <c r="C4749" s="36" t="s">
        <v>2206</v>
      </c>
      <c r="D4749" s="36" t="s">
        <v>1464</v>
      </c>
      <c r="E4749">
        <v>140.08563942791099</v>
      </c>
      <c r="F4749">
        <v>-37.517320776959401</v>
      </c>
      <c r="G4749" t="s">
        <v>1464</v>
      </c>
    </row>
    <row r="4750" spans="1:7" ht="18.75" customHeight="1">
      <c r="A4750" s="36" t="s">
        <v>7898</v>
      </c>
      <c r="B4750" s="36" t="s">
        <v>17249</v>
      </c>
      <c r="C4750" s="36" t="s">
        <v>7899</v>
      </c>
      <c r="D4750" s="36" t="s">
        <v>7710</v>
      </c>
      <c r="E4750">
        <v>173.1</v>
      </c>
      <c r="F4750">
        <v>-41.333333330000002</v>
      </c>
      <c r="G4750" t="s">
        <v>8466</v>
      </c>
    </row>
    <row r="4751" spans="1:7" ht="18.75" customHeight="1">
      <c r="A4751" s="36" t="s">
        <v>7900</v>
      </c>
      <c r="B4751" s="36" t="s">
        <v>17249</v>
      </c>
      <c r="C4751" s="36" t="s">
        <v>7901</v>
      </c>
      <c r="D4751" s="36" t="s">
        <v>7710</v>
      </c>
      <c r="E4751">
        <v>173.1</v>
      </c>
      <c r="F4751">
        <v>-41.333333330000002</v>
      </c>
      <c r="G4751" t="s">
        <v>8466</v>
      </c>
    </row>
    <row r="4752" spans="1:7" ht="18.75" customHeight="1">
      <c r="A4752" s="36" t="s">
        <v>7902</v>
      </c>
      <c r="B4752" s="36" t="s">
        <v>17249</v>
      </c>
      <c r="C4752" s="36" t="s">
        <v>7903</v>
      </c>
      <c r="D4752" s="36" t="s">
        <v>7710</v>
      </c>
      <c r="E4752">
        <v>173.1</v>
      </c>
      <c r="F4752">
        <v>-41.333333330000002</v>
      </c>
      <c r="G4752" t="s">
        <v>8466</v>
      </c>
    </row>
    <row r="4753" spans="1:7" ht="18.75" customHeight="1">
      <c r="A4753" s="36" t="s">
        <v>7904</v>
      </c>
      <c r="B4753" s="36" t="s">
        <v>17249</v>
      </c>
      <c r="C4753" s="36" t="s">
        <v>7905</v>
      </c>
      <c r="D4753" s="36" t="s">
        <v>7710</v>
      </c>
      <c r="E4753">
        <v>173.1</v>
      </c>
      <c r="F4753">
        <v>-41.333333330000002</v>
      </c>
      <c r="G4753" t="s">
        <v>8466</v>
      </c>
    </row>
    <row r="4754" spans="1:7" ht="18.75" customHeight="1">
      <c r="A4754" s="36" t="s">
        <v>15697</v>
      </c>
      <c r="B4754" s="36" t="s">
        <v>10805</v>
      </c>
      <c r="C4754" s="36" t="s">
        <v>15698</v>
      </c>
      <c r="D4754" s="36" t="s">
        <v>15612</v>
      </c>
      <c r="E4754">
        <v>122.303619337171</v>
      </c>
      <c r="F4754">
        <v>13.917399325987301</v>
      </c>
      <c r="G4754" t="s">
        <v>1464</v>
      </c>
    </row>
    <row r="4755" spans="1:7" ht="18.75" customHeight="1">
      <c r="A4755" s="36" t="s">
        <v>3870</v>
      </c>
      <c r="B4755" s="36" t="s">
        <v>17247</v>
      </c>
      <c r="C4755" s="36" t="s">
        <v>3871</v>
      </c>
      <c r="D4755" s="36" t="s">
        <v>3867</v>
      </c>
      <c r="E4755">
        <v>119.5</v>
      </c>
      <c r="F4755">
        <v>35.583332059999996</v>
      </c>
      <c r="G4755" t="s">
        <v>1464</v>
      </c>
    </row>
    <row r="4756" spans="1:7" ht="18.75" customHeight="1">
      <c r="A4756" t="s">
        <v>3461</v>
      </c>
      <c r="B4756" t="s">
        <v>2833</v>
      </c>
      <c r="C4756" t="s">
        <v>3462</v>
      </c>
      <c r="D4756" t="s">
        <v>2846</v>
      </c>
      <c r="E4756">
        <v>25.751000000000001</v>
      </c>
      <c r="F4756">
        <v>91.626000000000005</v>
      </c>
      <c r="G4756" t="s">
        <v>3194</v>
      </c>
    </row>
    <row r="4757" spans="1:7" ht="18.75" customHeight="1">
      <c r="A4757" s="36" t="s">
        <v>2794</v>
      </c>
      <c r="B4757" s="36" t="s">
        <v>1884</v>
      </c>
      <c r="C4757" s="36" t="s">
        <v>2795</v>
      </c>
      <c r="D4757" s="36" t="s">
        <v>1464</v>
      </c>
      <c r="E4757">
        <v>147.67359831846699</v>
      </c>
      <c r="F4757">
        <v>-43.088843048340699</v>
      </c>
      <c r="G4757" t="s">
        <v>1464</v>
      </c>
    </row>
    <row r="4758" spans="1:7" ht="18.75" customHeight="1">
      <c r="A4758" s="36" t="s">
        <v>2033</v>
      </c>
      <c r="B4758" s="36" t="s">
        <v>1884</v>
      </c>
      <c r="C4758" s="36" t="s">
        <v>2034</v>
      </c>
      <c r="D4758" t="s">
        <v>1938</v>
      </c>
      <c r="E4758">
        <v>144.948419718298</v>
      </c>
      <c r="F4758">
        <v>-40.718271832343603</v>
      </c>
      <c r="G4758" t="s">
        <v>1464</v>
      </c>
    </row>
    <row r="4759" spans="1:7" ht="18.75" customHeight="1">
      <c r="A4759" s="36" t="s">
        <v>2201</v>
      </c>
      <c r="B4759" s="36" t="s">
        <v>1884</v>
      </c>
      <c r="C4759" s="36" t="s">
        <v>2202</v>
      </c>
      <c r="D4759" s="36" t="s">
        <v>1464</v>
      </c>
      <c r="E4759">
        <v>149.29094725195699</v>
      </c>
      <c r="F4759">
        <v>-21.514024062634999</v>
      </c>
      <c r="G4759" t="s">
        <v>1464</v>
      </c>
    </row>
    <row r="4760" spans="1:7" ht="18.75" customHeight="1">
      <c r="A4760" s="36" t="s">
        <v>2720</v>
      </c>
      <c r="B4760" s="36" t="s">
        <v>1884</v>
      </c>
      <c r="C4760" s="36" t="s">
        <v>2721</v>
      </c>
      <c r="D4760" s="36" t="s">
        <v>1464</v>
      </c>
      <c r="E4760">
        <v>151.64891890955499</v>
      </c>
      <c r="F4760">
        <v>-24.053387055585901</v>
      </c>
      <c r="G4760" t="s">
        <v>1464</v>
      </c>
    </row>
    <row r="4761" spans="1:7" ht="18.75" customHeight="1">
      <c r="A4761" s="36" t="s">
        <v>1968</v>
      </c>
      <c r="B4761" s="36" t="s">
        <v>1884</v>
      </c>
      <c r="C4761" s="36" t="s">
        <v>1969</v>
      </c>
      <c r="D4761" t="s">
        <v>1947</v>
      </c>
      <c r="E4761">
        <v>122.426283093316</v>
      </c>
      <c r="F4761">
        <v>-18.047138628156699</v>
      </c>
      <c r="G4761" t="s">
        <v>1464</v>
      </c>
    </row>
    <row r="4762" spans="1:7" ht="18.75" customHeight="1">
      <c r="A4762" s="36" t="s">
        <v>2197</v>
      </c>
      <c r="B4762" s="36" t="s">
        <v>1884</v>
      </c>
      <c r="C4762" s="36" t="s">
        <v>2198</v>
      </c>
      <c r="D4762" s="36" t="s">
        <v>1464</v>
      </c>
      <c r="E4762">
        <v>122.795846996834</v>
      </c>
      <c r="F4762">
        <v>-17.8243863841465</v>
      </c>
      <c r="G4762" t="s">
        <v>1464</v>
      </c>
    </row>
    <row r="4763" spans="1:7" ht="18.75" customHeight="1">
      <c r="A4763" t="s">
        <v>3213</v>
      </c>
      <c r="B4763" t="s">
        <v>2833</v>
      </c>
      <c r="C4763" t="s">
        <v>3214</v>
      </c>
      <c r="D4763" t="s">
        <v>2838</v>
      </c>
      <c r="E4763">
        <v>22.481670000000001</v>
      </c>
      <c r="F4763">
        <v>90.851669999999999</v>
      </c>
      <c r="G4763" t="s">
        <v>17230</v>
      </c>
    </row>
    <row r="4764" spans="1:7" ht="18.75" customHeight="1">
      <c r="A4764" s="36" t="s">
        <v>5984</v>
      </c>
      <c r="B4764" s="36" t="s">
        <v>5588</v>
      </c>
      <c r="C4764" s="36" t="s">
        <v>5985</v>
      </c>
      <c r="D4764" s="36" t="s">
        <v>5791</v>
      </c>
      <c r="E4764">
        <v>130.227009038777</v>
      </c>
      <c r="F4764">
        <v>33.195830659471099</v>
      </c>
      <c r="G4764" t="s">
        <v>1464</v>
      </c>
    </row>
    <row r="4765" spans="1:7" ht="18.75" customHeight="1">
      <c r="A4765" t="s">
        <v>3516</v>
      </c>
      <c r="B4765" t="s">
        <v>2833</v>
      </c>
      <c r="C4765" t="s">
        <v>3517</v>
      </c>
      <c r="D4765" t="s">
        <v>2846</v>
      </c>
      <c r="E4765">
        <v>0</v>
      </c>
      <c r="F4765">
        <v>0</v>
      </c>
      <c r="G4765" t="s">
        <v>17234</v>
      </c>
    </row>
    <row r="4766" spans="1:7" ht="18.75" customHeight="1">
      <c r="A4766" s="36" t="s">
        <v>4082</v>
      </c>
      <c r="B4766" s="36" t="s">
        <v>17247</v>
      </c>
      <c r="C4766" s="36" t="s">
        <v>4083</v>
      </c>
      <c r="D4766" s="36" t="s">
        <v>3867</v>
      </c>
      <c r="E4766">
        <v>122.5999985</v>
      </c>
      <c r="F4766">
        <v>37.316665649999997</v>
      </c>
      <c r="G4766" t="s">
        <v>1464</v>
      </c>
    </row>
    <row r="4767" spans="1:7" ht="18.75" customHeight="1">
      <c r="A4767" s="36" t="s">
        <v>9939</v>
      </c>
      <c r="B4767" s="36" t="s">
        <v>9596</v>
      </c>
      <c r="C4767" s="36" t="s">
        <v>9940</v>
      </c>
      <c r="D4767" s="36" t="s">
        <v>9600</v>
      </c>
      <c r="E4767">
        <v>0</v>
      </c>
      <c r="F4767">
        <v>0</v>
      </c>
      <c r="G4767" t="s">
        <v>1464</v>
      </c>
    </row>
    <row r="4768" spans="1:7" ht="18.75" customHeight="1">
      <c r="A4768" s="36" t="s">
        <v>2195</v>
      </c>
      <c r="B4768" s="36" t="s">
        <v>1884</v>
      </c>
      <c r="C4768" s="36" t="s">
        <v>2196</v>
      </c>
      <c r="D4768" s="36" t="s">
        <v>1464</v>
      </c>
      <c r="E4768">
        <v>135.41555674478499</v>
      </c>
      <c r="F4768">
        <v>-14.7135932710068</v>
      </c>
      <c r="G4768" t="s">
        <v>1464</v>
      </c>
    </row>
    <row r="4769" spans="1:7" ht="18.75" customHeight="1">
      <c r="A4769" s="36" t="s">
        <v>11233</v>
      </c>
      <c r="B4769" s="36" t="s">
        <v>10805</v>
      </c>
      <c r="C4769" s="36" t="s">
        <v>11234</v>
      </c>
      <c r="D4769" s="36" t="s">
        <v>1464</v>
      </c>
      <c r="E4769">
        <v>0</v>
      </c>
      <c r="F4769">
        <v>0</v>
      </c>
      <c r="G4769" t="s">
        <v>1464</v>
      </c>
    </row>
    <row r="4770" spans="1:7" ht="18.75" customHeight="1">
      <c r="A4770" s="36" t="s">
        <v>14354</v>
      </c>
      <c r="B4770" s="36" t="s">
        <v>17249</v>
      </c>
      <c r="C4770" s="36" t="s">
        <v>8490</v>
      </c>
      <c r="D4770" s="36" t="s">
        <v>7710</v>
      </c>
      <c r="E4770">
        <v>172.81666559999999</v>
      </c>
      <c r="F4770">
        <v>-40.816665649999997</v>
      </c>
      <c r="G4770" t="s">
        <v>1464</v>
      </c>
    </row>
    <row r="4771" spans="1:7" ht="18.75" customHeight="1">
      <c r="A4771" s="36" t="s">
        <v>2786</v>
      </c>
      <c r="B4771" s="36" t="s">
        <v>1884</v>
      </c>
      <c r="C4771" s="36" t="s">
        <v>2787</v>
      </c>
      <c r="D4771" t="s">
        <v>1947</v>
      </c>
      <c r="E4771">
        <v>115.525017949223</v>
      </c>
      <c r="F4771">
        <v>-32.0022133077482</v>
      </c>
      <c r="G4771" t="s">
        <v>2188</v>
      </c>
    </row>
    <row r="4772" spans="1:7" ht="18.75" customHeight="1">
      <c r="A4772" s="36" t="s">
        <v>7906</v>
      </c>
      <c r="B4772" s="36" t="s">
        <v>17249</v>
      </c>
      <c r="C4772" s="36" t="s">
        <v>7907</v>
      </c>
      <c r="D4772" s="36" t="s">
        <v>7710</v>
      </c>
      <c r="E4772">
        <v>173.1</v>
      </c>
      <c r="F4772">
        <v>-41.333333330000002</v>
      </c>
      <c r="G4772" t="s">
        <v>8466</v>
      </c>
    </row>
    <row r="4773" spans="1:7" ht="18.75" customHeight="1">
      <c r="A4773" s="36" t="s">
        <v>7908</v>
      </c>
      <c r="B4773" s="36" t="s">
        <v>17249</v>
      </c>
      <c r="C4773" s="36" t="s">
        <v>7909</v>
      </c>
      <c r="D4773" s="36" t="s">
        <v>7710</v>
      </c>
      <c r="E4773">
        <v>173.1</v>
      </c>
      <c r="F4773">
        <v>-41.333333330000002</v>
      </c>
      <c r="G4773" t="s">
        <v>8466</v>
      </c>
    </row>
    <row r="4774" spans="1:7" ht="18.75" customHeight="1">
      <c r="A4774" s="36" t="s">
        <v>7910</v>
      </c>
      <c r="B4774" s="36" t="s">
        <v>17249</v>
      </c>
      <c r="C4774" s="36" t="s">
        <v>7911</v>
      </c>
      <c r="D4774" s="36" t="s">
        <v>7710</v>
      </c>
      <c r="E4774">
        <v>173.1</v>
      </c>
      <c r="F4774">
        <v>-41.333333330000002</v>
      </c>
      <c r="G4774" t="s">
        <v>8466</v>
      </c>
    </row>
    <row r="4775" spans="1:7" ht="18.75" customHeight="1">
      <c r="A4775" s="36" t="s">
        <v>15602</v>
      </c>
      <c r="B4775" s="36" t="s">
        <v>17249</v>
      </c>
      <c r="C4775" s="36" t="s">
        <v>15603</v>
      </c>
      <c r="D4775" s="36" t="s">
        <v>7710</v>
      </c>
      <c r="E4775">
        <v>173.13</v>
      </c>
      <c r="F4775">
        <v>-41.22</v>
      </c>
      <c r="G4775" t="s">
        <v>8466</v>
      </c>
    </row>
    <row r="4776" spans="1:7" ht="18.75" customHeight="1">
      <c r="A4776" t="s">
        <v>3047</v>
      </c>
      <c r="B4776" t="s">
        <v>2833</v>
      </c>
      <c r="C4776" t="s">
        <v>3048</v>
      </c>
      <c r="D4776" t="s">
        <v>2846</v>
      </c>
      <c r="E4776">
        <v>25.13333321</v>
      </c>
      <c r="F4776">
        <v>91.099998470000003</v>
      </c>
      <c r="G4776" t="s">
        <v>17234</v>
      </c>
    </row>
    <row r="4777" spans="1:7" ht="18.75" customHeight="1">
      <c r="A4777" t="s">
        <v>2956</v>
      </c>
      <c r="B4777" t="s">
        <v>2833</v>
      </c>
      <c r="C4777" t="s">
        <v>2957</v>
      </c>
      <c r="D4777" t="s">
        <v>2838</v>
      </c>
      <c r="E4777">
        <v>0</v>
      </c>
      <c r="F4777">
        <v>0</v>
      </c>
      <c r="G4777" t="s">
        <v>17230</v>
      </c>
    </row>
    <row r="4778" spans="1:7" ht="18.75" customHeight="1">
      <c r="A4778" s="36" t="s">
        <v>15502</v>
      </c>
      <c r="B4778" s="36" t="s">
        <v>4582</v>
      </c>
      <c r="C4778" s="36" t="s">
        <v>15503</v>
      </c>
      <c r="D4778" s="36" t="s">
        <v>1464</v>
      </c>
      <c r="E4778">
        <v>106.80868333333299</v>
      </c>
      <c r="F4778">
        <v>-6.3933861111111296</v>
      </c>
      <c r="G4778" t="s">
        <v>1464</v>
      </c>
    </row>
    <row r="4779" spans="1:7" ht="18.75" customHeight="1">
      <c r="A4779" s="36" t="s">
        <v>8488</v>
      </c>
      <c r="B4779" s="36" t="s">
        <v>17249</v>
      </c>
      <c r="C4779" s="36" t="s">
        <v>8489</v>
      </c>
      <c r="D4779" s="36" t="s">
        <v>7716</v>
      </c>
      <c r="E4779">
        <v>174.45722219999999</v>
      </c>
      <c r="F4779">
        <v>-35.909722219999999</v>
      </c>
      <c r="G4779" t="s">
        <v>1464</v>
      </c>
    </row>
    <row r="4780" spans="1:7" ht="18.75" customHeight="1">
      <c r="A4780" s="36" t="s">
        <v>13382</v>
      </c>
      <c r="B4780" s="36" t="s">
        <v>13155</v>
      </c>
      <c r="C4780" s="36" t="s">
        <v>13383</v>
      </c>
      <c r="D4780" t="s">
        <v>13384</v>
      </c>
      <c r="E4780">
        <v>101.26667019999999</v>
      </c>
      <c r="F4780">
        <v>6.8833332059999996</v>
      </c>
      <c r="G4780" t="s">
        <v>13918</v>
      </c>
    </row>
    <row r="4781" spans="1:7" ht="18.75" customHeight="1">
      <c r="A4781" s="36" t="s">
        <v>7912</v>
      </c>
      <c r="B4781" s="36" t="s">
        <v>17249</v>
      </c>
      <c r="C4781" s="36" t="s">
        <v>7913</v>
      </c>
      <c r="D4781" s="36" t="s">
        <v>7703</v>
      </c>
      <c r="E4781">
        <v>177.13638889999999</v>
      </c>
      <c r="F4781">
        <v>-38.021944439999999</v>
      </c>
      <c r="G4781" t="s">
        <v>8787</v>
      </c>
    </row>
    <row r="4782" spans="1:7" ht="18.75" customHeight="1">
      <c r="A4782" s="36" t="s">
        <v>7914</v>
      </c>
      <c r="B4782" s="36" t="s">
        <v>17249</v>
      </c>
      <c r="C4782" s="36" t="s">
        <v>7915</v>
      </c>
      <c r="D4782" s="36" t="s">
        <v>7716</v>
      </c>
      <c r="E4782">
        <v>174</v>
      </c>
      <c r="F4782">
        <v>-36.133333329999999</v>
      </c>
      <c r="G4782" t="s">
        <v>8905</v>
      </c>
    </row>
    <row r="4783" spans="1:7" ht="18.75" customHeight="1">
      <c r="A4783" s="36" t="s">
        <v>7916</v>
      </c>
      <c r="B4783" s="36" t="s">
        <v>17249</v>
      </c>
      <c r="C4783" s="36" t="s">
        <v>7917</v>
      </c>
      <c r="D4783" s="36" t="s">
        <v>7710</v>
      </c>
      <c r="E4783">
        <v>173.1</v>
      </c>
      <c r="F4783">
        <v>-41.333333330000002</v>
      </c>
      <c r="G4783" t="s">
        <v>8466</v>
      </c>
    </row>
    <row r="4784" spans="1:7" ht="18.75" customHeight="1">
      <c r="A4784" s="36" t="s">
        <v>3935</v>
      </c>
      <c r="B4784" s="36" t="s">
        <v>17247</v>
      </c>
      <c r="C4784" s="36" t="s">
        <v>3936</v>
      </c>
      <c r="D4784" t="s">
        <v>3937</v>
      </c>
      <c r="E4784">
        <v>121.31458672192601</v>
      </c>
      <c r="F4784">
        <v>32.4519016155527</v>
      </c>
      <c r="G4784" t="s">
        <v>1464</v>
      </c>
    </row>
    <row r="4785" spans="1:7" ht="18.75" customHeight="1">
      <c r="A4785" s="36" t="s">
        <v>4056</v>
      </c>
      <c r="B4785" s="36" t="s">
        <v>17247</v>
      </c>
      <c r="C4785" s="36" t="s">
        <v>4057</v>
      </c>
      <c r="D4785" s="36" t="s">
        <v>3802</v>
      </c>
      <c r="E4785">
        <v>121.421743137723</v>
      </c>
      <c r="F4785">
        <v>32.341019656638103</v>
      </c>
      <c r="G4785" t="s">
        <v>1464</v>
      </c>
    </row>
    <row r="4786" spans="1:7" ht="18.75" customHeight="1">
      <c r="A4786" s="36" t="s">
        <v>3901</v>
      </c>
      <c r="B4786" s="36" t="s">
        <v>17247</v>
      </c>
      <c r="C4786" s="36" t="s">
        <v>3902</v>
      </c>
      <c r="D4786" s="36" t="s">
        <v>3775</v>
      </c>
      <c r="E4786">
        <v>121.120717772455</v>
      </c>
      <c r="F4786">
        <v>32.570078194600299</v>
      </c>
      <c r="G4786" t="s">
        <v>1464</v>
      </c>
    </row>
    <row r="4787" spans="1:7" ht="18.75" customHeight="1">
      <c r="A4787" t="s">
        <v>2953</v>
      </c>
      <c r="B4787" t="s">
        <v>2833</v>
      </c>
      <c r="C4787" t="s">
        <v>2954</v>
      </c>
      <c r="D4787" t="s">
        <v>2955</v>
      </c>
      <c r="E4787">
        <v>0</v>
      </c>
      <c r="F4787">
        <v>0</v>
      </c>
      <c r="G4787" t="s">
        <v>17244</v>
      </c>
    </row>
    <row r="4788" spans="1:7" ht="18.75" customHeight="1">
      <c r="A4788" s="36" t="s">
        <v>12795</v>
      </c>
      <c r="B4788" s="36" t="s">
        <v>17253</v>
      </c>
      <c r="C4788" s="36" t="s">
        <v>12796</v>
      </c>
      <c r="D4788" t="s">
        <v>12399</v>
      </c>
      <c r="E4788">
        <v>81.449996949999999</v>
      </c>
      <c r="F4788">
        <v>6.3499999049999998</v>
      </c>
      <c r="G4788" t="s">
        <v>1464</v>
      </c>
    </row>
    <row r="4789" spans="1:7" ht="18.75" customHeight="1">
      <c r="A4789" s="36" t="s">
        <v>12756</v>
      </c>
      <c r="B4789" s="36" t="s">
        <v>17253</v>
      </c>
      <c r="C4789" s="36" t="s">
        <v>12757</v>
      </c>
      <c r="D4789" t="s">
        <v>12399</v>
      </c>
      <c r="E4789">
        <v>81.516670230000003</v>
      </c>
      <c r="F4789">
        <v>6.4000000950000002</v>
      </c>
      <c r="G4789" t="s">
        <v>1464</v>
      </c>
    </row>
    <row r="4790" spans="1:7" ht="18.75" customHeight="1">
      <c r="A4790" s="36" t="s">
        <v>6495</v>
      </c>
      <c r="B4790" s="36" t="s">
        <v>6330</v>
      </c>
      <c r="C4790" t="s">
        <v>6496</v>
      </c>
      <c r="D4790" t="s">
        <v>6386</v>
      </c>
      <c r="E4790">
        <v>4</v>
      </c>
      <c r="F4790">
        <v>100.7166672</v>
      </c>
    </row>
    <row r="4791" spans="1:7" ht="18.75" customHeight="1">
      <c r="A4791" s="36" t="s">
        <v>6450</v>
      </c>
      <c r="B4791" s="36" t="s">
        <v>6330</v>
      </c>
      <c r="C4791" t="s">
        <v>6451</v>
      </c>
      <c r="D4791" t="s">
        <v>6386</v>
      </c>
      <c r="E4791">
        <v>3.9500000480000002</v>
      </c>
      <c r="F4791">
        <v>100.6999969</v>
      </c>
    </row>
    <row r="4792" spans="1:7" ht="18.75" customHeight="1">
      <c r="A4792" s="36" t="s">
        <v>6660</v>
      </c>
      <c r="B4792" s="36" t="s">
        <v>6330</v>
      </c>
      <c r="C4792" t="s">
        <v>6661</v>
      </c>
      <c r="D4792" t="s">
        <v>6386</v>
      </c>
      <c r="E4792">
        <v>3.9000000950000002</v>
      </c>
      <c r="F4792">
        <v>100.7166672</v>
      </c>
    </row>
    <row r="4793" spans="1:7" ht="18.75" customHeight="1">
      <c r="A4793" s="36" t="s">
        <v>9666</v>
      </c>
      <c r="B4793" s="36" t="s">
        <v>9596</v>
      </c>
      <c r="C4793" s="36" t="s">
        <v>9667</v>
      </c>
      <c r="D4793" t="s">
        <v>9600</v>
      </c>
      <c r="E4793">
        <v>69.099998470000003</v>
      </c>
      <c r="F4793">
        <v>28.11666679</v>
      </c>
      <c r="G4793" t="s">
        <v>1464</v>
      </c>
    </row>
    <row r="4794" spans="1:7" ht="18.75" customHeight="1">
      <c r="A4794" t="s">
        <v>3137</v>
      </c>
      <c r="B4794" t="s">
        <v>2833</v>
      </c>
      <c r="C4794" t="s">
        <v>3138</v>
      </c>
      <c r="D4794" t="s">
        <v>2846</v>
      </c>
      <c r="E4794">
        <v>0</v>
      </c>
      <c r="F4794">
        <v>0</v>
      </c>
      <c r="G4794" t="s">
        <v>3194</v>
      </c>
    </row>
    <row r="4795" spans="1:7" ht="18.75" customHeight="1">
      <c r="A4795" s="36" t="s">
        <v>7587</v>
      </c>
      <c r="B4795" s="36" t="s">
        <v>7429</v>
      </c>
      <c r="C4795" s="36" t="s">
        <v>7588</v>
      </c>
      <c r="D4795" t="s">
        <v>7527</v>
      </c>
      <c r="E4795">
        <v>84.112744234578102</v>
      </c>
      <c r="F4795">
        <v>28.152038495939301</v>
      </c>
      <c r="G4795" t="s">
        <v>1464</v>
      </c>
    </row>
    <row r="4796" spans="1:7" ht="18.75" customHeight="1">
      <c r="A4796" t="s">
        <v>3325</v>
      </c>
      <c r="B4796" t="s">
        <v>2833</v>
      </c>
      <c r="C4796" t="s">
        <v>3326</v>
      </c>
      <c r="D4796" t="s">
        <v>2846</v>
      </c>
      <c r="E4796">
        <v>25.127829999999999</v>
      </c>
      <c r="F4796">
        <v>91.075670000000002</v>
      </c>
      <c r="G4796" t="s">
        <v>3194</v>
      </c>
    </row>
    <row r="4797" spans="1:7" ht="18.75" customHeight="1">
      <c r="A4797" s="36" t="s">
        <v>7479</v>
      </c>
      <c r="B4797" s="36" t="s">
        <v>7429</v>
      </c>
      <c r="C4797" s="36" t="s">
        <v>7480</v>
      </c>
      <c r="D4797" s="36" t="s">
        <v>7434</v>
      </c>
      <c r="E4797">
        <v>83.449996949999999</v>
      </c>
      <c r="F4797">
        <v>27.5</v>
      </c>
      <c r="G4797" t="s">
        <v>1464</v>
      </c>
    </row>
    <row r="4798" spans="1:7" ht="18.75" customHeight="1">
      <c r="A4798" t="s">
        <v>3269</v>
      </c>
      <c r="B4798" t="s">
        <v>2833</v>
      </c>
      <c r="C4798" t="s">
        <v>3270</v>
      </c>
      <c r="D4798" t="s">
        <v>2934</v>
      </c>
      <c r="E4798">
        <v>22.5</v>
      </c>
      <c r="F4798">
        <v>89.75</v>
      </c>
      <c r="G4798" t="s">
        <v>17230</v>
      </c>
    </row>
    <row r="4799" spans="1:7" ht="18.75" customHeight="1">
      <c r="A4799" s="36" t="s">
        <v>14060</v>
      </c>
      <c r="B4799" s="36" t="s">
        <v>13155</v>
      </c>
      <c r="C4799" s="36" t="s">
        <v>14061</v>
      </c>
      <c r="D4799" s="36" t="s">
        <v>13188</v>
      </c>
      <c r="E4799">
        <v>101.21519419214999</v>
      </c>
      <c r="F4799">
        <v>6.8783437961086298</v>
      </c>
      <c r="G4799" t="s">
        <v>1464</v>
      </c>
    </row>
    <row r="4800" spans="1:7" ht="18.75" customHeight="1">
      <c r="A4800" s="36" t="s">
        <v>4160</v>
      </c>
      <c r="B4800" s="36" t="s">
        <v>17247</v>
      </c>
      <c r="C4800" s="36" t="s">
        <v>4161</v>
      </c>
      <c r="D4800" s="36" t="s">
        <v>3867</v>
      </c>
      <c r="E4800">
        <v>121.5</v>
      </c>
      <c r="F4800">
        <v>36.816665649999997</v>
      </c>
      <c r="G4800" t="s">
        <v>1464</v>
      </c>
    </row>
    <row r="4801" spans="1:7" ht="18.75" customHeight="1">
      <c r="A4801" s="36" t="s">
        <v>7918</v>
      </c>
      <c r="B4801" s="36" t="s">
        <v>17249</v>
      </c>
      <c r="C4801" s="36" t="s">
        <v>7919</v>
      </c>
      <c r="D4801" s="36" t="s">
        <v>7726</v>
      </c>
      <c r="E4801">
        <v>172.41666670000001</v>
      </c>
      <c r="F4801">
        <v>-43.833333330000002</v>
      </c>
      <c r="G4801" t="s">
        <v>8598</v>
      </c>
    </row>
    <row r="4802" spans="1:7" ht="18.75" customHeight="1">
      <c r="A4802" s="36" t="s">
        <v>7920</v>
      </c>
      <c r="B4802" s="36" t="s">
        <v>17249</v>
      </c>
      <c r="C4802" s="36" t="s">
        <v>7921</v>
      </c>
      <c r="D4802" s="36" t="s">
        <v>7703</v>
      </c>
      <c r="E4802">
        <v>176</v>
      </c>
      <c r="F4802">
        <v>-37.716666670000002</v>
      </c>
      <c r="G4802" t="s">
        <v>8460</v>
      </c>
    </row>
    <row r="4803" spans="1:7" ht="18.75" customHeight="1">
      <c r="A4803" t="s">
        <v>17133</v>
      </c>
      <c r="B4803" s="36" t="s">
        <v>17246</v>
      </c>
      <c r="C4803" t="s">
        <v>17167</v>
      </c>
      <c r="D4803" t="s">
        <v>17175</v>
      </c>
      <c r="E4803">
        <v>39.427500000000002</v>
      </c>
      <c r="F4803">
        <v>125.34194444000001</v>
      </c>
    </row>
    <row r="4804" spans="1:7" ht="18.75" customHeight="1">
      <c r="A4804" s="36" t="s">
        <v>4969</v>
      </c>
      <c r="B4804" s="36" t="s">
        <v>4582</v>
      </c>
      <c r="C4804" s="36" t="s">
        <v>4970</v>
      </c>
      <c r="D4804" t="s">
        <v>4814</v>
      </c>
      <c r="E4804">
        <v>104.776667</v>
      </c>
      <c r="F4804">
        <v>-2.7552780000000001</v>
      </c>
      <c r="G4804" t="s">
        <v>1464</v>
      </c>
    </row>
    <row r="4805" spans="1:7" ht="18.75" customHeight="1">
      <c r="A4805" s="36" t="s">
        <v>7201</v>
      </c>
      <c r="B4805" s="36" t="s">
        <v>6929</v>
      </c>
      <c r="C4805" s="36" t="s">
        <v>7202</v>
      </c>
      <c r="D4805" s="36" t="s">
        <v>1464</v>
      </c>
      <c r="E4805">
        <v>0</v>
      </c>
      <c r="F4805">
        <v>0</v>
      </c>
      <c r="G4805" t="s">
        <v>1464</v>
      </c>
    </row>
    <row r="4806" spans="1:7" ht="18.75" customHeight="1">
      <c r="A4806" s="36" t="s">
        <v>10881</v>
      </c>
      <c r="B4806" s="36" t="s">
        <v>10805</v>
      </c>
      <c r="C4806" s="36" t="s">
        <v>10882</v>
      </c>
      <c r="D4806" s="36" t="s">
        <v>10874</v>
      </c>
      <c r="E4806">
        <v>122.83333589999999</v>
      </c>
      <c r="F4806">
        <v>7</v>
      </c>
      <c r="G4806" t="s">
        <v>1464</v>
      </c>
    </row>
    <row r="4807" spans="1:7" ht="18.75" customHeight="1">
      <c r="A4807" s="36" t="s">
        <v>6088</v>
      </c>
      <c r="B4807" s="36" t="s">
        <v>5588</v>
      </c>
      <c r="C4807" s="36" t="s">
        <v>6089</v>
      </c>
      <c r="D4807" s="36" t="s">
        <v>5908</v>
      </c>
      <c r="E4807">
        <v>131.66667179999999</v>
      </c>
      <c r="F4807">
        <v>34.116664890000003</v>
      </c>
      <c r="G4807" t="s">
        <v>1464</v>
      </c>
    </row>
    <row r="4808" spans="1:7" ht="18.75" customHeight="1">
      <c r="A4808" s="36" t="s">
        <v>16996</v>
      </c>
      <c r="B4808" s="36" t="s">
        <v>6330</v>
      </c>
      <c r="C4808" t="s">
        <v>17055</v>
      </c>
      <c r="D4808" t="s">
        <v>6812</v>
      </c>
      <c r="E4808">
        <v>6.1785702695873397</v>
      </c>
      <c r="F4808">
        <v>102.307510267254</v>
      </c>
    </row>
    <row r="4809" spans="1:7" ht="18.75" customHeight="1">
      <c r="A4809" s="36" t="s">
        <v>15699</v>
      </c>
      <c r="B4809" s="36" t="s">
        <v>10805</v>
      </c>
      <c r="C4809" s="36" t="s">
        <v>15700</v>
      </c>
      <c r="D4809" s="36" t="s">
        <v>15612</v>
      </c>
      <c r="E4809">
        <v>122.321472141923</v>
      </c>
      <c r="F4809">
        <v>14.0176839422148</v>
      </c>
      <c r="G4809" t="s">
        <v>1464</v>
      </c>
    </row>
    <row r="4810" spans="1:7" ht="18.75" customHeight="1">
      <c r="A4810" s="36" t="s">
        <v>15504</v>
      </c>
      <c r="B4810" s="36" t="s">
        <v>4582</v>
      </c>
      <c r="C4810" s="36" t="s">
        <v>15505</v>
      </c>
      <c r="D4810" t="s">
        <v>1464</v>
      </c>
      <c r="E4810">
        <v>113.91752777777801</v>
      </c>
      <c r="F4810">
        <v>-2.2984444444444301</v>
      </c>
      <c r="G4810" t="s">
        <v>1464</v>
      </c>
    </row>
    <row r="4811" spans="1:7" ht="18.75" customHeight="1">
      <c r="A4811" s="36" t="s">
        <v>11965</v>
      </c>
      <c r="B4811" s="36" t="s">
        <v>17251</v>
      </c>
      <c r="C4811" s="36" t="s">
        <v>11966</v>
      </c>
      <c r="D4811" t="s">
        <v>11856</v>
      </c>
      <c r="E4811">
        <v>128.02302512503601</v>
      </c>
      <c r="F4811">
        <v>35.035336726263701</v>
      </c>
      <c r="G4811" t="s">
        <v>1464</v>
      </c>
    </row>
    <row r="4812" spans="1:7" ht="18.75" customHeight="1">
      <c r="A4812" s="36" t="s">
        <v>7439</v>
      </c>
      <c r="B4812" s="36" t="s">
        <v>7429</v>
      </c>
      <c r="C4812" s="36" t="s">
        <v>7440</v>
      </c>
      <c r="D4812" s="36" t="s">
        <v>7441</v>
      </c>
      <c r="E4812">
        <v>0</v>
      </c>
      <c r="F4812">
        <v>0</v>
      </c>
      <c r="G4812" t="s">
        <v>7598</v>
      </c>
    </row>
    <row r="4813" spans="1:7" ht="18.75" customHeight="1">
      <c r="A4813" s="36" t="s">
        <v>7597</v>
      </c>
      <c r="B4813" s="36" t="s">
        <v>7429</v>
      </c>
      <c r="C4813" s="36" t="s">
        <v>7598</v>
      </c>
      <c r="D4813" s="36" t="s">
        <v>7441</v>
      </c>
      <c r="E4813">
        <v>0</v>
      </c>
      <c r="F4813">
        <v>0</v>
      </c>
      <c r="G4813" t="s">
        <v>1464</v>
      </c>
    </row>
    <row r="4814" spans="1:7" ht="18.75" customHeight="1">
      <c r="A4814" s="36" t="s">
        <v>6250</v>
      </c>
      <c r="B4814" s="36" t="s">
        <v>5588</v>
      </c>
      <c r="C4814" s="36" t="s">
        <v>6251</v>
      </c>
      <c r="D4814" s="36" t="s">
        <v>5750</v>
      </c>
      <c r="E4814">
        <v>133.01768002463101</v>
      </c>
      <c r="F4814">
        <v>35.480102402049702</v>
      </c>
      <c r="G4814" t="s">
        <v>1464</v>
      </c>
    </row>
    <row r="4815" spans="1:7" ht="18.75" customHeight="1">
      <c r="A4815" s="36" t="s">
        <v>10174</v>
      </c>
      <c r="B4815" s="36" t="s">
        <v>9596</v>
      </c>
      <c r="C4815" s="36" t="s">
        <v>10175</v>
      </c>
      <c r="D4815" t="s">
        <v>9600</v>
      </c>
      <c r="E4815">
        <v>69.5</v>
      </c>
      <c r="F4815">
        <v>25.333333970000002</v>
      </c>
      <c r="G4815" t="s">
        <v>1464</v>
      </c>
    </row>
    <row r="4816" spans="1:7" ht="18.75" customHeight="1">
      <c r="A4816" s="36" t="s">
        <v>9678</v>
      </c>
      <c r="B4816" s="36" t="s">
        <v>9596</v>
      </c>
      <c r="C4816" s="36" t="s">
        <v>9679</v>
      </c>
      <c r="D4816" s="36" t="s">
        <v>9600</v>
      </c>
      <c r="E4816">
        <v>0</v>
      </c>
      <c r="F4816">
        <v>0</v>
      </c>
      <c r="G4816" t="s">
        <v>1464</v>
      </c>
    </row>
    <row r="4817" spans="1:7" ht="18.75" customHeight="1">
      <c r="A4817" s="36" t="s">
        <v>10334</v>
      </c>
      <c r="B4817" s="36" t="s">
        <v>9596</v>
      </c>
      <c r="C4817" s="36" t="s">
        <v>10335</v>
      </c>
      <c r="D4817" t="s">
        <v>9600</v>
      </c>
      <c r="E4817">
        <v>69.183334349999996</v>
      </c>
      <c r="F4817">
        <v>27.200000760000002</v>
      </c>
      <c r="G4817" t="s">
        <v>1464</v>
      </c>
    </row>
    <row r="4818" spans="1:7" ht="18.75" customHeight="1">
      <c r="A4818" s="36" t="s">
        <v>7199</v>
      </c>
      <c r="B4818" s="36" t="s">
        <v>6929</v>
      </c>
      <c r="C4818" s="36" t="s">
        <v>7200</v>
      </c>
      <c r="D4818" s="36" t="s">
        <v>6977</v>
      </c>
      <c r="E4818">
        <v>96.949996949999999</v>
      </c>
      <c r="F4818">
        <v>20.083333970000002</v>
      </c>
      <c r="G4818" t="s">
        <v>1464</v>
      </c>
    </row>
    <row r="4819" spans="1:7" ht="18.75" customHeight="1">
      <c r="A4819" s="36" t="s">
        <v>4862</v>
      </c>
      <c r="B4819" s="36" t="s">
        <v>4582</v>
      </c>
      <c r="C4819" s="36" t="s">
        <v>4863</v>
      </c>
      <c r="D4819" s="36" t="s">
        <v>4621</v>
      </c>
      <c r="E4819">
        <v>112.69006400000001</v>
      </c>
      <c r="F4819">
        <v>-8.4545679999999894</v>
      </c>
      <c r="G4819" t="s">
        <v>1464</v>
      </c>
    </row>
    <row r="4820" spans="1:7" ht="18.75" customHeight="1">
      <c r="A4820" s="36" t="s">
        <v>11486</v>
      </c>
      <c r="B4820" s="36" t="s">
        <v>10805</v>
      </c>
      <c r="C4820" s="36" t="s">
        <v>11487</v>
      </c>
      <c r="D4820" s="36" t="s">
        <v>10834</v>
      </c>
      <c r="E4820">
        <v>123.41666410000001</v>
      </c>
      <c r="F4820">
        <v>10.899999619999999</v>
      </c>
      <c r="G4820" t="s">
        <v>1464</v>
      </c>
    </row>
    <row r="4821" spans="1:7" ht="18.75" customHeight="1">
      <c r="A4821" s="36" t="s">
        <v>4718</v>
      </c>
      <c r="B4821" s="36" t="s">
        <v>4582</v>
      </c>
      <c r="C4821" s="36" t="s">
        <v>4719</v>
      </c>
      <c r="D4821" s="36" t="s">
        <v>4636</v>
      </c>
      <c r="E4821">
        <v>0</v>
      </c>
      <c r="F4821">
        <v>0</v>
      </c>
      <c r="G4821" t="s">
        <v>1464</v>
      </c>
    </row>
    <row r="4822" spans="1:7" ht="18.75" customHeight="1">
      <c r="A4822" s="36" t="s">
        <v>7273</v>
      </c>
      <c r="B4822" s="36" t="s">
        <v>6929</v>
      </c>
      <c r="C4822" s="36" t="s">
        <v>7274</v>
      </c>
      <c r="D4822" s="36" t="s">
        <v>6947</v>
      </c>
      <c r="E4822">
        <v>96.816665650000004</v>
      </c>
      <c r="F4822">
        <v>25.25</v>
      </c>
      <c r="G4822" t="s">
        <v>1464</v>
      </c>
    </row>
    <row r="4823" spans="1:7" ht="18.75" customHeight="1">
      <c r="A4823" s="36" t="s">
        <v>4020</v>
      </c>
      <c r="B4823" s="36" t="s">
        <v>17247</v>
      </c>
      <c r="C4823" s="36" t="s">
        <v>4021</v>
      </c>
      <c r="D4823" s="36" t="s">
        <v>3778</v>
      </c>
      <c r="E4823">
        <v>115.8499985</v>
      </c>
      <c r="F4823">
        <v>29.700000760000002</v>
      </c>
      <c r="G4823" t="s">
        <v>1464</v>
      </c>
    </row>
    <row r="4824" spans="1:7" ht="18.75" customHeight="1">
      <c r="A4824" s="36" t="s">
        <v>13533</v>
      </c>
      <c r="B4824" s="36" t="s">
        <v>13155</v>
      </c>
      <c r="C4824" s="36" t="s">
        <v>13534</v>
      </c>
      <c r="D4824" t="s">
        <v>13535</v>
      </c>
      <c r="E4824">
        <v>101.5333328</v>
      </c>
      <c r="F4824">
        <v>15.91666698</v>
      </c>
      <c r="G4824" t="s">
        <v>1464</v>
      </c>
    </row>
    <row r="4825" spans="1:7" ht="18.75" customHeight="1">
      <c r="A4825" s="36" t="s">
        <v>9905</v>
      </c>
      <c r="B4825" s="36" t="s">
        <v>9596</v>
      </c>
      <c r="C4825" s="36" t="s">
        <v>9906</v>
      </c>
      <c r="D4825" s="36" t="s">
        <v>9793</v>
      </c>
      <c r="E4825">
        <v>0</v>
      </c>
      <c r="F4825">
        <v>0</v>
      </c>
      <c r="G4825" t="s">
        <v>1464</v>
      </c>
    </row>
    <row r="4826" spans="1:7" ht="18.75" customHeight="1">
      <c r="A4826" s="36" t="s">
        <v>10290</v>
      </c>
      <c r="B4826" s="36" t="s">
        <v>9596</v>
      </c>
      <c r="C4826" s="36" t="s">
        <v>10291</v>
      </c>
      <c r="D4826" s="36" t="s">
        <v>9600</v>
      </c>
      <c r="E4826">
        <v>68</v>
      </c>
      <c r="F4826">
        <v>26</v>
      </c>
      <c r="G4826" t="s">
        <v>1464</v>
      </c>
    </row>
    <row r="4827" spans="1:7" ht="18.75" customHeight="1">
      <c r="A4827" s="36" t="s">
        <v>13700</v>
      </c>
      <c r="B4827" s="36" t="s">
        <v>13155</v>
      </c>
      <c r="C4827" s="36" t="s">
        <v>13701</v>
      </c>
      <c r="D4827" t="s">
        <v>1464</v>
      </c>
      <c r="E4827">
        <v>101</v>
      </c>
      <c r="F4827">
        <v>13.43333333</v>
      </c>
      <c r="G4827" t="s">
        <v>1464</v>
      </c>
    </row>
    <row r="4828" spans="1:7" ht="18.75" customHeight="1">
      <c r="A4828" s="36" t="s">
        <v>5888</v>
      </c>
      <c r="B4828" s="36" t="s">
        <v>5588</v>
      </c>
      <c r="C4828" s="36" t="s">
        <v>5889</v>
      </c>
      <c r="D4828" s="36" t="s">
        <v>5689</v>
      </c>
      <c r="E4828">
        <v>139.91667179999999</v>
      </c>
      <c r="F4828">
        <v>36</v>
      </c>
      <c r="G4828" t="s">
        <v>1464</v>
      </c>
    </row>
    <row r="4829" spans="1:7" ht="18.75" customHeight="1">
      <c r="A4829" s="36" t="s">
        <v>5048</v>
      </c>
      <c r="B4829" s="36" t="s">
        <v>4582</v>
      </c>
      <c r="C4829" s="36" t="s">
        <v>5049</v>
      </c>
      <c r="D4829" s="36" t="s">
        <v>4814</v>
      </c>
      <c r="E4829">
        <v>104.66666410000001</v>
      </c>
      <c r="F4829">
        <v>-3.3166666029999998</v>
      </c>
      <c r="G4829" t="s">
        <v>1464</v>
      </c>
    </row>
    <row r="4830" spans="1:7" ht="18.75" customHeight="1">
      <c r="A4830" s="36" t="s">
        <v>5742</v>
      </c>
      <c r="B4830" s="36" t="s">
        <v>5588</v>
      </c>
      <c r="C4830" s="36" t="s">
        <v>5743</v>
      </c>
      <c r="D4830" s="36" t="s">
        <v>5626</v>
      </c>
      <c r="E4830">
        <v>136.98107567625499</v>
      </c>
      <c r="F4830">
        <v>34.950843886648798</v>
      </c>
      <c r="G4830" t="s">
        <v>1464</v>
      </c>
    </row>
    <row r="4831" spans="1:7" ht="18.75" customHeight="1">
      <c r="A4831" s="36" t="s">
        <v>5924</v>
      </c>
      <c r="B4831" s="36" t="s">
        <v>5588</v>
      </c>
      <c r="C4831" s="36" t="s">
        <v>5925</v>
      </c>
      <c r="D4831" t="s">
        <v>1464</v>
      </c>
      <c r="E4831">
        <v>136.546991756138</v>
      </c>
      <c r="F4831">
        <v>34.609173327181502</v>
      </c>
      <c r="G4831" t="s">
        <v>1464</v>
      </c>
    </row>
    <row r="4832" spans="1:7" ht="18.75" customHeight="1">
      <c r="A4832" s="36" t="s">
        <v>10538</v>
      </c>
      <c r="B4832" s="36" t="s">
        <v>9596</v>
      </c>
      <c r="C4832" s="36" t="s">
        <v>10539</v>
      </c>
      <c r="D4832" s="36" t="s">
        <v>1464</v>
      </c>
      <c r="E4832">
        <v>70.84</v>
      </c>
      <c r="F4832">
        <v>24.36</v>
      </c>
      <c r="G4832" t="s">
        <v>1464</v>
      </c>
    </row>
    <row r="4833" spans="1:7" ht="18.75" customHeight="1">
      <c r="A4833" s="36" t="s">
        <v>6139</v>
      </c>
      <c r="B4833" s="36" t="s">
        <v>5588</v>
      </c>
      <c r="C4833" s="36" t="s">
        <v>6140</v>
      </c>
      <c r="D4833" s="36" t="s">
        <v>5677</v>
      </c>
      <c r="E4833">
        <v>138.87333048736201</v>
      </c>
      <c r="F4833">
        <v>37.815585181613898</v>
      </c>
      <c r="G4833" t="s">
        <v>1464</v>
      </c>
    </row>
    <row r="4834" spans="1:7" ht="18.75" customHeight="1">
      <c r="A4834" s="36" t="s">
        <v>5782</v>
      </c>
      <c r="B4834" s="36" t="s">
        <v>5588</v>
      </c>
      <c r="C4834" s="36" t="s">
        <v>5783</v>
      </c>
      <c r="D4834" s="36" t="s">
        <v>5784</v>
      </c>
      <c r="E4834">
        <v>139.16667179999999</v>
      </c>
      <c r="F4834">
        <v>35.283332819999998</v>
      </c>
      <c r="G4834" t="s">
        <v>1464</v>
      </c>
    </row>
    <row r="4835" spans="1:7" ht="18.75" customHeight="1">
      <c r="A4835" s="36" t="s">
        <v>7207</v>
      </c>
      <c r="B4835" s="36" t="s">
        <v>6929</v>
      </c>
      <c r="C4835" s="36" t="s">
        <v>7208</v>
      </c>
      <c r="D4835" s="36" t="s">
        <v>1464</v>
      </c>
      <c r="E4835">
        <v>0</v>
      </c>
      <c r="F4835">
        <v>0</v>
      </c>
      <c r="G4835" t="s">
        <v>1464</v>
      </c>
    </row>
    <row r="4836" spans="1:7" ht="18.75" customHeight="1">
      <c r="A4836" s="36" t="s">
        <v>5664</v>
      </c>
      <c r="B4836" s="36" t="s">
        <v>5588</v>
      </c>
      <c r="C4836" s="36" t="s">
        <v>5665</v>
      </c>
      <c r="D4836" s="36" t="s">
        <v>5612</v>
      </c>
      <c r="E4836">
        <v>140.5</v>
      </c>
      <c r="F4836">
        <v>35.549999239999998</v>
      </c>
      <c r="G4836" t="s">
        <v>1464</v>
      </c>
    </row>
    <row r="4837" spans="1:7" ht="18.75" customHeight="1">
      <c r="A4837" s="36" t="s">
        <v>15701</v>
      </c>
      <c r="B4837" s="36" t="s">
        <v>10805</v>
      </c>
      <c r="C4837" s="36" t="s">
        <v>15702</v>
      </c>
      <c r="D4837" s="36" t="s">
        <v>1464</v>
      </c>
      <c r="E4837">
        <v>122.445219365583</v>
      </c>
      <c r="F4837">
        <v>13.9075580746568</v>
      </c>
      <c r="G4837" t="s">
        <v>1464</v>
      </c>
    </row>
    <row r="4838" spans="1:7" ht="18.75" customHeight="1">
      <c r="A4838" s="36" t="s">
        <v>6376</v>
      </c>
      <c r="B4838" s="36" t="s">
        <v>6330</v>
      </c>
      <c r="C4838" t="s">
        <v>6377</v>
      </c>
      <c r="D4838" t="s">
        <v>6356</v>
      </c>
      <c r="E4838">
        <v>1.666666746</v>
      </c>
      <c r="F4838">
        <v>110.2833328</v>
      </c>
    </row>
    <row r="4839" spans="1:7" ht="18.75" customHeight="1">
      <c r="A4839" s="36" t="s">
        <v>13440</v>
      </c>
      <c r="B4839" s="36" t="s">
        <v>13155</v>
      </c>
      <c r="C4839" s="36" t="s">
        <v>13441</v>
      </c>
      <c r="D4839" s="36" t="s">
        <v>13442</v>
      </c>
      <c r="E4839">
        <v>99.266670230000003</v>
      </c>
      <c r="F4839">
        <v>14.4333334</v>
      </c>
      <c r="G4839" t="s">
        <v>1464</v>
      </c>
    </row>
    <row r="4840" spans="1:7" ht="18.75" customHeight="1">
      <c r="A4840" s="36" t="s">
        <v>14105</v>
      </c>
      <c r="B4840" s="36" t="s">
        <v>13155</v>
      </c>
      <c r="C4840" s="36" t="s">
        <v>14106</v>
      </c>
      <c r="D4840" s="36" t="s">
        <v>1464</v>
      </c>
      <c r="E4840">
        <v>0</v>
      </c>
      <c r="F4840">
        <v>0</v>
      </c>
      <c r="G4840" t="s">
        <v>1464</v>
      </c>
    </row>
    <row r="4841" spans="1:7" ht="18.75" customHeight="1">
      <c r="A4841" s="36" t="s">
        <v>9955</v>
      </c>
      <c r="B4841" s="36" t="s">
        <v>9596</v>
      </c>
      <c r="C4841" s="36" t="s">
        <v>9956</v>
      </c>
      <c r="D4841" s="36" t="s">
        <v>9600</v>
      </c>
      <c r="E4841">
        <v>69.5</v>
      </c>
      <c r="F4841">
        <v>24.18</v>
      </c>
      <c r="G4841" t="s">
        <v>1464</v>
      </c>
    </row>
    <row r="4842" spans="1:7" ht="18.75" customHeight="1">
      <c r="A4842" s="36" t="s">
        <v>13341</v>
      </c>
      <c r="B4842" s="36" t="s">
        <v>13155</v>
      </c>
      <c r="C4842" s="36" t="s">
        <v>13342</v>
      </c>
      <c r="D4842" t="s">
        <v>13242</v>
      </c>
      <c r="E4842">
        <v>100.066667</v>
      </c>
      <c r="F4842">
        <v>13.05</v>
      </c>
      <c r="G4842" t="s">
        <v>1464</v>
      </c>
    </row>
    <row r="4843" spans="1:7" ht="18.75" customHeight="1">
      <c r="A4843" s="36" t="s">
        <v>14097</v>
      </c>
      <c r="B4843" s="36" t="s">
        <v>13155</v>
      </c>
      <c r="C4843" s="36" t="s">
        <v>14098</v>
      </c>
      <c r="D4843" s="36" t="s">
        <v>1464</v>
      </c>
      <c r="E4843">
        <v>101.2431778</v>
      </c>
      <c r="F4843">
        <v>6.8797277780000003</v>
      </c>
      <c r="G4843" t="s">
        <v>1464</v>
      </c>
    </row>
    <row r="4844" spans="1:7" ht="18.75" customHeight="1">
      <c r="A4844" s="36" t="s">
        <v>13584</v>
      </c>
      <c r="B4844" s="36" t="s">
        <v>13155</v>
      </c>
      <c r="C4844" s="36" t="s">
        <v>13585</v>
      </c>
      <c r="D4844" s="36" t="s">
        <v>13384</v>
      </c>
      <c r="E4844">
        <v>101.2712889</v>
      </c>
      <c r="F4844">
        <v>6.8817972220000003</v>
      </c>
      <c r="G4844" t="s">
        <v>1464</v>
      </c>
    </row>
    <row r="4845" spans="1:7" ht="18.75" customHeight="1">
      <c r="A4845" s="36" t="s">
        <v>13560</v>
      </c>
      <c r="B4845" s="36" t="s">
        <v>13155</v>
      </c>
      <c r="C4845" s="36" t="s">
        <v>13561</v>
      </c>
      <c r="D4845" t="s">
        <v>1464</v>
      </c>
      <c r="E4845">
        <v>100.08</v>
      </c>
      <c r="F4845">
        <v>13.04</v>
      </c>
      <c r="G4845" t="s">
        <v>1464</v>
      </c>
    </row>
    <row r="4846" spans="1:7" ht="18.75" customHeight="1">
      <c r="A4846" s="36" t="s">
        <v>13691</v>
      </c>
      <c r="B4846" s="36" t="s">
        <v>13155</v>
      </c>
      <c r="C4846" s="36" t="s">
        <v>13692</v>
      </c>
      <c r="D4846" s="36" t="s">
        <v>1464</v>
      </c>
      <c r="E4846">
        <v>0</v>
      </c>
      <c r="F4846">
        <v>0</v>
      </c>
      <c r="G4846" t="s">
        <v>1464</v>
      </c>
    </row>
    <row r="4847" spans="1:7" ht="18.75" customHeight="1">
      <c r="A4847" s="36" t="s">
        <v>13890</v>
      </c>
      <c r="B4847" s="36" t="s">
        <v>13155</v>
      </c>
      <c r="C4847" s="36" t="s">
        <v>13891</v>
      </c>
      <c r="D4847" s="36" t="s">
        <v>1464</v>
      </c>
      <c r="E4847">
        <v>0</v>
      </c>
      <c r="F4847">
        <v>0</v>
      </c>
      <c r="G4847" t="s">
        <v>1464</v>
      </c>
    </row>
    <row r="4848" spans="1:7" ht="18.75" customHeight="1">
      <c r="A4848" t="s">
        <v>17222</v>
      </c>
      <c r="B4848" t="s">
        <v>2833</v>
      </c>
      <c r="C4848" t="s">
        <v>17245</v>
      </c>
      <c r="D4848" t="s">
        <v>3030</v>
      </c>
      <c r="E4848">
        <v>22.572947349966999</v>
      </c>
      <c r="F4848">
        <v>90.794016890868306</v>
      </c>
      <c r="G4848" t="s">
        <v>17230</v>
      </c>
    </row>
    <row r="4849" spans="1:7" ht="18.75" customHeight="1">
      <c r="A4849" s="36" t="s">
        <v>7189</v>
      </c>
      <c r="B4849" s="36" t="s">
        <v>6929</v>
      </c>
      <c r="C4849" s="36" t="s">
        <v>7190</v>
      </c>
      <c r="D4849" s="36" t="s">
        <v>1464</v>
      </c>
      <c r="E4849">
        <v>0</v>
      </c>
      <c r="F4849">
        <v>0</v>
      </c>
      <c r="G4849" t="s">
        <v>1464</v>
      </c>
    </row>
    <row r="4850" spans="1:7" ht="18.75" customHeight="1">
      <c r="A4850" s="36" t="s">
        <v>10272</v>
      </c>
      <c r="B4850" s="36" t="s">
        <v>9596</v>
      </c>
      <c r="C4850" s="36" t="s">
        <v>10273</v>
      </c>
      <c r="D4850" s="36" t="s">
        <v>9600</v>
      </c>
      <c r="E4850">
        <v>68.533332819999998</v>
      </c>
      <c r="F4850">
        <v>26.450000760000002</v>
      </c>
      <c r="G4850" t="s">
        <v>1464</v>
      </c>
    </row>
    <row r="4851" spans="1:7" ht="18.75" customHeight="1">
      <c r="A4851" s="36" t="s">
        <v>9775</v>
      </c>
      <c r="B4851" s="36" t="s">
        <v>9596</v>
      </c>
      <c r="C4851" s="36" t="s">
        <v>9776</v>
      </c>
      <c r="D4851" s="36" t="s">
        <v>9600</v>
      </c>
      <c r="E4851">
        <v>0</v>
      </c>
      <c r="F4851">
        <v>0</v>
      </c>
      <c r="G4851" t="s">
        <v>1464</v>
      </c>
    </row>
    <row r="4852" spans="1:7" ht="18.75" customHeight="1">
      <c r="A4852" s="36" t="s">
        <v>9680</v>
      </c>
      <c r="B4852" s="36" t="s">
        <v>9596</v>
      </c>
      <c r="C4852" s="36" t="s">
        <v>9681</v>
      </c>
      <c r="D4852" s="36" t="s">
        <v>9600</v>
      </c>
      <c r="E4852">
        <v>0</v>
      </c>
      <c r="F4852">
        <v>0</v>
      </c>
      <c r="G4852" t="s">
        <v>1464</v>
      </c>
    </row>
    <row r="4853" spans="1:7" ht="18.75" customHeight="1">
      <c r="A4853" s="36" t="s">
        <v>11939</v>
      </c>
      <c r="B4853" s="36" t="s">
        <v>17251</v>
      </c>
      <c r="C4853" s="36" t="s">
        <v>11940</v>
      </c>
      <c r="D4853" t="s">
        <v>11888</v>
      </c>
      <c r="E4853">
        <v>129.09326918667301</v>
      </c>
      <c r="F4853">
        <v>37.599729066995302</v>
      </c>
      <c r="G4853" t="s">
        <v>12136</v>
      </c>
    </row>
    <row r="4854" spans="1:7" ht="18.75" customHeight="1">
      <c r="A4854" s="36" t="s">
        <v>13186</v>
      </c>
      <c r="B4854" s="36" t="s">
        <v>13155</v>
      </c>
      <c r="C4854" s="36" t="s">
        <v>13187</v>
      </c>
      <c r="D4854" s="36" t="s">
        <v>13188</v>
      </c>
      <c r="E4854">
        <v>101.13</v>
      </c>
      <c r="F4854">
        <v>6.52</v>
      </c>
      <c r="G4854" t="s">
        <v>1464</v>
      </c>
    </row>
    <row r="4855" spans="1:7" ht="18.75" customHeight="1">
      <c r="A4855" t="s">
        <v>3390</v>
      </c>
      <c r="B4855" t="s">
        <v>2833</v>
      </c>
      <c r="C4855" t="s">
        <v>3391</v>
      </c>
      <c r="D4855" t="s">
        <v>2838</v>
      </c>
      <c r="E4855">
        <v>22.38333321</v>
      </c>
      <c r="F4855">
        <v>90.666664119999993</v>
      </c>
      <c r="G4855" t="s">
        <v>17230</v>
      </c>
    </row>
    <row r="4856" spans="1:7" ht="18.75" customHeight="1">
      <c r="A4856" s="36" t="s">
        <v>10589</v>
      </c>
      <c r="B4856" s="36" t="s">
        <v>9596</v>
      </c>
      <c r="C4856" s="36" t="s">
        <v>10590</v>
      </c>
      <c r="D4856" s="36" t="s">
        <v>9600</v>
      </c>
      <c r="E4856">
        <v>0</v>
      </c>
      <c r="F4856">
        <v>0</v>
      </c>
      <c r="G4856" t="s">
        <v>1464</v>
      </c>
    </row>
    <row r="4857" spans="1:7" ht="18.75" customHeight="1">
      <c r="A4857" s="36" t="s">
        <v>10492</v>
      </c>
      <c r="B4857" s="36" t="s">
        <v>9596</v>
      </c>
      <c r="C4857" s="36" t="s">
        <v>10493</v>
      </c>
      <c r="D4857" t="s">
        <v>9600</v>
      </c>
      <c r="E4857">
        <v>68.933334349999996</v>
      </c>
      <c r="F4857">
        <v>24.733333590000001</v>
      </c>
      <c r="G4857" t="s">
        <v>1464</v>
      </c>
    </row>
    <row r="4858" spans="1:7" ht="18.75" customHeight="1">
      <c r="A4858" s="36" t="s">
        <v>5491</v>
      </c>
      <c r="B4858" s="36" t="s">
        <v>4582</v>
      </c>
      <c r="C4858" s="36" t="s">
        <v>5492</v>
      </c>
      <c r="D4858" t="s">
        <v>5493</v>
      </c>
      <c r="E4858">
        <v>113.25</v>
      </c>
      <c r="F4858">
        <v>-7.1999998090000004</v>
      </c>
      <c r="G4858" t="s">
        <v>1464</v>
      </c>
    </row>
    <row r="4859" spans="1:7" ht="18.75" customHeight="1">
      <c r="A4859" s="36" t="s">
        <v>10855</v>
      </c>
      <c r="B4859" s="36" t="s">
        <v>10805</v>
      </c>
      <c r="C4859" s="36" t="s">
        <v>10856</v>
      </c>
      <c r="D4859" s="36" t="s">
        <v>10834</v>
      </c>
      <c r="E4859">
        <v>122.5</v>
      </c>
      <c r="F4859">
        <v>10.66666698</v>
      </c>
      <c r="G4859" t="s">
        <v>1464</v>
      </c>
    </row>
    <row r="4860" spans="1:7" ht="18.75" customHeight="1">
      <c r="A4860" t="s">
        <v>2842</v>
      </c>
      <c r="B4860" t="s">
        <v>2833</v>
      </c>
      <c r="C4860" t="s">
        <v>2843</v>
      </c>
      <c r="D4860" t="s">
        <v>2838</v>
      </c>
      <c r="E4860">
        <v>22.270900000000001</v>
      </c>
      <c r="F4860">
        <v>90.401439999999994</v>
      </c>
      <c r="G4860" t="s">
        <v>17230</v>
      </c>
    </row>
    <row r="4861" spans="1:7" ht="18.75" customHeight="1">
      <c r="A4861" s="36" t="s">
        <v>3618</v>
      </c>
      <c r="B4861" s="36" t="s">
        <v>3619</v>
      </c>
      <c r="C4861" s="36" t="s">
        <v>3620</v>
      </c>
      <c r="D4861" s="36" t="s">
        <v>3621</v>
      </c>
      <c r="E4861">
        <v>114.18</v>
      </c>
      <c r="F4861">
        <v>4.3</v>
      </c>
      <c r="G4861" t="s">
        <v>1464</v>
      </c>
    </row>
    <row r="4862" spans="1:7" ht="18.75" customHeight="1">
      <c r="A4862" s="36" t="s">
        <v>13457</v>
      </c>
      <c r="B4862" s="36" t="s">
        <v>13155</v>
      </c>
      <c r="C4862" s="36" t="s">
        <v>13458</v>
      </c>
      <c r="D4862" s="36" t="s">
        <v>13459</v>
      </c>
      <c r="E4862">
        <v>100.0999985</v>
      </c>
      <c r="F4862">
        <v>13.483333590000001</v>
      </c>
      <c r="G4862" t="s">
        <v>1464</v>
      </c>
    </row>
    <row r="4863" spans="1:7" ht="18.75" customHeight="1">
      <c r="A4863" s="36" t="s">
        <v>11231</v>
      </c>
      <c r="B4863" s="36" t="s">
        <v>10805</v>
      </c>
      <c r="C4863" s="36" t="s">
        <v>11232</v>
      </c>
      <c r="D4863" s="36" t="s">
        <v>1464</v>
      </c>
      <c r="E4863">
        <v>0</v>
      </c>
      <c r="F4863">
        <v>0</v>
      </c>
      <c r="G4863" t="s">
        <v>1464</v>
      </c>
    </row>
    <row r="4864" spans="1:7" ht="18.75" customHeight="1">
      <c r="A4864" s="36" t="s">
        <v>11783</v>
      </c>
      <c r="B4864" s="36" t="s">
        <v>10805</v>
      </c>
      <c r="C4864" s="36" t="s">
        <v>11784</v>
      </c>
      <c r="D4864" s="36" t="s">
        <v>1464</v>
      </c>
      <c r="E4864">
        <v>123.444385</v>
      </c>
      <c r="F4864">
        <v>10.472193000000001</v>
      </c>
      <c r="G4864" t="s">
        <v>1464</v>
      </c>
    </row>
    <row r="4865" spans="1:7" ht="18.75" customHeight="1">
      <c r="A4865" s="36" t="s">
        <v>11786</v>
      </c>
      <c r="B4865" s="36" t="s">
        <v>10805</v>
      </c>
      <c r="C4865" s="36" t="s">
        <v>11787</v>
      </c>
      <c r="D4865" s="36" t="s">
        <v>1464</v>
      </c>
      <c r="E4865">
        <v>122.91861299999999</v>
      </c>
      <c r="F4865">
        <v>10.350457</v>
      </c>
      <c r="G4865" t="s">
        <v>1464</v>
      </c>
    </row>
    <row r="4866" spans="1:7" ht="18.75" customHeight="1">
      <c r="A4866" s="36" t="s">
        <v>10849</v>
      </c>
      <c r="B4866" s="36" t="s">
        <v>10805</v>
      </c>
      <c r="C4866" s="36" t="s">
        <v>10850</v>
      </c>
      <c r="D4866" s="36" t="s">
        <v>10846</v>
      </c>
      <c r="E4866">
        <v>122.83333589999999</v>
      </c>
      <c r="F4866">
        <v>10.69999981</v>
      </c>
      <c r="G4866" t="s">
        <v>1464</v>
      </c>
    </row>
    <row r="4867" spans="1:7" ht="18.75" customHeight="1">
      <c r="A4867" s="36" t="s">
        <v>10821</v>
      </c>
      <c r="B4867" s="36" t="s">
        <v>10805</v>
      </c>
      <c r="C4867" s="36" t="s">
        <v>10822</v>
      </c>
      <c r="D4867" s="36" t="s">
        <v>10809</v>
      </c>
      <c r="E4867">
        <v>121.16666410000001</v>
      </c>
      <c r="F4867">
        <v>14.16666698</v>
      </c>
      <c r="G4867" t="s">
        <v>1464</v>
      </c>
    </row>
    <row r="4868" spans="1:7" ht="18.75" customHeight="1">
      <c r="A4868" s="36" t="s">
        <v>11229</v>
      </c>
      <c r="B4868" s="36" t="s">
        <v>10805</v>
      </c>
      <c r="C4868" s="36" t="s">
        <v>11230</v>
      </c>
      <c r="D4868" s="36" t="s">
        <v>1464</v>
      </c>
      <c r="E4868">
        <v>120.881538220998</v>
      </c>
      <c r="F4868">
        <v>14.445859898659901</v>
      </c>
      <c r="G4868" t="s">
        <v>1464</v>
      </c>
    </row>
    <row r="4869" spans="1:7" ht="18.75" customHeight="1">
      <c r="A4869" s="36" t="s">
        <v>11227</v>
      </c>
      <c r="B4869" s="36" t="s">
        <v>10805</v>
      </c>
      <c r="C4869" s="36" t="s">
        <v>11228</v>
      </c>
      <c r="D4869" s="36" t="s">
        <v>1464</v>
      </c>
      <c r="E4869">
        <v>0</v>
      </c>
      <c r="F4869">
        <v>0</v>
      </c>
      <c r="G4869" t="s">
        <v>1464</v>
      </c>
    </row>
    <row r="4870" spans="1:7" ht="18.75" customHeight="1">
      <c r="A4870" s="36" t="s">
        <v>11792</v>
      </c>
      <c r="B4870" s="36" t="s">
        <v>10805</v>
      </c>
      <c r="C4870" s="36" t="s">
        <v>11793</v>
      </c>
      <c r="D4870" s="36" t="s">
        <v>10968</v>
      </c>
      <c r="E4870">
        <v>120.685146</v>
      </c>
      <c r="F4870">
        <v>16.148264999999999</v>
      </c>
      <c r="G4870" t="s">
        <v>1464</v>
      </c>
    </row>
    <row r="4871" spans="1:7" ht="18.75" customHeight="1">
      <c r="A4871" s="36" t="s">
        <v>11225</v>
      </c>
      <c r="B4871" s="36" t="s">
        <v>10805</v>
      </c>
      <c r="C4871" s="36" t="s">
        <v>11226</v>
      </c>
      <c r="D4871" s="36" t="s">
        <v>1464</v>
      </c>
      <c r="E4871">
        <v>120.68455683408401</v>
      </c>
      <c r="F4871">
        <v>16.1458861196753</v>
      </c>
      <c r="G4871" t="s">
        <v>1464</v>
      </c>
    </row>
    <row r="4872" spans="1:7" ht="18.75" customHeight="1">
      <c r="A4872" s="36" t="s">
        <v>14145</v>
      </c>
      <c r="B4872" s="36" t="s">
        <v>13155</v>
      </c>
      <c r="C4872" s="36" t="s">
        <v>14146</v>
      </c>
      <c r="D4872" s="36" t="s">
        <v>13332</v>
      </c>
      <c r="E4872">
        <v>99.167680364346495</v>
      </c>
      <c r="F4872">
        <v>19.441093283122999</v>
      </c>
      <c r="G4872" t="s">
        <v>1464</v>
      </c>
    </row>
    <row r="4873" spans="1:7" ht="18.75" customHeight="1">
      <c r="A4873" s="36" t="s">
        <v>12193</v>
      </c>
      <c r="B4873" s="36" t="s">
        <v>17251</v>
      </c>
      <c r="C4873" s="36" t="s">
        <v>12194</v>
      </c>
      <c r="D4873" s="36" t="s">
        <v>11812</v>
      </c>
      <c r="E4873">
        <v>126.71750211267999</v>
      </c>
      <c r="F4873">
        <v>34.464008797506601</v>
      </c>
      <c r="G4873" t="s">
        <v>1464</v>
      </c>
    </row>
    <row r="4874" spans="1:7" ht="18.75" customHeight="1">
      <c r="A4874" s="36" t="s">
        <v>13951</v>
      </c>
      <c r="B4874" s="36" t="s">
        <v>13155</v>
      </c>
      <c r="C4874" s="36" t="s">
        <v>13952</v>
      </c>
      <c r="D4874" s="36" t="s">
        <v>13529</v>
      </c>
      <c r="E4874">
        <v>103.075885422577</v>
      </c>
      <c r="F4874">
        <v>14.6465866667063</v>
      </c>
      <c r="G4874" t="s">
        <v>1464</v>
      </c>
    </row>
    <row r="4875" spans="1:7" ht="18.75" customHeight="1">
      <c r="A4875" s="36" t="s">
        <v>6166</v>
      </c>
      <c r="B4875" s="36" t="s">
        <v>5588</v>
      </c>
      <c r="C4875" s="36" t="s">
        <v>6167</v>
      </c>
      <c r="D4875" s="36" t="s">
        <v>5828</v>
      </c>
      <c r="E4875">
        <v>137.6999969</v>
      </c>
      <c r="F4875">
        <v>34.700000760000002</v>
      </c>
      <c r="G4875" t="s">
        <v>1464</v>
      </c>
    </row>
    <row r="4876" spans="1:7" ht="18.75" customHeight="1">
      <c r="A4876" s="36" t="s">
        <v>5610</v>
      </c>
      <c r="B4876" s="36" t="s">
        <v>5588</v>
      </c>
      <c r="C4876" s="36" t="s">
        <v>5611</v>
      </c>
      <c r="D4876" t="s">
        <v>5612</v>
      </c>
      <c r="E4876">
        <v>139.949049446929</v>
      </c>
      <c r="F4876">
        <v>35.658338656954598</v>
      </c>
      <c r="G4876" t="s">
        <v>1464</v>
      </c>
    </row>
    <row r="4877" spans="1:7" ht="18.75" customHeight="1">
      <c r="A4877" s="36" t="s">
        <v>9763</v>
      </c>
      <c r="B4877" s="36" t="s">
        <v>9596</v>
      </c>
      <c r="C4877" s="36" t="s">
        <v>9764</v>
      </c>
      <c r="D4877" s="36" t="s">
        <v>9600</v>
      </c>
      <c r="E4877">
        <v>68.166664119999993</v>
      </c>
      <c r="F4877">
        <v>24.216667180000002</v>
      </c>
      <c r="G4877" t="s">
        <v>1464</v>
      </c>
    </row>
    <row r="4878" spans="1:7" ht="18.75" customHeight="1">
      <c r="A4878" s="36" t="s">
        <v>2191</v>
      </c>
      <c r="B4878" s="36" t="s">
        <v>1884</v>
      </c>
      <c r="C4878" s="36" t="s">
        <v>2192</v>
      </c>
      <c r="D4878" s="36" t="s">
        <v>1464</v>
      </c>
      <c r="E4878">
        <v>149.061468162197</v>
      </c>
      <c r="F4878">
        <v>-20.9759384153379</v>
      </c>
      <c r="G4878" t="s">
        <v>1464</v>
      </c>
    </row>
    <row r="4879" spans="1:7" ht="18.75" customHeight="1">
      <c r="A4879" s="36" t="s">
        <v>7922</v>
      </c>
      <c r="B4879" s="36" t="s">
        <v>17249</v>
      </c>
      <c r="C4879" s="36" t="s">
        <v>7923</v>
      </c>
      <c r="D4879" s="36" t="s">
        <v>7710</v>
      </c>
      <c r="E4879">
        <v>176</v>
      </c>
      <c r="F4879">
        <v>-37.716666670000002</v>
      </c>
      <c r="G4879" t="s">
        <v>8466</v>
      </c>
    </row>
    <row r="4880" spans="1:7" ht="18.75" customHeight="1">
      <c r="A4880" s="36" t="s">
        <v>15604</v>
      </c>
      <c r="B4880" s="36" t="s">
        <v>17249</v>
      </c>
      <c r="C4880" s="36" t="s">
        <v>15605</v>
      </c>
      <c r="D4880" t="s">
        <v>7710</v>
      </c>
      <c r="E4880">
        <v>173.13</v>
      </c>
      <c r="F4880">
        <v>-41.22</v>
      </c>
      <c r="G4880" t="s">
        <v>8466</v>
      </c>
    </row>
    <row r="4881" spans="1:7" ht="18.75" customHeight="1">
      <c r="A4881" s="36" t="s">
        <v>7924</v>
      </c>
      <c r="B4881" s="36" t="s">
        <v>17249</v>
      </c>
      <c r="C4881" s="36" t="s">
        <v>7925</v>
      </c>
      <c r="D4881" t="s">
        <v>7703</v>
      </c>
      <c r="E4881">
        <v>176</v>
      </c>
      <c r="F4881">
        <v>-37.716666670000002</v>
      </c>
      <c r="G4881" t="s">
        <v>8787</v>
      </c>
    </row>
    <row r="4882" spans="1:7" ht="18.75" customHeight="1">
      <c r="A4882" s="36" t="s">
        <v>10097</v>
      </c>
      <c r="B4882" s="36" t="s">
        <v>9596</v>
      </c>
      <c r="C4882" s="36" t="s">
        <v>10098</v>
      </c>
      <c r="D4882" s="36" t="s">
        <v>9600</v>
      </c>
      <c r="E4882">
        <v>68.766670230000003</v>
      </c>
      <c r="F4882">
        <v>24.333333970000002</v>
      </c>
      <c r="G4882" t="s">
        <v>1464</v>
      </c>
    </row>
    <row r="4883" spans="1:7" ht="18.75" customHeight="1">
      <c r="A4883" s="36" t="s">
        <v>10577</v>
      </c>
      <c r="B4883" s="36" t="s">
        <v>9596</v>
      </c>
      <c r="C4883" s="36" t="s">
        <v>10578</v>
      </c>
      <c r="D4883" s="36" t="s">
        <v>9600</v>
      </c>
      <c r="E4883">
        <v>67.745604999999998</v>
      </c>
      <c r="F4883">
        <v>24.120435000000001</v>
      </c>
      <c r="G4883" t="s">
        <v>1464</v>
      </c>
    </row>
    <row r="4884" spans="1:7" ht="18.75" customHeight="1">
      <c r="A4884" s="36" t="s">
        <v>7926</v>
      </c>
      <c r="B4884" s="36" t="s">
        <v>17249</v>
      </c>
      <c r="C4884" s="36" t="s">
        <v>7927</v>
      </c>
      <c r="D4884" t="s">
        <v>7773</v>
      </c>
      <c r="E4884">
        <v>174.7</v>
      </c>
      <c r="F4884">
        <v>-36.233333330000001</v>
      </c>
      <c r="G4884" t="s">
        <v>8023</v>
      </c>
    </row>
    <row r="4885" spans="1:7" ht="18.75" customHeight="1">
      <c r="A4885" s="36" t="s">
        <v>2209</v>
      </c>
      <c r="B4885" s="36" t="s">
        <v>1884</v>
      </c>
      <c r="C4885" s="36" t="s">
        <v>2210</v>
      </c>
      <c r="D4885" s="36" t="s">
        <v>1464</v>
      </c>
      <c r="E4885">
        <v>147.95027482000401</v>
      </c>
      <c r="F4885">
        <v>-42.651428313525699</v>
      </c>
      <c r="G4885" t="s">
        <v>1464</v>
      </c>
    </row>
    <row r="4886" spans="1:7" ht="18.75" customHeight="1">
      <c r="A4886" s="36" t="s">
        <v>4407</v>
      </c>
      <c r="B4886" s="36" t="s">
        <v>17247</v>
      </c>
      <c r="C4886" s="36" t="s">
        <v>4408</v>
      </c>
      <c r="D4886" s="36" t="s">
        <v>3850</v>
      </c>
      <c r="E4886">
        <v>119.6999969</v>
      </c>
      <c r="F4886">
        <v>26.683332440000001</v>
      </c>
      <c r="G4886" t="s">
        <v>1464</v>
      </c>
    </row>
    <row r="4887" spans="1:7" ht="18.75" customHeight="1">
      <c r="A4887" t="s">
        <v>3333</v>
      </c>
      <c r="B4887" t="s">
        <v>2833</v>
      </c>
      <c r="C4887" t="s">
        <v>3334</v>
      </c>
      <c r="D4887" t="s">
        <v>2861</v>
      </c>
      <c r="E4887">
        <v>22.583333970000002</v>
      </c>
      <c r="F4887">
        <v>91.083335880000007</v>
      </c>
      <c r="G4887" t="s">
        <v>17231</v>
      </c>
    </row>
    <row r="4888" spans="1:7" ht="18.75" customHeight="1">
      <c r="A4888" s="36" t="s">
        <v>8325</v>
      </c>
      <c r="B4888" s="36" t="s">
        <v>17249</v>
      </c>
      <c r="C4888" s="36" t="s">
        <v>8326</v>
      </c>
      <c r="D4888" t="s">
        <v>8106</v>
      </c>
      <c r="E4888">
        <v>174.66010700000001</v>
      </c>
      <c r="F4888">
        <v>-36.846148999999997</v>
      </c>
      <c r="G4888" t="s">
        <v>1464</v>
      </c>
    </row>
    <row r="4889" spans="1:7" ht="18.75" customHeight="1">
      <c r="A4889" s="36" t="s">
        <v>7928</v>
      </c>
      <c r="B4889" s="36" t="s">
        <v>17249</v>
      </c>
      <c r="C4889" s="36" t="s">
        <v>7929</v>
      </c>
      <c r="D4889" s="36" t="s">
        <v>7795</v>
      </c>
      <c r="E4889">
        <v>168.31666670000001</v>
      </c>
      <c r="F4889">
        <v>-46.45</v>
      </c>
      <c r="G4889" t="s">
        <v>8579</v>
      </c>
    </row>
    <row r="4890" spans="1:7" ht="18.75" customHeight="1">
      <c r="A4890" s="36" t="s">
        <v>4590</v>
      </c>
      <c r="B4890" s="36" t="s">
        <v>4582</v>
      </c>
      <c r="C4890" s="36" t="s">
        <v>4591</v>
      </c>
      <c r="D4890" s="36" t="s">
        <v>4592</v>
      </c>
      <c r="E4890">
        <v>117.52</v>
      </c>
      <c r="F4890">
        <v>0.47783610000001198</v>
      </c>
      <c r="G4890" t="s">
        <v>1464</v>
      </c>
    </row>
    <row r="4891" spans="1:7" ht="18.75" customHeight="1">
      <c r="A4891" s="36" t="s">
        <v>4086</v>
      </c>
      <c r="B4891" s="36" t="s">
        <v>17247</v>
      </c>
      <c r="C4891" s="36" t="s">
        <v>4087</v>
      </c>
      <c r="D4891" s="36" t="s">
        <v>3867</v>
      </c>
      <c r="E4891">
        <v>122.5</v>
      </c>
      <c r="F4891">
        <v>37.083332059999996</v>
      </c>
      <c r="G4891" t="s">
        <v>1464</v>
      </c>
    </row>
    <row r="4892" spans="1:7" ht="18.75" customHeight="1">
      <c r="A4892" s="36" t="s">
        <v>13622</v>
      </c>
      <c r="B4892" s="36" t="s">
        <v>13155</v>
      </c>
      <c r="C4892" s="36" t="s">
        <v>13623</v>
      </c>
      <c r="D4892" s="36" t="s">
        <v>13359</v>
      </c>
      <c r="E4892">
        <v>102.16</v>
      </c>
      <c r="F4892">
        <v>18.04</v>
      </c>
      <c r="G4892" t="s">
        <v>1464</v>
      </c>
    </row>
    <row r="4893" spans="1:7" ht="18.75" customHeight="1">
      <c r="A4893" s="36" t="s">
        <v>15506</v>
      </c>
      <c r="B4893" s="36" t="s">
        <v>4582</v>
      </c>
      <c r="C4893" s="36" t="s">
        <v>15507</v>
      </c>
      <c r="D4893" s="36" t="s">
        <v>1464</v>
      </c>
      <c r="E4893">
        <v>117.58300589187</v>
      </c>
      <c r="F4893">
        <v>0.41836254073142998</v>
      </c>
      <c r="G4893" t="s">
        <v>1464</v>
      </c>
    </row>
    <row r="4894" spans="1:7" ht="18.75" customHeight="1">
      <c r="A4894" s="36" t="s">
        <v>9712</v>
      </c>
      <c r="B4894" s="36" t="s">
        <v>9596</v>
      </c>
      <c r="C4894" s="36" t="s">
        <v>9713</v>
      </c>
      <c r="D4894" t="s">
        <v>9600</v>
      </c>
      <c r="E4894">
        <v>68.083335880000007</v>
      </c>
      <c r="F4894">
        <v>26.166666029999998</v>
      </c>
      <c r="G4894" t="s">
        <v>1464</v>
      </c>
    </row>
    <row r="4895" spans="1:7" ht="18.75" customHeight="1">
      <c r="A4895" s="36" t="s">
        <v>12151</v>
      </c>
      <c r="B4895" s="36" t="s">
        <v>17251</v>
      </c>
      <c r="C4895" s="36" t="s">
        <v>12152</v>
      </c>
      <c r="D4895" t="s">
        <v>11812</v>
      </c>
      <c r="E4895">
        <v>127.394331324029</v>
      </c>
      <c r="F4895">
        <v>34.963894603222798</v>
      </c>
      <c r="G4895" t="s">
        <v>1464</v>
      </c>
    </row>
    <row r="4896" spans="1:7" ht="18.75" customHeight="1">
      <c r="A4896" s="36" t="s">
        <v>12529</v>
      </c>
      <c r="B4896" s="36" t="s">
        <v>17253</v>
      </c>
      <c r="C4896" s="36" t="s">
        <v>12530</v>
      </c>
      <c r="D4896" t="s">
        <v>12404</v>
      </c>
      <c r="E4896">
        <v>80.183333329999996</v>
      </c>
      <c r="F4896">
        <v>9.5666666669999891</v>
      </c>
      <c r="G4896" t="s">
        <v>1464</v>
      </c>
    </row>
    <row r="4897" spans="1:7" ht="18.75" customHeight="1">
      <c r="A4897" s="36" t="s">
        <v>12813</v>
      </c>
      <c r="B4897" s="36" t="s">
        <v>17253</v>
      </c>
      <c r="C4897" s="36" t="s">
        <v>12814</v>
      </c>
      <c r="D4897" t="s">
        <v>1464</v>
      </c>
      <c r="E4897">
        <v>80.199340000000007</v>
      </c>
      <c r="F4897">
        <v>9.5741199999999793</v>
      </c>
      <c r="G4897" t="s">
        <v>1464</v>
      </c>
    </row>
    <row r="4898" spans="1:7" ht="18.75" customHeight="1">
      <c r="A4898" s="36" t="s">
        <v>9686</v>
      </c>
      <c r="B4898" s="36" t="s">
        <v>9596</v>
      </c>
      <c r="C4898" s="36" t="s">
        <v>9687</v>
      </c>
      <c r="D4898" s="36" t="s">
        <v>9600</v>
      </c>
      <c r="E4898">
        <v>0</v>
      </c>
      <c r="F4898">
        <v>0</v>
      </c>
      <c r="G4898" t="s">
        <v>1464</v>
      </c>
    </row>
    <row r="4899" spans="1:7" ht="18.75" customHeight="1">
      <c r="A4899" s="36" t="s">
        <v>3881</v>
      </c>
      <c r="B4899" s="36" t="s">
        <v>17247</v>
      </c>
      <c r="C4899" s="36" t="s">
        <v>3882</v>
      </c>
      <c r="D4899" s="36" t="s">
        <v>3883</v>
      </c>
      <c r="E4899">
        <v>132.22720000000001</v>
      </c>
      <c r="F4899">
        <v>46.813890000000001</v>
      </c>
      <c r="G4899" t="s">
        <v>1464</v>
      </c>
    </row>
    <row r="4900" spans="1:7" ht="18.75" customHeight="1">
      <c r="A4900" s="36" t="s">
        <v>7327</v>
      </c>
      <c r="B4900" s="36" t="s">
        <v>6929</v>
      </c>
      <c r="C4900" s="36" t="s">
        <v>7328</v>
      </c>
      <c r="D4900" s="36" t="s">
        <v>1464</v>
      </c>
      <c r="E4900">
        <v>0</v>
      </c>
      <c r="F4900">
        <v>0</v>
      </c>
      <c r="G4900" t="s">
        <v>1464</v>
      </c>
    </row>
    <row r="4901" spans="1:7" ht="18.75" customHeight="1">
      <c r="A4901" s="36" t="s">
        <v>10689</v>
      </c>
      <c r="B4901" s="36" t="s">
        <v>9596</v>
      </c>
      <c r="C4901" s="36" t="s">
        <v>10690</v>
      </c>
      <c r="D4901" s="36" t="s">
        <v>9600</v>
      </c>
      <c r="E4901">
        <v>0</v>
      </c>
      <c r="F4901">
        <v>0</v>
      </c>
      <c r="G4901" t="s">
        <v>1464</v>
      </c>
    </row>
    <row r="4902" spans="1:7" ht="18.75" customHeight="1">
      <c r="A4902" s="36" t="s">
        <v>4072</v>
      </c>
      <c r="B4902" s="36" t="s">
        <v>17247</v>
      </c>
      <c r="C4902" s="36" t="s">
        <v>4073</v>
      </c>
      <c r="D4902" s="36" t="s">
        <v>3765</v>
      </c>
      <c r="E4902">
        <v>0</v>
      </c>
      <c r="F4902">
        <v>0</v>
      </c>
      <c r="G4902" t="s">
        <v>1464</v>
      </c>
    </row>
    <row r="4903" spans="1:7" ht="18.75" customHeight="1">
      <c r="A4903" s="36" t="s">
        <v>6062</v>
      </c>
      <c r="B4903" s="36" t="s">
        <v>5588</v>
      </c>
      <c r="C4903" s="36" t="s">
        <v>6063</v>
      </c>
      <c r="D4903" s="36" t="s">
        <v>5590</v>
      </c>
      <c r="E4903">
        <v>141.71665949999999</v>
      </c>
      <c r="F4903">
        <v>43.316665649999997</v>
      </c>
      <c r="G4903" t="s">
        <v>1464</v>
      </c>
    </row>
    <row r="4904" spans="1:7" ht="18.75" customHeight="1">
      <c r="A4904" s="36" t="s">
        <v>10540</v>
      </c>
      <c r="B4904" s="36" t="s">
        <v>9596</v>
      </c>
      <c r="C4904" s="36" t="s">
        <v>10541</v>
      </c>
      <c r="D4904" s="36" t="s">
        <v>1464</v>
      </c>
      <c r="E4904">
        <v>72.11</v>
      </c>
      <c r="F4904">
        <v>35.049999999999997</v>
      </c>
      <c r="G4904" t="s">
        <v>1464</v>
      </c>
    </row>
    <row r="4905" spans="1:7" ht="18.75" customHeight="1">
      <c r="A4905" s="36" t="s">
        <v>4475</v>
      </c>
      <c r="B4905" s="36" t="s">
        <v>17247</v>
      </c>
      <c r="C4905" s="36" t="s">
        <v>4476</v>
      </c>
      <c r="D4905" t="s">
        <v>3876</v>
      </c>
      <c r="E4905">
        <v>121.58333589999999</v>
      </c>
      <c r="F4905">
        <v>29.166666029999998</v>
      </c>
      <c r="G4905" t="s">
        <v>1464</v>
      </c>
    </row>
    <row r="4906" spans="1:7" ht="18.75" customHeight="1">
      <c r="A4906" s="36" t="s">
        <v>4298</v>
      </c>
      <c r="B4906" s="36" t="s">
        <v>17247</v>
      </c>
      <c r="C4906" s="36" t="s">
        <v>4299</v>
      </c>
      <c r="D4906" s="36" t="s">
        <v>3826</v>
      </c>
      <c r="E4906">
        <v>111.1999969</v>
      </c>
      <c r="F4906">
        <v>34.799999239999998</v>
      </c>
      <c r="G4906" t="s">
        <v>1464</v>
      </c>
    </row>
    <row r="4907" spans="1:7" ht="18.75" customHeight="1">
      <c r="A4907" s="36" t="s">
        <v>4176</v>
      </c>
      <c r="B4907" s="36" t="s">
        <v>17247</v>
      </c>
      <c r="C4907" s="36" t="s">
        <v>4177</v>
      </c>
      <c r="D4907" s="36" t="s">
        <v>3831</v>
      </c>
      <c r="E4907">
        <v>121</v>
      </c>
      <c r="F4907">
        <v>39</v>
      </c>
      <c r="G4907" t="s">
        <v>1464</v>
      </c>
    </row>
    <row r="4908" spans="1:7" ht="18.75" customHeight="1">
      <c r="A4908" s="36" t="s">
        <v>11529</v>
      </c>
      <c r="B4908" s="36" t="s">
        <v>10805</v>
      </c>
      <c r="C4908" s="36" t="s">
        <v>11530</v>
      </c>
      <c r="D4908" s="36" t="s">
        <v>10968</v>
      </c>
      <c r="E4908">
        <v>119.91666410000001</v>
      </c>
      <c r="F4908">
        <v>16.416666029999998</v>
      </c>
      <c r="G4908" t="s">
        <v>1464</v>
      </c>
    </row>
    <row r="4909" spans="1:7" ht="18.75" customHeight="1">
      <c r="A4909" s="36" t="s">
        <v>6633</v>
      </c>
      <c r="B4909" s="36" t="s">
        <v>6330</v>
      </c>
      <c r="C4909" t="s">
        <v>6634</v>
      </c>
      <c r="D4909" t="s">
        <v>6356</v>
      </c>
      <c r="E4909">
        <v>1.716666698</v>
      </c>
      <c r="F4909">
        <v>110.1999969</v>
      </c>
    </row>
    <row r="4910" spans="1:7" ht="18.75" customHeight="1">
      <c r="A4910" s="36" t="s">
        <v>11223</v>
      </c>
      <c r="B4910" s="36" t="s">
        <v>10805</v>
      </c>
      <c r="C4910" s="36" t="s">
        <v>11224</v>
      </c>
      <c r="D4910" s="36" t="s">
        <v>1464</v>
      </c>
      <c r="E4910">
        <v>0</v>
      </c>
      <c r="F4910">
        <v>0</v>
      </c>
      <c r="G4910" t="s">
        <v>1464</v>
      </c>
    </row>
    <row r="4911" spans="1:7" ht="18.75" customHeight="1">
      <c r="A4911" s="36" t="s">
        <v>11779</v>
      </c>
      <c r="B4911" s="36" t="s">
        <v>10805</v>
      </c>
      <c r="C4911" s="36" t="s">
        <v>11780</v>
      </c>
      <c r="D4911" s="36" t="s">
        <v>1464</v>
      </c>
      <c r="E4911">
        <v>125.175589</v>
      </c>
      <c r="F4911">
        <v>6.7175760000000002</v>
      </c>
      <c r="G4911" t="s">
        <v>1464</v>
      </c>
    </row>
    <row r="4912" spans="1:7" ht="18.75" customHeight="1">
      <c r="A4912" s="36" t="s">
        <v>6746</v>
      </c>
      <c r="B4912" s="36" t="s">
        <v>6330</v>
      </c>
      <c r="C4912" t="s">
        <v>6747</v>
      </c>
      <c r="D4912" t="s">
        <v>6356</v>
      </c>
      <c r="E4912">
        <v>1.7000000479999999</v>
      </c>
      <c r="F4912">
        <v>110.3000031</v>
      </c>
    </row>
    <row r="4913" spans="1:7" ht="18.75" customHeight="1">
      <c r="A4913" s="36" t="s">
        <v>4182</v>
      </c>
      <c r="B4913" s="36" t="s">
        <v>17247</v>
      </c>
      <c r="C4913" s="36" t="s">
        <v>4183</v>
      </c>
      <c r="D4913" s="36" t="s">
        <v>3834</v>
      </c>
      <c r="E4913">
        <v>105.4</v>
      </c>
      <c r="F4913">
        <v>29.1</v>
      </c>
      <c r="G4913" t="s">
        <v>1464</v>
      </c>
    </row>
    <row r="4914" spans="1:7" ht="18.75" customHeight="1">
      <c r="A4914" s="36" t="s">
        <v>5469</v>
      </c>
      <c r="B4914" s="36" t="s">
        <v>4582</v>
      </c>
      <c r="C4914" s="36" t="s">
        <v>5470</v>
      </c>
      <c r="D4914" s="36" t="s">
        <v>4710</v>
      </c>
      <c r="E4914">
        <v>107.6999969</v>
      </c>
      <c r="F4914">
        <v>-6.966666698</v>
      </c>
      <c r="G4914" t="s">
        <v>1464</v>
      </c>
    </row>
    <row r="4915" spans="1:7" ht="18.75" customHeight="1">
      <c r="A4915" s="36" t="s">
        <v>13894</v>
      </c>
      <c r="B4915" s="36" t="s">
        <v>13155</v>
      </c>
      <c r="C4915" s="36" t="s">
        <v>13895</v>
      </c>
      <c r="D4915" s="36" t="s">
        <v>13196</v>
      </c>
      <c r="E4915">
        <v>0</v>
      </c>
      <c r="F4915">
        <v>0</v>
      </c>
      <c r="G4915" t="s">
        <v>1464</v>
      </c>
    </row>
    <row r="4916" spans="1:7" ht="18.75" customHeight="1">
      <c r="A4916" s="36" t="s">
        <v>12229</v>
      </c>
      <c r="B4916" s="36" t="s">
        <v>17251</v>
      </c>
      <c r="C4916" s="36" t="s">
        <v>12230</v>
      </c>
      <c r="D4916" s="36" t="s">
        <v>11839</v>
      </c>
      <c r="E4916">
        <v>126.840301724574</v>
      </c>
      <c r="F4916">
        <v>36.847686391739202</v>
      </c>
      <c r="G4916" t="s">
        <v>1464</v>
      </c>
    </row>
    <row r="4917" spans="1:7" ht="18.75" customHeight="1">
      <c r="A4917" s="36" t="s">
        <v>15569</v>
      </c>
      <c r="B4917" s="36" t="s">
        <v>7429</v>
      </c>
      <c r="C4917" s="36" t="s">
        <v>15570</v>
      </c>
      <c r="D4917" s="36" t="s">
        <v>1464</v>
      </c>
      <c r="E4917">
        <v>0</v>
      </c>
      <c r="F4917">
        <v>0</v>
      </c>
      <c r="G4917" t="s">
        <v>1464</v>
      </c>
    </row>
    <row r="4918" spans="1:7" ht="18.75" customHeight="1">
      <c r="A4918" s="36" t="s">
        <v>15571</v>
      </c>
      <c r="B4918" s="36" t="s">
        <v>7429</v>
      </c>
      <c r="C4918" s="36" t="s">
        <v>15572</v>
      </c>
      <c r="D4918" s="36" t="s">
        <v>1464</v>
      </c>
      <c r="E4918">
        <v>0</v>
      </c>
      <c r="F4918">
        <v>0</v>
      </c>
      <c r="G4918" t="s">
        <v>1464</v>
      </c>
    </row>
    <row r="4919" spans="1:7" ht="18.75" customHeight="1">
      <c r="A4919" s="36" t="s">
        <v>13704</v>
      </c>
      <c r="B4919" s="36" t="s">
        <v>13155</v>
      </c>
      <c r="C4919" s="36" t="s">
        <v>13705</v>
      </c>
      <c r="D4919" s="36" t="s">
        <v>13323</v>
      </c>
      <c r="E4919">
        <v>100.9499969</v>
      </c>
      <c r="F4919">
        <v>14.53333378</v>
      </c>
      <c r="G4919" t="s">
        <v>1464</v>
      </c>
    </row>
    <row r="4920" spans="1:7" ht="18.75" customHeight="1">
      <c r="A4920" s="36" t="s">
        <v>5473</v>
      </c>
      <c r="B4920" s="36" t="s">
        <v>4582</v>
      </c>
      <c r="C4920" s="36" t="s">
        <v>5474</v>
      </c>
      <c r="D4920" s="36" t="s">
        <v>4627</v>
      </c>
      <c r="E4920">
        <v>111</v>
      </c>
      <c r="F4920">
        <v>-7</v>
      </c>
      <c r="G4920" t="s">
        <v>1464</v>
      </c>
    </row>
    <row r="4921" spans="1:7" ht="18.75" customHeight="1">
      <c r="A4921" s="36" t="s">
        <v>12568</v>
      </c>
      <c r="B4921" s="36" t="s">
        <v>17253</v>
      </c>
      <c r="C4921" s="36" t="s">
        <v>12569</v>
      </c>
      <c r="D4921" s="36" t="s">
        <v>1464</v>
      </c>
      <c r="E4921">
        <v>80.143829999999994</v>
      </c>
      <c r="F4921">
        <v>9.6783400000000004</v>
      </c>
      <c r="G4921" t="s">
        <v>12786</v>
      </c>
    </row>
    <row r="4922" spans="1:7" ht="18.75" customHeight="1">
      <c r="A4922" s="36" t="s">
        <v>6378</v>
      </c>
      <c r="B4922" s="36" t="s">
        <v>6330</v>
      </c>
      <c r="C4922" t="s">
        <v>6379</v>
      </c>
      <c r="D4922" t="s">
        <v>6356</v>
      </c>
      <c r="E4922">
        <v>1.583333254</v>
      </c>
      <c r="F4922">
        <v>110.3499985</v>
      </c>
    </row>
    <row r="4923" spans="1:7" ht="18.75" customHeight="1">
      <c r="A4923" s="36" t="s">
        <v>11438</v>
      </c>
      <c r="B4923" s="36" t="s">
        <v>10805</v>
      </c>
      <c r="C4923" s="36" t="s">
        <v>11439</v>
      </c>
      <c r="D4923" s="36" t="s">
        <v>10913</v>
      </c>
      <c r="E4923">
        <v>121.506366</v>
      </c>
      <c r="F4923">
        <v>13.876830999999999</v>
      </c>
      <c r="G4923" t="s">
        <v>1464</v>
      </c>
    </row>
    <row r="4924" spans="1:7" ht="18.75" customHeight="1">
      <c r="A4924" s="36" t="s">
        <v>6757</v>
      </c>
      <c r="B4924" s="36" t="s">
        <v>6330</v>
      </c>
      <c r="C4924" t="s">
        <v>6758</v>
      </c>
      <c r="D4924" t="s">
        <v>6356</v>
      </c>
      <c r="E4924">
        <v>2.1500000950000002</v>
      </c>
      <c r="F4924">
        <v>111.48332980000001</v>
      </c>
    </row>
    <row r="4925" spans="1:7" ht="18.75" customHeight="1">
      <c r="A4925" s="36" t="s">
        <v>2193</v>
      </c>
      <c r="B4925" s="36" t="s">
        <v>1884</v>
      </c>
      <c r="C4925" s="36" t="s">
        <v>2194</v>
      </c>
      <c r="D4925" s="36" t="s">
        <v>1464</v>
      </c>
      <c r="E4925">
        <v>149.28299108743801</v>
      </c>
      <c r="F4925">
        <v>-21.403314016885499</v>
      </c>
      <c r="G4925" t="s">
        <v>1464</v>
      </c>
    </row>
    <row r="4926" spans="1:7" ht="18.75" customHeight="1">
      <c r="A4926" t="s">
        <v>3305</v>
      </c>
      <c r="B4926" t="s">
        <v>2833</v>
      </c>
      <c r="C4926" t="s">
        <v>3306</v>
      </c>
      <c r="D4926" t="s">
        <v>2846</v>
      </c>
      <c r="E4926">
        <v>24.23</v>
      </c>
      <c r="F4926">
        <v>91.19</v>
      </c>
      <c r="G4926" t="s">
        <v>17242</v>
      </c>
    </row>
    <row r="4927" spans="1:7" ht="18.75" customHeight="1">
      <c r="A4927" s="36" t="s">
        <v>9672</v>
      </c>
      <c r="B4927" s="36" t="s">
        <v>9596</v>
      </c>
      <c r="C4927" s="36" t="s">
        <v>9673</v>
      </c>
      <c r="D4927" s="36" t="s">
        <v>9600</v>
      </c>
      <c r="E4927">
        <v>67.916664119999993</v>
      </c>
      <c r="F4927">
        <v>27.399999619999999</v>
      </c>
      <c r="G4927" t="s">
        <v>1464</v>
      </c>
    </row>
    <row r="4928" spans="1:7" ht="18.75" customHeight="1">
      <c r="A4928" s="36" t="s">
        <v>5652</v>
      </c>
      <c r="B4928" s="36" t="s">
        <v>5588</v>
      </c>
      <c r="C4928" s="36" t="s">
        <v>5653</v>
      </c>
      <c r="D4928" s="36" t="s">
        <v>5590</v>
      </c>
      <c r="E4928">
        <v>142.18333440000001</v>
      </c>
      <c r="F4928">
        <v>45.316665649999997</v>
      </c>
      <c r="G4928" t="s">
        <v>1464</v>
      </c>
    </row>
    <row r="4929" spans="1:7" ht="18.75" customHeight="1">
      <c r="A4929" s="36" t="s">
        <v>5854</v>
      </c>
      <c r="B4929" s="36" t="s">
        <v>5588</v>
      </c>
      <c r="C4929" s="36" t="s">
        <v>5855</v>
      </c>
      <c r="D4929" s="36" t="s">
        <v>5596</v>
      </c>
      <c r="E4929">
        <v>127.7833328</v>
      </c>
      <c r="F4929">
        <v>26.166666029999998</v>
      </c>
      <c r="G4929" t="s">
        <v>1464</v>
      </c>
    </row>
    <row r="4930" spans="1:7" ht="18.75" customHeight="1">
      <c r="A4930" s="36" t="s">
        <v>7159</v>
      </c>
      <c r="B4930" s="36" t="s">
        <v>6929</v>
      </c>
      <c r="C4930" s="36" t="s">
        <v>7160</v>
      </c>
      <c r="D4930" s="36" t="s">
        <v>6931</v>
      </c>
      <c r="E4930">
        <v>96.266670230000003</v>
      </c>
      <c r="F4930">
        <v>16.766666409999999</v>
      </c>
      <c r="G4930" t="s">
        <v>1464</v>
      </c>
    </row>
    <row r="4931" spans="1:7" ht="18.75" customHeight="1">
      <c r="A4931" s="36" t="s">
        <v>4587</v>
      </c>
      <c r="B4931" s="36" t="s">
        <v>4582</v>
      </c>
      <c r="C4931" s="36" t="s">
        <v>4588</v>
      </c>
      <c r="D4931" s="36" t="s">
        <v>4589</v>
      </c>
      <c r="E4931">
        <v>116.54</v>
      </c>
      <c r="F4931">
        <v>-8.3800000000000008</v>
      </c>
      <c r="G4931" t="s">
        <v>1464</v>
      </c>
    </row>
    <row r="4932" spans="1:7" ht="18.75" customHeight="1">
      <c r="A4932" s="36" t="s">
        <v>7243</v>
      </c>
      <c r="B4932" s="36" t="s">
        <v>6929</v>
      </c>
      <c r="C4932" s="36" t="s">
        <v>7244</v>
      </c>
      <c r="D4932" s="36" t="s">
        <v>6964</v>
      </c>
      <c r="E4932">
        <v>94.550003050000001</v>
      </c>
      <c r="F4932">
        <v>17.783332819999998</v>
      </c>
      <c r="G4932" t="s">
        <v>1464</v>
      </c>
    </row>
    <row r="4933" spans="1:7" ht="18.75" customHeight="1">
      <c r="A4933" s="36" t="s">
        <v>11531</v>
      </c>
      <c r="B4933" s="36" t="s">
        <v>10805</v>
      </c>
      <c r="C4933" s="36" t="s">
        <v>11532</v>
      </c>
      <c r="D4933" s="36" t="s">
        <v>10968</v>
      </c>
      <c r="E4933">
        <v>120.7833328</v>
      </c>
      <c r="F4933">
        <v>18.583333970000002</v>
      </c>
      <c r="G4933" t="s">
        <v>1464</v>
      </c>
    </row>
    <row r="4934" spans="1:7" ht="18.75" customHeight="1">
      <c r="A4934" s="36" t="s">
        <v>11282</v>
      </c>
      <c r="B4934" s="36" t="s">
        <v>10805</v>
      </c>
      <c r="C4934" s="36" t="s">
        <v>11283</v>
      </c>
      <c r="D4934" s="36" t="s">
        <v>1464</v>
      </c>
      <c r="E4934">
        <v>0</v>
      </c>
      <c r="F4934">
        <v>0</v>
      </c>
      <c r="G4934" t="s">
        <v>1464</v>
      </c>
    </row>
    <row r="4935" spans="1:7" ht="18.75" customHeight="1">
      <c r="A4935" s="36" t="s">
        <v>4921</v>
      </c>
      <c r="B4935" s="36" t="s">
        <v>4582</v>
      </c>
      <c r="C4935" s="36" t="s">
        <v>4922</v>
      </c>
      <c r="D4935" s="36" t="s">
        <v>4584</v>
      </c>
      <c r="E4935">
        <v>106.61666870000001</v>
      </c>
      <c r="F4935">
        <v>-6.216666698</v>
      </c>
      <c r="G4935" t="s">
        <v>1464</v>
      </c>
    </row>
    <row r="4936" spans="1:7" ht="18.75" customHeight="1">
      <c r="A4936" s="36" t="s">
        <v>17034</v>
      </c>
      <c r="B4936" s="36" t="s">
        <v>6330</v>
      </c>
      <c r="C4936" t="s">
        <v>17093</v>
      </c>
      <c r="D4936" t="s">
        <v>6332</v>
      </c>
      <c r="E4936">
        <v>2.2360141052589602</v>
      </c>
      <c r="F4936">
        <v>102.68129699198199</v>
      </c>
    </row>
    <row r="4937" spans="1:7" ht="18.75" customHeight="1">
      <c r="A4937" s="36" t="s">
        <v>15508</v>
      </c>
      <c r="B4937" s="36" t="s">
        <v>4582</v>
      </c>
      <c r="C4937" s="36" t="s">
        <v>15509</v>
      </c>
      <c r="D4937" t="s">
        <v>1464</v>
      </c>
      <c r="E4937">
        <v>110.80868333333299</v>
      </c>
      <c r="F4937">
        <v>-7.0508972222222202</v>
      </c>
      <c r="G4937" t="s">
        <v>1464</v>
      </c>
    </row>
    <row r="4938" spans="1:7" ht="18.75" customHeight="1">
      <c r="A4938" s="36" t="s">
        <v>15510</v>
      </c>
      <c r="B4938" s="36" t="s">
        <v>4582</v>
      </c>
      <c r="C4938" s="36" t="s">
        <v>15511</v>
      </c>
      <c r="D4938" t="s">
        <v>1464</v>
      </c>
      <c r="E4938">
        <v>110.323688292182</v>
      </c>
      <c r="F4938">
        <v>-6.9546647241341297</v>
      </c>
      <c r="G4938" t="s">
        <v>1464</v>
      </c>
    </row>
    <row r="4939" spans="1:7" ht="18.75" customHeight="1">
      <c r="A4939" s="36" t="s">
        <v>11221</v>
      </c>
      <c r="B4939" s="36" t="s">
        <v>10805</v>
      </c>
      <c r="C4939" s="36" t="s">
        <v>11222</v>
      </c>
      <c r="D4939" s="36" t="s">
        <v>1464</v>
      </c>
      <c r="E4939">
        <v>0</v>
      </c>
      <c r="F4939">
        <v>0</v>
      </c>
      <c r="G4939" t="s">
        <v>1464</v>
      </c>
    </row>
    <row r="4940" spans="1:7" ht="18.75" customHeight="1">
      <c r="A4940" s="36" t="s">
        <v>5166</v>
      </c>
      <c r="B4940" s="36" t="s">
        <v>4582</v>
      </c>
      <c r="C4940" s="36" t="s">
        <v>5167</v>
      </c>
      <c r="D4940" t="s">
        <v>4664</v>
      </c>
      <c r="E4940">
        <v>110.4666672</v>
      </c>
      <c r="F4940">
        <v>-6.9000000950000002</v>
      </c>
      <c r="G4940" t="s">
        <v>1464</v>
      </c>
    </row>
    <row r="4941" spans="1:7" ht="18.75" customHeight="1">
      <c r="A4941" s="36" t="s">
        <v>2622</v>
      </c>
      <c r="B4941" s="36" t="s">
        <v>1884</v>
      </c>
      <c r="C4941" s="36" t="s">
        <v>2623</v>
      </c>
      <c r="D4941" s="36" t="s">
        <v>1464</v>
      </c>
      <c r="E4941">
        <v>148.26533327372701</v>
      </c>
      <c r="F4941">
        <v>-41.460639131673297</v>
      </c>
      <c r="G4941" t="s">
        <v>1464</v>
      </c>
    </row>
    <row r="4942" spans="1:7" ht="18.75" customHeight="1">
      <c r="A4942" s="36" t="s">
        <v>2678</v>
      </c>
      <c r="B4942" s="36" t="s">
        <v>1884</v>
      </c>
      <c r="C4942" s="36" t="s">
        <v>2679</v>
      </c>
      <c r="D4942" t="s">
        <v>1921</v>
      </c>
      <c r="E4942">
        <v>134.164536078189</v>
      </c>
      <c r="F4942">
        <v>-32.957483320341403</v>
      </c>
      <c r="G4942" t="s">
        <v>1464</v>
      </c>
    </row>
    <row r="4943" spans="1:7" ht="18.75" customHeight="1">
      <c r="A4943" s="36" t="s">
        <v>2746</v>
      </c>
      <c r="B4943" s="36" t="s">
        <v>1884</v>
      </c>
      <c r="C4943" s="36" t="s">
        <v>2747</v>
      </c>
      <c r="D4943" s="36" t="s">
        <v>1464</v>
      </c>
      <c r="E4943">
        <v>140.45423147702201</v>
      </c>
      <c r="F4943">
        <v>-16.918436413475099</v>
      </c>
      <c r="G4943" t="s">
        <v>1464</v>
      </c>
    </row>
    <row r="4944" spans="1:7" ht="18.75" customHeight="1">
      <c r="A4944" s="36" t="s">
        <v>2203</v>
      </c>
      <c r="B4944" s="36" t="s">
        <v>1884</v>
      </c>
      <c r="C4944" s="36" t="s">
        <v>2204</v>
      </c>
      <c r="D4944" s="36" t="s">
        <v>1464</v>
      </c>
      <c r="E4944">
        <v>148.976458844474</v>
      </c>
      <c r="F4944">
        <v>-20.8982803809463</v>
      </c>
      <c r="G4944" t="s">
        <v>1464</v>
      </c>
    </row>
    <row r="4945" spans="1:7" ht="18.75" customHeight="1">
      <c r="A4945" s="36" t="s">
        <v>7930</v>
      </c>
      <c r="B4945" s="36" t="s">
        <v>17249</v>
      </c>
      <c r="C4945" s="36" t="s">
        <v>7931</v>
      </c>
      <c r="D4945" s="36" t="s">
        <v>7713</v>
      </c>
      <c r="E4945">
        <v>174.79138889999999</v>
      </c>
      <c r="F4945">
        <v>-37.094722220000001</v>
      </c>
      <c r="G4945" t="s">
        <v>8871</v>
      </c>
    </row>
    <row r="4946" spans="1:7" ht="18.75" customHeight="1">
      <c r="A4946" s="36" t="s">
        <v>6452</v>
      </c>
      <c r="B4946" s="36" t="s">
        <v>6330</v>
      </c>
      <c r="C4946" t="s">
        <v>6453</v>
      </c>
      <c r="D4946" t="s">
        <v>6340</v>
      </c>
      <c r="E4946">
        <v>5.5</v>
      </c>
      <c r="F4946">
        <v>100.5</v>
      </c>
    </row>
    <row r="4947" spans="1:7" ht="18.75" customHeight="1">
      <c r="A4947" s="36" t="s">
        <v>6993</v>
      </c>
      <c r="B4947" s="36" t="s">
        <v>6929</v>
      </c>
      <c r="C4947" s="36" t="s">
        <v>6994</v>
      </c>
      <c r="D4947" s="36" t="s">
        <v>6982</v>
      </c>
      <c r="E4947">
        <v>96.300003050000001</v>
      </c>
      <c r="F4947">
        <v>22.350000380000001</v>
      </c>
      <c r="G4947" t="s">
        <v>1464</v>
      </c>
    </row>
    <row r="4948" spans="1:7" ht="18.75" customHeight="1">
      <c r="A4948" s="36" t="s">
        <v>6751</v>
      </c>
      <c r="B4948" s="36" t="s">
        <v>6330</v>
      </c>
      <c r="C4948" t="s">
        <v>6752</v>
      </c>
      <c r="D4948" t="s">
        <v>6332</v>
      </c>
      <c r="E4948">
        <v>1.916666746</v>
      </c>
      <c r="F4948">
        <v>104.0999985</v>
      </c>
    </row>
    <row r="4949" spans="1:7" ht="18.75" customHeight="1">
      <c r="A4949" s="36" t="s">
        <v>6753</v>
      </c>
      <c r="B4949" s="36" t="s">
        <v>6330</v>
      </c>
      <c r="C4949" t="s">
        <v>6754</v>
      </c>
      <c r="D4949" t="s">
        <v>6332</v>
      </c>
      <c r="E4949">
        <v>1.833333254</v>
      </c>
      <c r="F4949">
        <v>104.13333129999999</v>
      </c>
    </row>
    <row r="4950" spans="1:7" ht="18.75" customHeight="1">
      <c r="A4950" s="36" t="s">
        <v>10033</v>
      </c>
      <c r="B4950" s="36" t="s">
        <v>9596</v>
      </c>
      <c r="C4950" s="36" t="s">
        <v>10034</v>
      </c>
      <c r="D4950" s="36" t="s">
        <v>9600</v>
      </c>
      <c r="E4950">
        <v>67.816665650000004</v>
      </c>
      <c r="F4950">
        <v>27.833333970000002</v>
      </c>
      <c r="G4950" t="s">
        <v>1464</v>
      </c>
    </row>
    <row r="4951" spans="1:7" ht="18.75" customHeight="1">
      <c r="A4951" s="36" t="s">
        <v>10047</v>
      </c>
      <c r="B4951" s="36" t="s">
        <v>9596</v>
      </c>
      <c r="C4951" s="36" t="s">
        <v>10048</v>
      </c>
      <c r="D4951" s="36" t="s">
        <v>9600</v>
      </c>
      <c r="E4951">
        <v>67.816665650000004</v>
      </c>
      <c r="F4951">
        <v>27.816667559999999</v>
      </c>
      <c r="G4951" t="s">
        <v>1464</v>
      </c>
    </row>
    <row r="4952" spans="1:7" ht="18.75" customHeight="1">
      <c r="A4952" s="36" t="s">
        <v>9992</v>
      </c>
      <c r="B4952" s="36" t="s">
        <v>9596</v>
      </c>
      <c r="C4952" s="36" t="s">
        <v>9993</v>
      </c>
      <c r="D4952" s="36" t="s">
        <v>9600</v>
      </c>
      <c r="E4952">
        <v>0</v>
      </c>
      <c r="F4952">
        <v>0</v>
      </c>
      <c r="G4952" t="s">
        <v>1464</v>
      </c>
    </row>
    <row r="4953" spans="1:7" ht="18.75" customHeight="1">
      <c r="A4953" s="36" t="s">
        <v>5316</v>
      </c>
      <c r="B4953" s="36" t="s">
        <v>4582</v>
      </c>
      <c r="C4953" s="36" t="s">
        <v>5317</v>
      </c>
      <c r="D4953" t="s">
        <v>4664</v>
      </c>
      <c r="E4953">
        <v>108.83333589999999</v>
      </c>
      <c r="F4953">
        <v>-7.6666665079999996</v>
      </c>
      <c r="G4953" t="s">
        <v>1464</v>
      </c>
    </row>
    <row r="4954" spans="1:7" ht="18.75" customHeight="1">
      <c r="A4954" s="36" t="s">
        <v>15703</v>
      </c>
      <c r="B4954" s="36" t="s">
        <v>10805</v>
      </c>
      <c r="C4954" s="36" t="s">
        <v>15704</v>
      </c>
      <c r="D4954" s="36" t="s">
        <v>15612</v>
      </c>
      <c r="E4954">
        <v>122.43811599725601</v>
      </c>
      <c r="F4954">
        <v>13.956635501769</v>
      </c>
      <c r="G4954" t="s">
        <v>1464</v>
      </c>
    </row>
    <row r="4955" spans="1:7" ht="18.75" customHeight="1">
      <c r="A4955" s="36" t="s">
        <v>10049</v>
      </c>
      <c r="B4955" s="36" t="s">
        <v>9596</v>
      </c>
      <c r="C4955" s="36" t="s">
        <v>10050</v>
      </c>
      <c r="D4955" s="36" t="s">
        <v>9600</v>
      </c>
      <c r="E4955">
        <v>0</v>
      </c>
      <c r="F4955">
        <v>0</v>
      </c>
      <c r="G4955" t="s">
        <v>1464</v>
      </c>
    </row>
    <row r="4956" spans="1:7" ht="18.75" customHeight="1">
      <c r="A4956" s="36" t="s">
        <v>6552</v>
      </c>
      <c r="B4956" s="36" t="s">
        <v>6330</v>
      </c>
      <c r="C4956" t="s">
        <v>6553</v>
      </c>
      <c r="D4956" t="s">
        <v>6356</v>
      </c>
      <c r="E4956">
        <v>1.6333333249999999</v>
      </c>
      <c r="F4956">
        <v>110.4666672</v>
      </c>
    </row>
    <row r="4957" spans="1:7" ht="18.75" customHeight="1">
      <c r="A4957" s="36" t="s">
        <v>6562</v>
      </c>
      <c r="B4957" s="36" t="s">
        <v>6330</v>
      </c>
      <c r="C4957" t="s">
        <v>6563</v>
      </c>
      <c r="D4957" t="s">
        <v>6442</v>
      </c>
      <c r="E4957">
        <v>3.5</v>
      </c>
      <c r="F4957">
        <v>101.1500015</v>
      </c>
    </row>
    <row r="4958" spans="1:7" ht="18.75" customHeight="1">
      <c r="A4958" s="36" t="s">
        <v>3726</v>
      </c>
      <c r="B4958" s="36" t="s">
        <v>3658</v>
      </c>
      <c r="C4958" s="36" t="s">
        <v>3727</v>
      </c>
      <c r="D4958" t="s">
        <v>3666</v>
      </c>
      <c r="E4958">
        <v>106.25</v>
      </c>
      <c r="F4958">
        <v>13.83333302</v>
      </c>
      <c r="G4958" t="s">
        <v>1464</v>
      </c>
    </row>
    <row r="4959" spans="1:7" ht="18.75" customHeight="1">
      <c r="A4959" s="36" t="s">
        <v>6465</v>
      </c>
      <c r="B4959" s="36" t="s">
        <v>6330</v>
      </c>
      <c r="C4959" t="s">
        <v>6466</v>
      </c>
      <c r="D4959" t="s">
        <v>6467</v>
      </c>
      <c r="E4959">
        <v>3.216666698</v>
      </c>
      <c r="F4959">
        <v>101.66666410000001</v>
      </c>
    </row>
    <row r="4960" spans="1:7" ht="18.75" customHeight="1">
      <c r="A4960" t="s">
        <v>3034</v>
      </c>
      <c r="B4960" t="s">
        <v>2833</v>
      </c>
      <c r="C4960" t="s">
        <v>3035</v>
      </c>
      <c r="D4960" t="s">
        <v>2838</v>
      </c>
      <c r="E4960">
        <v>22.272099999999998</v>
      </c>
      <c r="F4960">
        <v>90.532700000000006</v>
      </c>
      <c r="G4960" t="s">
        <v>17230</v>
      </c>
    </row>
    <row r="4961" spans="1:7" ht="18.75" customHeight="1">
      <c r="A4961" s="36" t="s">
        <v>14205</v>
      </c>
      <c r="B4961" s="36" t="s">
        <v>14374</v>
      </c>
      <c r="C4961" s="36" t="s">
        <v>14206</v>
      </c>
      <c r="D4961" s="36" t="s">
        <v>14207</v>
      </c>
      <c r="E4961">
        <v>125.51667019999999</v>
      </c>
      <c r="F4961">
        <v>-8.6999998089999995</v>
      </c>
      <c r="G4961" t="s">
        <v>1464</v>
      </c>
    </row>
    <row r="4962" spans="1:7" ht="18.75" customHeight="1">
      <c r="A4962" s="36" t="s">
        <v>4730</v>
      </c>
      <c r="B4962" s="36" t="s">
        <v>4582</v>
      </c>
      <c r="C4962" s="36" t="s">
        <v>4731</v>
      </c>
      <c r="D4962" t="s">
        <v>4606</v>
      </c>
      <c r="E4962">
        <v>125.52970000000001</v>
      </c>
      <c r="F4962">
        <v>-8.7087330000000005</v>
      </c>
      <c r="G4962" t="s">
        <v>1464</v>
      </c>
    </row>
    <row r="4963" spans="1:7" ht="18.75" customHeight="1">
      <c r="A4963" s="36" t="s">
        <v>7932</v>
      </c>
      <c r="B4963" s="36" t="s">
        <v>17249</v>
      </c>
      <c r="C4963" s="36" t="s">
        <v>7933</v>
      </c>
      <c r="D4963" t="s">
        <v>7726</v>
      </c>
      <c r="E4963">
        <v>172.41666670000001</v>
      </c>
      <c r="F4963">
        <v>-43.833333330000002</v>
      </c>
      <c r="G4963" t="s">
        <v>8598</v>
      </c>
    </row>
    <row r="4964" spans="1:7" ht="18.75" customHeight="1">
      <c r="A4964" s="36" t="s">
        <v>14355</v>
      </c>
      <c r="B4964" s="36" t="s">
        <v>17249</v>
      </c>
      <c r="C4964" s="36" t="s">
        <v>7934</v>
      </c>
      <c r="D4964" t="s">
        <v>7726</v>
      </c>
      <c r="E4964">
        <v>172.41666670000001</v>
      </c>
      <c r="F4964">
        <v>-43.833333330000002</v>
      </c>
      <c r="G4964" t="s">
        <v>8598</v>
      </c>
    </row>
    <row r="4965" spans="1:7" ht="18.75" customHeight="1">
      <c r="A4965" s="36" t="s">
        <v>7935</v>
      </c>
      <c r="B4965" s="36" t="s">
        <v>17249</v>
      </c>
      <c r="C4965" s="36" t="s">
        <v>7936</v>
      </c>
      <c r="D4965" t="s">
        <v>7726</v>
      </c>
      <c r="E4965">
        <v>172.41666670000001</v>
      </c>
      <c r="F4965">
        <v>-43.833333330000002</v>
      </c>
      <c r="G4965" t="s">
        <v>8598</v>
      </c>
    </row>
    <row r="4966" spans="1:7" ht="18.75" customHeight="1">
      <c r="A4966" s="36" t="s">
        <v>7937</v>
      </c>
      <c r="B4966" s="36" t="s">
        <v>17249</v>
      </c>
      <c r="C4966" s="36" t="s">
        <v>7938</v>
      </c>
      <c r="D4966" s="36" t="s">
        <v>7726</v>
      </c>
      <c r="E4966">
        <v>172.41666670000001</v>
      </c>
      <c r="F4966">
        <v>-43.833333330000002</v>
      </c>
      <c r="G4966" t="s">
        <v>8598</v>
      </c>
    </row>
    <row r="4967" spans="1:7" ht="18.75" customHeight="1">
      <c r="A4967" s="36" t="s">
        <v>7939</v>
      </c>
      <c r="B4967" s="36" t="s">
        <v>17249</v>
      </c>
      <c r="C4967" s="36" t="s">
        <v>7940</v>
      </c>
      <c r="D4967" s="36" t="s">
        <v>7726</v>
      </c>
      <c r="E4967">
        <v>172.41666670000001</v>
      </c>
      <c r="F4967">
        <v>-43.833333330000002</v>
      </c>
      <c r="G4967" t="s">
        <v>8598</v>
      </c>
    </row>
    <row r="4968" spans="1:7" ht="18.75" customHeight="1">
      <c r="A4968" s="36" t="s">
        <v>7941</v>
      </c>
      <c r="B4968" s="36" t="s">
        <v>17249</v>
      </c>
      <c r="C4968" s="36" t="s">
        <v>7942</v>
      </c>
      <c r="D4968" s="36" t="s">
        <v>7726</v>
      </c>
      <c r="E4968">
        <v>172.41666670000001</v>
      </c>
      <c r="F4968">
        <v>-43.833333330000002</v>
      </c>
      <c r="G4968" t="s">
        <v>8598</v>
      </c>
    </row>
    <row r="4969" spans="1:7" ht="18.75" customHeight="1">
      <c r="A4969" s="36" t="s">
        <v>4927</v>
      </c>
      <c r="B4969" s="36" t="s">
        <v>4582</v>
      </c>
      <c r="C4969" s="36" t="s">
        <v>4928</v>
      </c>
      <c r="D4969" t="s">
        <v>4627</v>
      </c>
      <c r="E4969">
        <v>0</v>
      </c>
      <c r="F4969">
        <v>0</v>
      </c>
      <c r="G4969" t="s">
        <v>1464</v>
      </c>
    </row>
    <row r="4970" spans="1:7" ht="18.75" customHeight="1">
      <c r="A4970" s="36" t="s">
        <v>15512</v>
      </c>
      <c r="B4970" s="36" t="s">
        <v>4582</v>
      </c>
      <c r="C4970" s="36" t="s">
        <v>15513</v>
      </c>
      <c r="D4970" s="36" t="s">
        <v>1464</v>
      </c>
      <c r="E4970">
        <v>112.6824</v>
      </c>
      <c r="F4970">
        <v>-7.0514000000000001</v>
      </c>
      <c r="G4970" t="s">
        <v>1464</v>
      </c>
    </row>
    <row r="4971" spans="1:7" ht="18.75" customHeight="1">
      <c r="A4971" s="36" t="s">
        <v>6443</v>
      </c>
      <c r="B4971" s="36" t="s">
        <v>6330</v>
      </c>
      <c r="C4971" t="s">
        <v>6444</v>
      </c>
      <c r="D4971" t="s">
        <v>6353</v>
      </c>
      <c r="E4971">
        <v>5.966666698</v>
      </c>
      <c r="F4971">
        <v>116.06666559999999</v>
      </c>
    </row>
    <row r="4972" spans="1:7" ht="18.75" customHeight="1">
      <c r="A4972" s="36" t="s">
        <v>15514</v>
      </c>
      <c r="B4972" s="36" t="s">
        <v>4582</v>
      </c>
      <c r="C4972" s="36" t="s">
        <v>15515</v>
      </c>
      <c r="D4972" t="s">
        <v>1464</v>
      </c>
      <c r="E4972">
        <v>102.510277777778</v>
      </c>
      <c r="F4972">
        <v>-0.22361111111111601</v>
      </c>
      <c r="G4972" t="s">
        <v>1464</v>
      </c>
    </row>
    <row r="4973" spans="1:7" ht="18.75" customHeight="1">
      <c r="A4973" s="36" t="s">
        <v>4872</v>
      </c>
      <c r="B4973" s="36" t="s">
        <v>4582</v>
      </c>
      <c r="C4973" s="36" t="s">
        <v>4873</v>
      </c>
      <c r="D4973" s="36" t="s">
        <v>4600</v>
      </c>
      <c r="E4973">
        <v>132.869598</v>
      </c>
      <c r="F4973">
        <v>-2.2528889999999899</v>
      </c>
      <c r="G4973" t="s">
        <v>1464</v>
      </c>
    </row>
    <row r="4974" spans="1:7" ht="18.75" customHeight="1">
      <c r="A4974" s="36" t="s">
        <v>6851</v>
      </c>
      <c r="B4974" s="36" t="s">
        <v>6330</v>
      </c>
      <c r="C4974" t="s">
        <v>6852</v>
      </c>
      <c r="D4974" t="s">
        <v>6356</v>
      </c>
      <c r="E4974">
        <v>1.25</v>
      </c>
      <c r="F4974">
        <v>110.3000031</v>
      </c>
    </row>
    <row r="4975" spans="1:7" ht="18.75" customHeight="1">
      <c r="A4975" s="36" t="s">
        <v>16993</v>
      </c>
      <c r="B4975" s="36" t="s">
        <v>6330</v>
      </c>
      <c r="C4975" t="s">
        <v>17052</v>
      </c>
      <c r="D4975" t="s">
        <v>6356</v>
      </c>
      <c r="E4975">
        <v>1.55860934436331</v>
      </c>
      <c r="F4975">
        <v>110.67021023474101</v>
      </c>
    </row>
    <row r="4976" spans="1:7" ht="18.75" customHeight="1">
      <c r="A4976" s="36" t="s">
        <v>16992</v>
      </c>
      <c r="B4976" s="36" t="s">
        <v>6330</v>
      </c>
      <c r="C4976" t="s">
        <v>17051</v>
      </c>
      <c r="D4976" t="s">
        <v>6356</v>
      </c>
      <c r="E4976">
        <v>1.6972602059523001</v>
      </c>
      <c r="F4976">
        <v>110.00871874163001</v>
      </c>
    </row>
    <row r="4977" spans="1:7" ht="18.75" customHeight="1">
      <c r="A4977" s="36" t="s">
        <v>7458</v>
      </c>
      <c r="B4977" s="36" t="s">
        <v>7429</v>
      </c>
      <c r="C4977" s="36" t="s">
        <v>7459</v>
      </c>
      <c r="D4977" t="s">
        <v>7460</v>
      </c>
      <c r="E4977">
        <v>0</v>
      </c>
      <c r="F4977">
        <v>0</v>
      </c>
      <c r="G4977" t="s">
        <v>1464</v>
      </c>
    </row>
    <row r="4978" spans="1:7" ht="18.75" customHeight="1">
      <c r="A4978" s="36" t="s">
        <v>5936</v>
      </c>
      <c r="B4978" s="36" t="s">
        <v>5588</v>
      </c>
      <c r="C4978" s="36" t="s">
        <v>5937</v>
      </c>
      <c r="D4978" s="36" t="s">
        <v>1464</v>
      </c>
      <c r="E4978">
        <v>137.18455599999999</v>
      </c>
      <c r="F4978">
        <v>35.395592000000001</v>
      </c>
      <c r="G4978" t="s">
        <v>1464</v>
      </c>
    </row>
    <row r="4979" spans="1:7" ht="18.75" customHeight="1">
      <c r="A4979" s="36" t="s">
        <v>12353</v>
      </c>
      <c r="B4979" s="36" t="s">
        <v>12347</v>
      </c>
      <c r="C4979" s="36" t="s">
        <v>12354</v>
      </c>
      <c r="D4979" t="s">
        <v>1464</v>
      </c>
      <c r="E4979">
        <v>103.81666559999999</v>
      </c>
      <c r="F4979">
        <v>1.433333397</v>
      </c>
      <c r="G4979" t="s">
        <v>1464</v>
      </c>
    </row>
    <row r="4980" spans="1:7" ht="18.75" customHeight="1">
      <c r="A4980" s="36" t="s">
        <v>9646</v>
      </c>
      <c r="B4980" s="36" t="s">
        <v>9596</v>
      </c>
      <c r="C4980" s="36" t="s">
        <v>9647</v>
      </c>
      <c r="D4980" s="36" t="s">
        <v>9600</v>
      </c>
      <c r="E4980">
        <v>0</v>
      </c>
      <c r="F4980">
        <v>0</v>
      </c>
      <c r="G4980" t="s">
        <v>1464</v>
      </c>
    </row>
    <row r="4981" spans="1:7" ht="18.75" customHeight="1">
      <c r="A4981" s="36" t="s">
        <v>12389</v>
      </c>
      <c r="B4981" s="36" t="s">
        <v>12347</v>
      </c>
      <c r="C4981" s="36" t="s">
        <v>12390</v>
      </c>
      <c r="D4981" s="36" t="s">
        <v>125</v>
      </c>
      <c r="E4981">
        <v>103.83333589999999</v>
      </c>
      <c r="F4981">
        <v>1.25</v>
      </c>
      <c r="G4981" t="s">
        <v>1464</v>
      </c>
    </row>
    <row r="4982" spans="1:7" ht="18.75" customHeight="1">
      <c r="A4982" s="36" t="s">
        <v>11941</v>
      </c>
      <c r="B4982" s="36" t="s">
        <v>17251</v>
      </c>
      <c r="C4982" s="36" t="s">
        <v>11942</v>
      </c>
      <c r="D4982" t="s">
        <v>11842</v>
      </c>
      <c r="E4982">
        <v>126.42636845138</v>
      </c>
      <c r="F4982">
        <v>33.226696507375202</v>
      </c>
      <c r="G4982" t="s">
        <v>1464</v>
      </c>
    </row>
    <row r="4983" spans="1:7" ht="18.75" customHeight="1">
      <c r="A4983" s="36" t="s">
        <v>12087</v>
      </c>
      <c r="B4983" s="36" t="s">
        <v>17251</v>
      </c>
      <c r="C4983" s="36" t="s">
        <v>12088</v>
      </c>
      <c r="D4983" s="36" t="s">
        <v>1464</v>
      </c>
      <c r="E4983">
        <v>126.989929290191</v>
      </c>
      <c r="F4983">
        <v>37.271339989168403</v>
      </c>
      <c r="G4983" t="s">
        <v>1464</v>
      </c>
    </row>
    <row r="4984" spans="1:7" ht="18.75" customHeight="1">
      <c r="A4984" s="36" t="s">
        <v>12071</v>
      </c>
      <c r="B4984" s="36" t="s">
        <v>17251</v>
      </c>
      <c r="C4984" s="36" t="s">
        <v>12072</v>
      </c>
      <c r="D4984" s="36" t="s">
        <v>11818</v>
      </c>
      <c r="E4984">
        <v>126.32505749660299</v>
      </c>
      <c r="F4984">
        <v>37.695565707052097</v>
      </c>
      <c r="G4984" t="s">
        <v>1464</v>
      </c>
    </row>
    <row r="4985" spans="1:7" ht="18.75" customHeight="1">
      <c r="A4985" s="36" t="s">
        <v>11923</v>
      </c>
      <c r="B4985" s="36" t="s">
        <v>17251</v>
      </c>
      <c r="C4985" s="36" t="s">
        <v>11924</v>
      </c>
      <c r="D4985" s="36" t="s">
        <v>11839</v>
      </c>
      <c r="E4985">
        <v>126.62622121625</v>
      </c>
      <c r="F4985">
        <v>36.991774860703202</v>
      </c>
      <c r="G4985" t="s">
        <v>1464</v>
      </c>
    </row>
    <row r="4986" spans="1:7" ht="18.75" customHeight="1">
      <c r="A4986" s="36" t="s">
        <v>12056</v>
      </c>
      <c r="B4986" s="36" t="s">
        <v>17251</v>
      </c>
      <c r="C4986" s="36" t="s">
        <v>12057</v>
      </c>
      <c r="D4986" s="36" t="s">
        <v>11815</v>
      </c>
      <c r="E4986">
        <v>127.79434471093199</v>
      </c>
      <c r="F4986">
        <v>37.293968490031602</v>
      </c>
      <c r="G4986" t="s">
        <v>1464</v>
      </c>
    </row>
    <row r="4987" spans="1:7" ht="18.75" customHeight="1">
      <c r="A4987" s="36" t="s">
        <v>12314</v>
      </c>
      <c r="B4987" s="36" t="s">
        <v>17251</v>
      </c>
      <c r="C4987" s="36" t="s">
        <v>12315</v>
      </c>
      <c r="D4987" s="36" t="s">
        <v>11856</v>
      </c>
      <c r="E4987">
        <v>127.75498444603799</v>
      </c>
      <c r="F4987">
        <v>34.9850900447505</v>
      </c>
      <c r="G4987" t="s">
        <v>1464</v>
      </c>
    </row>
    <row r="4988" spans="1:7" ht="18.75" customHeight="1">
      <c r="A4988" s="36" t="s">
        <v>12012</v>
      </c>
      <c r="B4988" s="36" t="s">
        <v>17251</v>
      </c>
      <c r="C4988" s="36" t="s">
        <v>12013</v>
      </c>
      <c r="D4988" s="36" t="s">
        <v>11839</v>
      </c>
      <c r="E4988">
        <v>126.534598992219</v>
      </c>
      <c r="F4988">
        <v>36.782752730428598</v>
      </c>
      <c r="G4988" t="s">
        <v>1464</v>
      </c>
    </row>
    <row r="4989" spans="1:7" ht="18.75" customHeight="1">
      <c r="A4989" s="36" t="s">
        <v>12046</v>
      </c>
      <c r="B4989" s="36" t="s">
        <v>17251</v>
      </c>
      <c r="C4989" s="36" t="s">
        <v>12047</v>
      </c>
      <c r="D4989" s="36" t="s">
        <v>11842</v>
      </c>
      <c r="E4989">
        <v>126.921237978034</v>
      </c>
      <c r="F4989">
        <v>33.461121261746797</v>
      </c>
      <c r="G4989" t="s">
        <v>1464</v>
      </c>
    </row>
    <row r="4990" spans="1:7" ht="18.75" customHeight="1">
      <c r="A4990" s="36" t="s">
        <v>11978</v>
      </c>
      <c r="B4990" s="36" t="s">
        <v>17251</v>
      </c>
      <c r="C4990" s="36" t="s">
        <v>11979</v>
      </c>
      <c r="D4990" s="36" t="s">
        <v>11842</v>
      </c>
      <c r="E4990">
        <v>126.858289405166</v>
      </c>
      <c r="F4990">
        <v>33.359100937160399</v>
      </c>
      <c r="G4990" t="s">
        <v>1464</v>
      </c>
    </row>
    <row r="4991" spans="1:7" ht="18.75" customHeight="1">
      <c r="A4991" s="36" t="s">
        <v>11843</v>
      </c>
      <c r="B4991" s="36" t="s">
        <v>17251</v>
      </c>
      <c r="C4991" s="36" t="s">
        <v>11844</v>
      </c>
      <c r="D4991" s="36" t="s">
        <v>11842</v>
      </c>
      <c r="E4991">
        <v>126.91666410000001</v>
      </c>
      <c r="F4991">
        <v>33.483333590000001</v>
      </c>
      <c r="G4991" t="s">
        <v>1464</v>
      </c>
    </row>
    <row r="4992" spans="1:7" ht="18.75" customHeight="1">
      <c r="A4992" s="36" t="s">
        <v>12282</v>
      </c>
      <c r="B4992" s="36" t="s">
        <v>17251</v>
      </c>
      <c r="C4992" s="36" t="s">
        <v>12283</v>
      </c>
      <c r="D4992" s="36" t="s">
        <v>11842</v>
      </c>
      <c r="E4992">
        <v>126.4000015</v>
      </c>
      <c r="F4992">
        <v>33.233333590000001</v>
      </c>
      <c r="G4992" t="s">
        <v>1464</v>
      </c>
    </row>
    <row r="4993" spans="1:7" ht="18.75" customHeight="1">
      <c r="A4993" t="s">
        <v>17113</v>
      </c>
      <c r="B4993" s="36" t="s">
        <v>17246</v>
      </c>
      <c r="C4993" t="s">
        <v>17147</v>
      </c>
      <c r="D4993" t="s">
        <v>17179</v>
      </c>
      <c r="E4993">
        <v>37.8125</v>
      </c>
      <c r="F4993">
        <v>126.0175</v>
      </c>
    </row>
    <row r="4994" spans="1:7" ht="18.75" customHeight="1">
      <c r="A4994" t="s">
        <v>17134</v>
      </c>
      <c r="B4994" s="36" t="s">
        <v>17246</v>
      </c>
      <c r="C4994" t="s">
        <v>17168</v>
      </c>
      <c r="D4994" t="s">
        <v>17182</v>
      </c>
      <c r="E4994">
        <v>37.829722220000001</v>
      </c>
      <c r="F4994">
        <v>126.00527778</v>
      </c>
    </row>
    <row r="4995" spans="1:7" ht="18.75" customHeight="1">
      <c r="A4995" t="s">
        <v>17135</v>
      </c>
      <c r="B4995" s="36" t="s">
        <v>17246</v>
      </c>
      <c r="C4995" t="s">
        <v>17169</v>
      </c>
      <c r="D4995" t="s">
        <v>17191</v>
      </c>
      <c r="E4995">
        <v>37.82305556</v>
      </c>
      <c r="F4995">
        <v>126.04305556</v>
      </c>
    </row>
    <row r="4996" spans="1:7" ht="18.75" customHeight="1">
      <c r="A4996" s="36" t="s">
        <v>3625</v>
      </c>
      <c r="B4996" s="36" t="s">
        <v>3619</v>
      </c>
      <c r="C4996" s="36" t="s">
        <v>3626</v>
      </c>
      <c r="D4996" s="36" t="s">
        <v>3624</v>
      </c>
      <c r="E4996">
        <v>114.3000031</v>
      </c>
      <c r="F4996">
        <v>4.5833334920000004</v>
      </c>
      <c r="G4996" t="s">
        <v>1464</v>
      </c>
    </row>
    <row r="4997" spans="1:7" ht="18.75" customHeight="1">
      <c r="A4997" s="36" t="s">
        <v>3655</v>
      </c>
      <c r="B4997" s="36" t="s">
        <v>3619</v>
      </c>
      <c r="C4997" s="36" t="s">
        <v>3656</v>
      </c>
      <c r="D4997" s="36" t="s">
        <v>3624</v>
      </c>
      <c r="E4997">
        <v>114.3000031</v>
      </c>
      <c r="F4997">
        <v>4.5999999049999998</v>
      </c>
      <c r="G4997" t="s">
        <v>1464</v>
      </c>
    </row>
    <row r="4998" spans="1:7" ht="18.75" customHeight="1">
      <c r="A4998" s="36" t="s">
        <v>3622</v>
      </c>
      <c r="B4998" s="36" t="s">
        <v>3619</v>
      </c>
      <c r="C4998" s="36" t="s">
        <v>3623</v>
      </c>
      <c r="D4998" t="s">
        <v>3624</v>
      </c>
      <c r="E4998">
        <v>114.3000031</v>
      </c>
      <c r="F4998">
        <v>4.5999999049999998</v>
      </c>
      <c r="G4998" t="s">
        <v>1464</v>
      </c>
    </row>
    <row r="4999" spans="1:7" ht="18.75" customHeight="1">
      <c r="A4999" s="36" t="s">
        <v>2199</v>
      </c>
      <c r="B4999" s="36" t="s">
        <v>1884</v>
      </c>
      <c r="C4999" s="36" t="s">
        <v>2200</v>
      </c>
      <c r="D4999" s="36" t="s">
        <v>1464</v>
      </c>
      <c r="E4999">
        <v>115.965042012643</v>
      </c>
      <c r="F4999">
        <v>-32.399260182942598</v>
      </c>
      <c r="G4999" t="s">
        <v>1464</v>
      </c>
    </row>
    <row r="5000" spans="1:7" ht="18.75" customHeight="1">
      <c r="A5000" s="36" t="s">
        <v>3669</v>
      </c>
      <c r="B5000" s="36" t="s">
        <v>3658</v>
      </c>
      <c r="C5000" s="36" t="s">
        <v>3670</v>
      </c>
      <c r="D5000" s="36" t="s">
        <v>3666</v>
      </c>
      <c r="E5000">
        <v>106.4000015</v>
      </c>
      <c r="F5000">
        <v>13.66666698</v>
      </c>
      <c r="G5000" t="s">
        <v>1464</v>
      </c>
    </row>
    <row r="5001" spans="1:7" ht="18.75" customHeight="1">
      <c r="A5001" s="36" t="s">
        <v>12672</v>
      </c>
      <c r="B5001" s="36" t="s">
        <v>17253</v>
      </c>
      <c r="C5001" s="36" t="s">
        <v>12673</v>
      </c>
      <c r="D5001" t="s">
        <v>12421</v>
      </c>
      <c r="E5001">
        <v>80.416664119999993</v>
      </c>
      <c r="F5001">
        <v>8</v>
      </c>
      <c r="G5001" t="s">
        <v>1464</v>
      </c>
    </row>
    <row r="5002" spans="1:7" ht="18.75" customHeight="1">
      <c r="A5002" s="36" t="s">
        <v>6345</v>
      </c>
      <c r="B5002" s="36" t="s">
        <v>6330</v>
      </c>
      <c r="C5002" t="s">
        <v>6346</v>
      </c>
      <c r="D5002" t="s">
        <v>6347</v>
      </c>
      <c r="E5002">
        <v>5.6666665079999996</v>
      </c>
      <c r="F5002">
        <v>102.83333589999999</v>
      </c>
    </row>
    <row r="5003" spans="1:7" ht="18.75" customHeight="1">
      <c r="A5003" s="36" t="s">
        <v>5395</v>
      </c>
      <c r="B5003" s="36" t="s">
        <v>4582</v>
      </c>
      <c r="C5003" s="36" t="s">
        <v>5396</v>
      </c>
      <c r="D5003" t="s">
        <v>4667</v>
      </c>
      <c r="E5003">
        <v>108.565151692366</v>
      </c>
      <c r="F5003">
        <v>-6.7831446555305099</v>
      </c>
      <c r="G5003" t="s">
        <v>1464</v>
      </c>
    </row>
    <row r="5004" spans="1:7" ht="18.75" customHeight="1">
      <c r="A5004" s="36" t="s">
        <v>15417</v>
      </c>
      <c r="B5004" s="36" t="s">
        <v>3535</v>
      </c>
      <c r="C5004" s="36" t="s">
        <v>15418</v>
      </c>
      <c r="D5004" s="36" t="s">
        <v>15419</v>
      </c>
      <c r="E5004">
        <v>89.51661</v>
      </c>
      <c r="F5004">
        <v>26.913709999999998</v>
      </c>
      <c r="G5004" t="s">
        <v>1464</v>
      </c>
    </row>
    <row r="5005" spans="1:7" ht="18.75" customHeight="1">
      <c r="A5005" s="36" t="s">
        <v>4894</v>
      </c>
      <c r="B5005" s="36" t="s">
        <v>4582</v>
      </c>
      <c r="C5005" s="36" t="s">
        <v>4895</v>
      </c>
      <c r="D5005" s="36" t="s">
        <v>4636</v>
      </c>
      <c r="E5005">
        <v>100.339727</v>
      </c>
      <c r="F5005">
        <v>-0.87954600000000804</v>
      </c>
      <c r="G5005" t="s">
        <v>1464</v>
      </c>
    </row>
    <row r="5006" spans="1:7" ht="18.75" customHeight="1">
      <c r="A5006" s="36" t="s">
        <v>6895</v>
      </c>
      <c r="B5006" s="36" t="s">
        <v>6330</v>
      </c>
      <c r="C5006" t="s">
        <v>6896</v>
      </c>
      <c r="D5006" t="s">
        <v>6332</v>
      </c>
      <c r="E5006">
        <v>0</v>
      </c>
      <c r="F5006">
        <v>0</v>
      </c>
    </row>
    <row r="5007" spans="1:7" ht="18.75" customHeight="1">
      <c r="A5007" s="36" t="s">
        <v>6804</v>
      </c>
      <c r="B5007" s="36" t="s">
        <v>6330</v>
      </c>
      <c r="C5007" t="s">
        <v>6805</v>
      </c>
      <c r="D5007" t="s">
        <v>6356</v>
      </c>
      <c r="E5007">
        <v>4.4372959999999999</v>
      </c>
      <c r="F5007">
        <v>114.002745</v>
      </c>
    </row>
    <row r="5008" spans="1:7" ht="18.75" customHeight="1">
      <c r="A5008" s="36" t="s">
        <v>6690</v>
      </c>
      <c r="B5008" s="36" t="s">
        <v>6330</v>
      </c>
      <c r="C5008" t="s">
        <v>6691</v>
      </c>
      <c r="D5008"/>
      <c r="E5008">
        <v>4.3499999999999996</v>
      </c>
      <c r="F5008">
        <v>114.02</v>
      </c>
    </row>
    <row r="5009" spans="1:7" ht="18.75" customHeight="1">
      <c r="A5009" s="36" t="s">
        <v>16991</v>
      </c>
      <c r="B5009" s="36" t="s">
        <v>6330</v>
      </c>
      <c r="C5009" t="s">
        <v>17050</v>
      </c>
      <c r="D5009" t="s">
        <v>6353</v>
      </c>
      <c r="E5009">
        <v>5.3016042475031604</v>
      </c>
      <c r="F5009">
        <v>115.17546247804501</v>
      </c>
    </row>
    <row r="5010" spans="1:7" ht="18.75" customHeight="1">
      <c r="A5010" s="36" t="s">
        <v>6889</v>
      </c>
      <c r="B5010" s="36" t="s">
        <v>6330</v>
      </c>
      <c r="C5010" t="s">
        <v>6890</v>
      </c>
      <c r="D5010" t="s">
        <v>6353</v>
      </c>
      <c r="E5010">
        <v>0</v>
      </c>
      <c r="F5010">
        <v>0</v>
      </c>
    </row>
    <row r="5011" spans="1:7" ht="18.75" customHeight="1">
      <c r="A5011" s="36" t="s">
        <v>6430</v>
      </c>
      <c r="B5011" s="36" t="s">
        <v>6330</v>
      </c>
      <c r="C5011" t="s">
        <v>6431</v>
      </c>
      <c r="D5011" t="s">
        <v>6413</v>
      </c>
      <c r="E5011">
        <v>0</v>
      </c>
      <c r="F5011">
        <v>0</v>
      </c>
    </row>
    <row r="5012" spans="1:7" ht="18.75" customHeight="1">
      <c r="A5012" s="36" t="s">
        <v>3990</v>
      </c>
      <c r="B5012" s="36" t="s">
        <v>17247</v>
      </c>
      <c r="C5012" s="36" t="s">
        <v>3991</v>
      </c>
      <c r="D5012" s="36" t="s">
        <v>3850</v>
      </c>
      <c r="E5012">
        <v>120.1999969</v>
      </c>
      <c r="F5012">
        <v>27.25</v>
      </c>
      <c r="G5012" t="s">
        <v>1464</v>
      </c>
    </row>
    <row r="5013" spans="1:7" ht="18.75" customHeight="1">
      <c r="A5013" s="36" t="s">
        <v>10104</v>
      </c>
      <c r="B5013" s="36" t="s">
        <v>9596</v>
      </c>
      <c r="C5013" s="36" t="s">
        <v>10105</v>
      </c>
      <c r="D5013" t="s">
        <v>9793</v>
      </c>
      <c r="E5013">
        <v>62.75</v>
      </c>
      <c r="F5013">
        <v>25.63333321</v>
      </c>
      <c r="G5013" t="s">
        <v>1464</v>
      </c>
    </row>
    <row r="5014" spans="1:7" ht="18.75" customHeight="1">
      <c r="A5014" s="36" t="s">
        <v>10220</v>
      </c>
      <c r="B5014" s="36" t="s">
        <v>9596</v>
      </c>
      <c r="C5014" s="36" t="s">
        <v>10221</v>
      </c>
      <c r="D5014" s="36" t="s">
        <v>9600</v>
      </c>
      <c r="E5014">
        <v>69.5</v>
      </c>
      <c r="F5014">
        <v>25.833333970000002</v>
      </c>
      <c r="G5014" t="s">
        <v>1464</v>
      </c>
    </row>
    <row r="5015" spans="1:7" ht="18.75" customHeight="1">
      <c r="A5015" s="36" t="s">
        <v>9857</v>
      </c>
      <c r="B5015" s="36" t="s">
        <v>9596</v>
      </c>
      <c r="C5015" s="36" t="s">
        <v>9858</v>
      </c>
      <c r="D5015" s="36" t="s">
        <v>9600</v>
      </c>
      <c r="E5015">
        <v>0</v>
      </c>
      <c r="F5015">
        <v>0</v>
      </c>
      <c r="G5015" t="s">
        <v>1464</v>
      </c>
    </row>
    <row r="5016" spans="1:7" ht="18.75" customHeight="1">
      <c r="A5016" s="36" t="s">
        <v>4267</v>
      </c>
      <c r="B5016" s="36" t="s">
        <v>17247</v>
      </c>
      <c r="C5016" s="36" t="s">
        <v>4268</v>
      </c>
      <c r="D5016" t="s">
        <v>3775</v>
      </c>
      <c r="E5016">
        <v>119.7166672</v>
      </c>
      <c r="F5016">
        <v>33.133335109999997</v>
      </c>
      <c r="G5016" t="s">
        <v>1464</v>
      </c>
    </row>
    <row r="5017" spans="1:7" ht="18.75" customHeight="1">
      <c r="A5017" s="36" t="s">
        <v>10364</v>
      </c>
      <c r="B5017" s="36" t="s">
        <v>9596</v>
      </c>
      <c r="C5017" s="36" t="s">
        <v>10365</v>
      </c>
      <c r="D5017" s="36" t="s">
        <v>1464</v>
      </c>
      <c r="E5017">
        <v>67.917500000000004</v>
      </c>
      <c r="F5017">
        <v>24.162500000000001</v>
      </c>
      <c r="G5017" t="s">
        <v>1464</v>
      </c>
    </row>
    <row r="5018" spans="1:7" ht="18.75" customHeight="1">
      <c r="A5018" s="36" t="s">
        <v>10625</v>
      </c>
      <c r="B5018" s="36" t="s">
        <v>9596</v>
      </c>
      <c r="C5018" s="36" t="s">
        <v>10626</v>
      </c>
      <c r="D5018" s="36" t="s">
        <v>9600</v>
      </c>
      <c r="E5018">
        <v>0</v>
      </c>
      <c r="F5018">
        <v>0</v>
      </c>
      <c r="G5018" t="s">
        <v>1464</v>
      </c>
    </row>
    <row r="5019" spans="1:7" ht="18.75" customHeight="1">
      <c r="A5019" t="s">
        <v>3275</v>
      </c>
      <c r="B5019" t="s">
        <v>2833</v>
      </c>
      <c r="C5019" t="s">
        <v>3276</v>
      </c>
      <c r="D5019" t="s">
        <v>3277</v>
      </c>
      <c r="E5019">
        <v>23.4364734406705</v>
      </c>
      <c r="F5019">
        <v>90.243293787584193</v>
      </c>
      <c r="G5019" t="s">
        <v>17230</v>
      </c>
    </row>
    <row r="5020" spans="1:7" ht="18.75" customHeight="1">
      <c r="A5020" s="36" t="s">
        <v>9771</v>
      </c>
      <c r="B5020" s="36" t="s">
        <v>9596</v>
      </c>
      <c r="C5020" s="36" t="s">
        <v>9772</v>
      </c>
      <c r="D5020" s="36" t="s">
        <v>9600</v>
      </c>
      <c r="E5020">
        <v>67.916664119999993</v>
      </c>
      <c r="F5020">
        <v>24.166666029999998</v>
      </c>
      <c r="G5020" t="s">
        <v>1464</v>
      </c>
    </row>
    <row r="5021" spans="1:7" ht="18.75" customHeight="1">
      <c r="A5021" t="s">
        <v>3273</v>
      </c>
      <c r="B5021" t="s">
        <v>2833</v>
      </c>
      <c r="C5021" t="s">
        <v>3274</v>
      </c>
      <c r="D5021" t="s">
        <v>2861</v>
      </c>
      <c r="E5021">
        <v>22.433332440000001</v>
      </c>
      <c r="F5021">
        <v>91.166664119999993</v>
      </c>
      <c r="G5021" t="s">
        <v>17230</v>
      </c>
    </row>
    <row r="5022" spans="1:7" ht="18.75" customHeight="1">
      <c r="A5022" t="s">
        <v>3451</v>
      </c>
      <c r="B5022" t="s">
        <v>2833</v>
      </c>
      <c r="C5022" t="s">
        <v>3452</v>
      </c>
      <c r="D5022" t="s">
        <v>2838</v>
      </c>
      <c r="E5022">
        <v>21.88752586367</v>
      </c>
      <c r="F5022">
        <v>90.804307847082399</v>
      </c>
      <c r="G5022" t="s">
        <v>17230</v>
      </c>
    </row>
    <row r="5023" spans="1:7" ht="18.75" customHeight="1">
      <c r="A5023" t="s">
        <v>2900</v>
      </c>
      <c r="B5023" t="s">
        <v>2833</v>
      </c>
      <c r="C5023" t="s">
        <v>2901</v>
      </c>
      <c r="D5023" t="s">
        <v>2861</v>
      </c>
      <c r="E5023">
        <v>21.316667559999999</v>
      </c>
      <c r="F5023">
        <v>92.400001529999997</v>
      </c>
      <c r="G5023" t="s">
        <v>17231</v>
      </c>
    </row>
    <row r="5024" spans="1:7" ht="18.75" customHeight="1">
      <c r="A5024" s="36" t="s">
        <v>9743</v>
      </c>
      <c r="B5024" s="36" t="s">
        <v>9596</v>
      </c>
      <c r="C5024" s="36" t="s">
        <v>9744</v>
      </c>
      <c r="D5024" s="36" t="s">
        <v>9600</v>
      </c>
      <c r="E5024">
        <v>68.766670230000003</v>
      </c>
      <c r="F5024">
        <v>24.299999239999998</v>
      </c>
      <c r="G5024" t="s">
        <v>1464</v>
      </c>
    </row>
    <row r="5025" spans="1:7" ht="18.75" customHeight="1">
      <c r="A5025" s="36" t="s">
        <v>9682</v>
      </c>
      <c r="B5025" s="36" t="s">
        <v>9596</v>
      </c>
      <c r="C5025" s="36" t="s">
        <v>9683</v>
      </c>
      <c r="D5025" s="36" t="s">
        <v>9600</v>
      </c>
      <c r="E5025">
        <v>0</v>
      </c>
      <c r="F5025">
        <v>0</v>
      </c>
      <c r="G5025" t="s">
        <v>1464</v>
      </c>
    </row>
    <row r="5026" spans="1:7" ht="18.75" customHeight="1">
      <c r="A5026" s="36" t="s">
        <v>9741</v>
      </c>
      <c r="B5026" s="36" t="s">
        <v>9596</v>
      </c>
      <c r="C5026" s="36" t="s">
        <v>9742</v>
      </c>
      <c r="D5026" s="36" t="s">
        <v>9600</v>
      </c>
      <c r="E5026">
        <v>69.133331299999995</v>
      </c>
      <c r="F5026">
        <v>24.266666409999999</v>
      </c>
      <c r="G5026" t="s">
        <v>1464</v>
      </c>
    </row>
    <row r="5027" spans="1:7" ht="18.75" customHeight="1">
      <c r="A5027" s="36" t="s">
        <v>2185</v>
      </c>
      <c r="B5027" s="36" t="s">
        <v>1884</v>
      </c>
      <c r="C5027" s="36" t="s">
        <v>2186</v>
      </c>
      <c r="D5027" s="36" t="s">
        <v>1464</v>
      </c>
      <c r="E5027">
        <v>146.158131534907</v>
      </c>
      <c r="F5027">
        <v>-38.8299621621386</v>
      </c>
      <c r="G5027" t="s">
        <v>1464</v>
      </c>
    </row>
    <row r="5028" spans="1:7" ht="18.75" customHeight="1">
      <c r="A5028" s="36" t="s">
        <v>10438</v>
      </c>
      <c r="B5028" s="36" t="s">
        <v>9596</v>
      </c>
      <c r="C5028" s="36" t="s">
        <v>10439</v>
      </c>
      <c r="D5028" s="36" t="s">
        <v>9793</v>
      </c>
      <c r="E5028">
        <v>63.166667940000004</v>
      </c>
      <c r="F5028">
        <v>25.13333321</v>
      </c>
      <c r="G5028" t="s">
        <v>1464</v>
      </c>
    </row>
    <row r="5029" spans="1:7" ht="18.75" customHeight="1">
      <c r="A5029" s="36" t="s">
        <v>7305</v>
      </c>
      <c r="B5029" s="36" t="s">
        <v>6929</v>
      </c>
      <c r="C5029" s="36" t="s">
        <v>7306</v>
      </c>
      <c r="D5029" t="s">
        <v>1464</v>
      </c>
      <c r="E5029">
        <v>95.480716999999999</v>
      </c>
      <c r="F5029">
        <v>21.873183000000001</v>
      </c>
      <c r="G5029" t="s">
        <v>1464</v>
      </c>
    </row>
    <row r="5030" spans="1:7" ht="18.75" customHeight="1">
      <c r="A5030" s="36" t="s">
        <v>4507</v>
      </c>
      <c r="B5030" s="36" t="s">
        <v>17247</v>
      </c>
      <c r="C5030" s="36" t="s">
        <v>4508</v>
      </c>
      <c r="D5030" s="36" t="s">
        <v>3775</v>
      </c>
      <c r="E5030">
        <v>120.68333440000001</v>
      </c>
      <c r="F5030">
        <v>31.649999619999999</v>
      </c>
      <c r="G5030" t="s">
        <v>1464</v>
      </c>
    </row>
    <row r="5031" spans="1:7" ht="18.75" customHeight="1">
      <c r="A5031" s="36" t="s">
        <v>4413</v>
      </c>
      <c r="B5031" s="36" t="s">
        <v>17247</v>
      </c>
      <c r="C5031" s="36" t="s">
        <v>4414</v>
      </c>
      <c r="D5031" s="36" t="s">
        <v>3768</v>
      </c>
      <c r="E5031">
        <v>112.5</v>
      </c>
      <c r="F5031">
        <v>29.583333970000002</v>
      </c>
      <c r="G5031" t="s">
        <v>1464</v>
      </c>
    </row>
    <row r="5032" spans="1:7" ht="18.75" customHeight="1">
      <c r="A5032" s="36" t="s">
        <v>7583</v>
      </c>
      <c r="B5032" s="36" t="s">
        <v>7429</v>
      </c>
      <c r="C5032" s="36" t="s">
        <v>7584</v>
      </c>
      <c r="D5032" s="36" t="s">
        <v>7560</v>
      </c>
      <c r="E5032">
        <v>0</v>
      </c>
      <c r="F5032">
        <v>0</v>
      </c>
      <c r="G5032" t="s">
        <v>1464</v>
      </c>
    </row>
    <row r="5033" spans="1:7" ht="18.75" customHeight="1">
      <c r="A5033" s="36" t="s">
        <v>7313</v>
      </c>
      <c r="B5033" s="36" t="s">
        <v>6929</v>
      </c>
      <c r="C5033" s="36" t="s">
        <v>7314</v>
      </c>
      <c r="D5033" s="36" t="s">
        <v>1464</v>
      </c>
      <c r="E5033">
        <v>95.082222000000002</v>
      </c>
      <c r="F5033">
        <v>22.230556</v>
      </c>
      <c r="G5033" t="s">
        <v>1464</v>
      </c>
    </row>
    <row r="5034" spans="1:7" ht="18.75" customHeight="1">
      <c r="A5034" t="s">
        <v>3038</v>
      </c>
      <c r="B5034" t="s">
        <v>2833</v>
      </c>
      <c r="C5034" t="s">
        <v>3039</v>
      </c>
      <c r="D5034" t="s">
        <v>2955</v>
      </c>
      <c r="E5034">
        <v>25.25</v>
      </c>
      <c r="F5034">
        <v>89.633331299999995</v>
      </c>
      <c r="G5034" t="s">
        <v>17244</v>
      </c>
    </row>
    <row r="5035" spans="1:7" ht="18.75" customHeight="1">
      <c r="A5035" s="36" t="s">
        <v>2762</v>
      </c>
      <c r="B5035" s="36" t="s">
        <v>1884</v>
      </c>
      <c r="C5035" s="36" t="s">
        <v>2763</v>
      </c>
      <c r="D5035" s="36" t="s">
        <v>1464</v>
      </c>
      <c r="E5035">
        <v>113.735280886917</v>
      </c>
      <c r="F5035">
        <v>-25.916873639041398</v>
      </c>
      <c r="G5035" t="s">
        <v>1464</v>
      </c>
    </row>
    <row r="5036" spans="1:7" ht="18.75" customHeight="1">
      <c r="A5036" s="36" t="s">
        <v>2616</v>
      </c>
      <c r="B5036" s="36" t="s">
        <v>1884</v>
      </c>
      <c r="C5036" s="36" t="s">
        <v>2617</v>
      </c>
      <c r="D5036" s="36" t="s">
        <v>1464</v>
      </c>
      <c r="E5036">
        <v>120.716535182409</v>
      </c>
      <c r="F5036">
        <v>-33.871787100836102</v>
      </c>
      <c r="G5036" t="s">
        <v>1464</v>
      </c>
    </row>
    <row r="5037" spans="1:7" ht="18.75" customHeight="1">
      <c r="A5037" t="s">
        <v>3028</v>
      </c>
      <c r="B5037" t="s">
        <v>2833</v>
      </c>
      <c r="C5037" t="s">
        <v>3029</v>
      </c>
      <c r="D5037" t="s">
        <v>3030</v>
      </c>
      <c r="E5037">
        <v>22.4445194946782</v>
      </c>
      <c r="F5037">
        <v>90.663428526813405</v>
      </c>
      <c r="G5037" t="s">
        <v>17230</v>
      </c>
    </row>
    <row r="5038" spans="1:7" ht="18.75" customHeight="1">
      <c r="A5038" s="36" t="s">
        <v>7093</v>
      </c>
      <c r="B5038" s="36" t="s">
        <v>6929</v>
      </c>
      <c r="C5038" s="36" t="s">
        <v>7094</v>
      </c>
      <c r="D5038" s="36" t="s">
        <v>6982</v>
      </c>
      <c r="E5038">
        <v>95.816665650000004</v>
      </c>
      <c r="F5038">
        <v>21.38333321</v>
      </c>
      <c r="G5038" t="s">
        <v>1464</v>
      </c>
    </row>
    <row r="5039" spans="1:7" ht="18.75" customHeight="1">
      <c r="A5039" s="36" t="s">
        <v>10314</v>
      </c>
      <c r="B5039" s="36" t="s">
        <v>9596</v>
      </c>
      <c r="C5039" s="36" t="s">
        <v>10315</v>
      </c>
      <c r="D5039" s="36" t="s">
        <v>9600</v>
      </c>
      <c r="E5039">
        <v>68.033332819999998</v>
      </c>
      <c r="F5039">
        <v>27.38333321</v>
      </c>
      <c r="G5039" t="s">
        <v>1464</v>
      </c>
    </row>
    <row r="5040" spans="1:7" ht="18.75" customHeight="1">
      <c r="A5040" s="36" t="s">
        <v>7943</v>
      </c>
      <c r="B5040" s="36" t="s">
        <v>17249</v>
      </c>
      <c r="C5040" s="36" t="s">
        <v>7944</v>
      </c>
      <c r="D5040" s="36" t="s">
        <v>7710</v>
      </c>
      <c r="E5040">
        <v>173.1</v>
      </c>
      <c r="F5040">
        <v>-41.333333330000002</v>
      </c>
      <c r="G5040" t="s">
        <v>8466</v>
      </c>
    </row>
    <row r="5041" spans="1:7" ht="18.75" customHeight="1">
      <c r="A5041" s="36" t="s">
        <v>7945</v>
      </c>
      <c r="B5041" s="36" t="s">
        <v>17249</v>
      </c>
      <c r="C5041" s="36" t="s">
        <v>7946</v>
      </c>
      <c r="D5041" s="36" t="s">
        <v>7773</v>
      </c>
      <c r="E5041">
        <v>174.37888889999999</v>
      </c>
      <c r="F5041">
        <v>-36.571666669999999</v>
      </c>
      <c r="G5041" t="s">
        <v>8905</v>
      </c>
    </row>
    <row r="5042" spans="1:7" ht="18.75" customHeight="1">
      <c r="A5042" s="36" t="s">
        <v>7947</v>
      </c>
      <c r="B5042" s="36" t="s">
        <v>17249</v>
      </c>
      <c r="C5042" s="36" t="s">
        <v>7948</v>
      </c>
      <c r="D5042" s="36" t="s">
        <v>7773</v>
      </c>
      <c r="E5042">
        <v>174.37888889999999</v>
      </c>
      <c r="F5042">
        <v>-36.571666669999999</v>
      </c>
      <c r="G5042" t="s">
        <v>8905</v>
      </c>
    </row>
    <row r="5043" spans="1:7" ht="18.75" customHeight="1">
      <c r="A5043" s="36" t="s">
        <v>3994</v>
      </c>
      <c r="B5043" s="36" t="s">
        <v>17247</v>
      </c>
      <c r="C5043" s="36" t="s">
        <v>3995</v>
      </c>
      <c r="D5043" s="36" t="s">
        <v>3967</v>
      </c>
      <c r="E5043">
        <v>117.08333589999999</v>
      </c>
      <c r="F5043">
        <v>30.350000380000001</v>
      </c>
      <c r="G5043" t="s">
        <v>1464</v>
      </c>
    </row>
    <row r="5044" spans="1:7" ht="18.75" customHeight="1">
      <c r="A5044" s="36" t="s">
        <v>4572</v>
      </c>
      <c r="B5044" s="36" t="s">
        <v>17247</v>
      </c>
      <c r="C5044" s="36" t="s">
        <v>4573</v>
      </c>
      <c r="D5044" s="36" t="s">
        <v>3850</v>
      </c>
      <c r="E5044">
        <v>118.63333129999999</v>
      </c>
      <c r="F5044">
        <v>24.649999619999999</v>
      </c>
      <c r="G5044" t="s">
        <v>1464</v>
      </c>
    </row>
    <row r="5045" spans="1:7" ht="18.75" customHeight="1">
      <c r="A5045" s="36" t="s">
        <v>4092</v>
      </c>
      <c r="B5045" s="36" t="s">
        <v>17247</v>
      </c>
      <c r="C5045" s="36" t="s">
        <v>4093</v>
      </c>
      <c r="D5045" s="36" t="s">
        <v>3821</v>
      </c>
      <c r="E5045">
        <v>114</v>
      </c>
      <c r="F5045">
        <v>22.533333330000001</v>
      </c>
      <c r="G5045" t="s">
        <v>1464</v>
      </c>
    </row>
    <row r="5046" spans="1:7" ht="18.75" customHeight="1">
      <c r="A5046" s="36" t="s">
        <v>4283</v>
      </c>
      <c r="B5046" s="36" t="s">
        <v>17247</v>
      </c>
      <c r="C5046" s="36" t="s">
        <v>4284</v>
      </c>
      <c r="D5046" s="36" t="s">
        <v>3967</v>
      </c>
      <c r="E5046">
        <v>118.0999985</v>
      </c>
      <c r="F5046">
        <v>32.75</v>
      </c>
      <c r="G5046" t="s">
        <v>1464</v>
      </c>
    </row>
    <row r="5047" spans="1:7" ht="18.75" customHeight="1">
      <c r="A5047" t="s">
        <v>3217</v>
      </c>
      <c r="B5047" t="s">
        <v>2833</v>
      </c>
      <c r="C5047" t="s">
        <v>3218</v>
      </c>
      <c r="D5047" t="s">
        <v>2841</v>
      </c>
      <c r="E5047">
        <v>23.48</v>
      </c>
      <c r="F5047">
        <v>89.46</v>
      </c>
      <c r="G5047" t="s">
        <v>17240</v>
      </c>
    </row>
    <row r="5048" spans="1:7" ht="18.75" customHeight="1">
      <c r="A5048" s="36" t="s">
        <v>5721</v>
      </c>
      <c r="B5048" s="36" t="s">
        <v>5588</v>
      </c>
      <c r="C5048" s="36" t="s">
        <v>5722</v>
      </c>
      <c r="D5048" s="36" t="s">
        <v>1464</v>
      </c>
      <c r="E5048">
        <v>136.394273796482</v>
      </c>
      <c r="F5048">
        <v>36.359862108728699</v>
      </c>
      <c r="G5048" t="s">
        <v>1464</v>
      </c>
    </row>
    <row r="5049" spans="1:7" ht="18.75" customHeight="1">
      <c r="A5049" s="36" t="s">
        <v>6008</v>
      </c>
      <c r="B5049" s="36" t="s">
        <v>5588</v>
      </c>
      <c r="C5049" s="36" t="s">
        <v>6009</v>
      </c>
      <c r="D5049" t="s">
        <v>5590</v>
      </c>
      <c r="E5049">
        <v>143.55138890000001</v>
      </c>
      <c r="F5049">
        <v>44.245277780000002</v>
      </c>
      <c r="G5049" t="s">
        <v>1464</v>
      </c>
    </row>
    <row r="5050" spans="1:7" ht="18.75" customHeight="1">
      <c r="A5050" s="36" t="s">
        <v>4151</v>
      </c>
      <c r="B5050" s="36" t="s">
        <v>17247</v>
      </c>
      <c r="C5050" s="36" t="s">
        <v>4152</v>
      </c>
      <c r="D5050" s="36" t="s">
        <v>3867</v>
      </c>
      <c r="E5050">
        <v>122.4499969</v>
      </c>
      <c r="F5050">
        <v>36.900001529999997</v>
      </c>
      <c r="G5050" t="s">
        <v>1464</v>
      </c>
    </row>
    <row r="5051" spans="1:7" ht="18.75" customHeight="1">
      <c r="A5051" s="36" t="s">
        <v>5992</v>
      </c>
      <c r="B5051" s="36" t="s">
        <v>5588</v>
      </c>
      <c r="C5051" s="36" t="s">
        <v>5993</v>
      </c>
      <c r="D5051" s="36" t="s">
        <v>5696</v>
      </c>
      <c r="E5051">
        <v>132.69270763616501</v>
      </c>
      <c r="F5051">
        <v>33.805203920320501</v>
      </c>
      <c r="G5051" t="s">
        <v>1464</v>
      </c>
    </row>
    <row r="5052" spans="1:7" ht="18.75" customHeight="1">
      <c r="A5052" s="36" t="s">
        <v>4308</v>
      </c>
      <c r="B5052" s="36" t="s">
        <v>17247</v>
      </c>
      <c r="C5052" s="36" t="s">
        <v>4309</v>
      </c>
      <c r="D5052" t="s">
        <v>3775</v>
      </c>
      <c r="E5052">
        <v>118.01667019999999</v>
      </c>
      <c r="F5052">
        <v>33.333332059999996</v>
      </c>
      <c r="G5052" t="s">
        <v>1464</v>
      </c>
    </row>
    <row r="5053" spans="1:7" ht="18.75" customHeight="1">
      <c r="A5053" s="36" t="s">
        <v>4527</v>
      </c>
      <c r="B5053" s="36" t="s">
        <v>17247</v>
      </c>
      <c r="C5053" s="36" t="s">
        <v>4528</v>
      </c>
      <c r="D5053" s="36" t="s">
        <v>4529</v>
      </c>
      <c r="E5053">
        <v>118.7833328</v>
      </c>
      <c r="F5053">
        <v>31.38333321</v>
      </c>
      <c r="G5053" t="s">
        <v>1464</v>
      </c>
    </row>
    <row r="5054" spans="1:7" ht="18.75" customHeight="1">
      <c r="A5054" t="s">
        <v>3339</v>
      </c>
      <c r="B5054" t="s">
        <v>2833</v>
      </c>
      <c r="C5054" t="s">
        <v>3340</v>
      </c>
      <c r="D5054" t="s">
        <v>2838</v>
      </c>
      <c r="E5054">
        <v>22.049999239999998</v>
      </c>
      <c r="F5054">
        <v>90.583335880000007</v>
      </c>
      <c r="G5054" t="s">
        <v>17230</v>
      </c>
    </row>
    <row r="5055" spans="1:7" ht="18.75" customHeight="1">
      <c r="A5055" s="36" t="s">
        <v>6147</v>
      </c>
      <c r="B5055" s="36" t="s">
        <v>5588</v>
      </c>
      <c r="C5055" s="36" t="s">
        <v>6148</v>
      </c>
      <c r="D5055" s="36" t="s">
        <v>6149</v>
      </c>
      <c r="E5055">
        <v>133.5</v>
      </c>
      <c r="F5055">
        <v>33.733333590000001</v>
      </c>
      <c r="G5055" t="s">
        <v>1464</v>
      </c>
    </row>
    <row r="5056" spans="1:7" ht="18.75" customHeight="1">
      <c r="A5056" t="s">
        <v>3435</v>
      </c>
      <c r="B5056" t="s">
        <v>2833</v>
      </c>
      <c r="C5056" t="s">
        <v>3436</v>
      </c>
      <c r="D5056" t="s">
        <v>2861</v>
      </c>
      <c r="E5056">
        <v>21.033332819999998</v>
      </c>
      <c r="F5056">
        <v>92.150001529999997</v>
      </c>
      <c r="G5056" t="s">
        <v>17231</v>
      </c>
    </row>
    <row r="5057" spans="1:7" ht="18.75" customHeight="1">
      <c r="A5057" s="36" t="s">
        <v>5916</v>
      </c>
      <c r="B5057" s="36" t="s">
        <v>5588</v>
      </c>
      <c r="C5057" s="36" t="s">
        <v>5917</v>
      </c>
      <c r="D5057" t="s">
        <v>1464</v>
      </c>
      <c r="E5057">
        <v>139.75893881376999</v>
      </c>
      <c r="F5057">
        <v>38.757168599049798</v>
      </c>
      <c r="G5057" t="s">
        <v>1464</v>
      </c>
    </row>
    <row r="5058" spans="1:7" ht="18.75" customHeight="1">
      <c r="A5058" s="36" t="s">
        <v>5934</v>
      </c>
      <c r="B5058" s="36" t="s">
        <v>5588</v>
      </c>
      <c r="C5058" s="36" t="s">
        <v>5935</v>
      </c>
      <c r="D5058" t="s">
        <v>1464</v>
      </c>
      <c r="E5058">
        <v>141.767357</v>
      </c>
      <c r="F5058">
        <v>42.923999999999999</v>
      </c>
      <c r="G5058" t="s">
        <v>1464</v>
      </c>
    </row>
    <row r="5059" spans="1:7" ht="18.75" customHeight="1">
      <c r="A5059" s="36" t="s">
        <v>6222</v>
      </c>
      <c r="B5059" s="36" t="s">
        <v>5588</v>
      </c>
      <c r="C5059" s="36" t="s">
        <v>6223</v>
      </c>
      <c r="D5059" t="s">
        <v>5612</v>
      </c>
      <c r="E5059">
        <v>140.49650232699099</v>
      </c>
      <c r="F5059">
        <v>35.566394802515099</v>
      </c>
      <c r="G5059" t="s">
        <v>1464</v>
      </c>
    </row>
    <row r="5060" spans="1:7" ht="18.75" customHeight="1">
      <c r="A5060" s="36" t="s">
        <v>7225</v>
      </c>
      <c r="B5060" s="36" t="s">
        <v>6929</v>
      </c>
      <c r="C5060" s="36" t="s">
        <v>7226</v>
      </c>
      <c r="D5060" s="36" t="s">
        <v>1464</v>
      </c>
      <c r="E5060">
        <v>0</v>
      </c>
      <c r="F5060">
        <v>0</v>
      </c>
      <c r="G5060" t="s">
        <v>1464</v>
      </c>
    </row>
    <row r="5061" spans="1:7" ht="18.75" customHeight="1">
      <c r="A5061" s="36" t="s">
        <v>6200</v>
      </c>
      <c r="B5061" s="36" t="s">
        <v>5588</v>
      </c>
      <c r="C5061" s="36" t="s">
        <v>6201</v>
      </c>
      <c r="D5061" t="s">
        <v>1464</v>
      </c>
      <c r="E5061">
        <v>134.55881664642001</v>
      </c>
      <c r="F5061">
        <v>34.768261903428296</v>
      </c>
      <c r="G5061" t="s">
        <v>1464</v>
      </c>
    </row>
    <row r="5062" spans="1:7" ht="18.75" customHeight="1">
      <c r="A5062" s="36" t="s">
        <v>5719</v>
      </c>
      <c r="B5062" s="36" t="s">
        <v>5588</v>
      </c>
      <c r="C5062" s="36" t="s">
        <v>5720</v>
      </c>
      <c r="D5062" s="36" t="s">
        <v>1464</v>
      </c>
      <c r="E5062">
        <v>139.93856315063201</v>
      </c>
      <c r="F5062">
        <v>35.665774081935403</v>
      </c>
      <c r="G5062" t="s">
        <v>1464</v>
      </c>
    </row>
    <row r="5063" spans="1:7" ht="18.75" customHeight="1">
      <c r="A5063" s="36" t="s">
        <v>5738</v>
      </c>
      <c r="B5063" s="36" t="s">
        <v>5588</v>
      </c>
      <c r="C5063" s="36" t="s">
        <v>5739</v>
      </c>
      <c r="D5063" s="36" t="s">
        <v>5626</v>
      </c>
      <c r="E5063">
        <v>137.300909313186</v>
      </c>
      <c r="F5063">
        <v>34.6866911356774</v>
      </c>
      <c r="G5063" t="s">
        <v>1464</v>
      </c>
    </row>
    <row r="5064" spans="1:7" ht="18.75" customHeight="1">
      <c r="A5064" s="36" t="s">
        <v>6014</v>
      </c>
      <c r="B5064" s="36" t="s">
        <v>5588</v>
      </c>
      <c r="C5064" s="36" t="s">
        <v>6015</v>
      </c>
      <c r="D5064" s="36" t="s">
        <v>5596</v>
      </c>
      <c r="E5064">
        <v>127.86666870000001</v>
      </c>
      <c r="F5064">
        <v>26.333333970000002</v>
      </c>
      <c r="G5064" t="s">
        <v>1464</v>
      </c>
    </row>
    <row r="5065" spans="1:7" ht="18.75" customHeight="1">
      <c r="A5065" t="s">
        <v>3504</v>
      </c>
      <c r="B5065" t="s">
        <v>2833</v>
      </c>
      <c r="C5065" t="s">
        <v>3505</v>
      </c>
      <c r="D5065" t="s">
        <v>3030</v>
      </c>
      <c r="E5065">
        <v>21.719865852457499</v>
      </c>
      <c r="F5065">
        <v>89.453551237301895</v>
      </c>
      <c r="G5065" t="s">
        <v>17230</v>
      </c>
    </row>
    <row r="5066" spans="1:7" ht="18.75" customHeight="1">
      <c r="A5066" s="36" t="s">
        <v>6143</v>
      </c>
      <c r="B5066" s="36" t="s">
        <v>5588</v>
      </c>
      <c r="C5066" s="36" t="s">
        <v>6144</v>
      </c>
      <c r="D5066" s="36" t="s">
        <v>5596</v>
      </c>
      <c r="E5066">
        <v>124.23131115685101</v>
      </c>
      <c r="F5066">
        <v>24.350631725012999</v>
      </c>
      <c r="G5066" t="s">
        <v>1464</v>
      </c>
    </row>
    <row r="5067" spans="1:7" ht="18.75" customHeight="1">
      <c r="A5067" s="36" t="s">
        <v>5710</v>
      </c>
      <c r="B5067" s="36" t="s">
        <v>5588</v>
      </c>
      <c r="C5067" s="36" t="s">
        <v>5711</v>
      </c>
      <c r="D5067" s="36" t="s">
        <v>5712</v>
      </c>
      <c r="E5067">
        <v>130.594424665769</v>
      </c>
      <c r="F5067">
        <v>32.774118908764002</v>
      </c>
      <c r="G5067" t="s">
        <v>1464</v>
      </c>
    </row>
    <row r="5068" spans="1:7" ht="18.75" customHeight="1">
      <c r="A5068" s="36" t="s">
        <v>6032</v>
      </c>
      <c r="B5068" s="36" t="s">
        <v>5588</v>
      </c>
      <c r="C5068" s="36" t="s">
        <v>6033</v>
      </c>
      <c r="D5068" t="s">
        <v>5590</v>
      </c>
      <c r="E5068">
        <v>144.5</v>
      </c>
      <c r="F5068">
        <v>43.166667940000004</v>
      </c>
      <c r="G5068" t="s">
        <v>1464</v>
      </c>
    </row>
    <row r="5069" spans="1:7" ht="18.75" customHeight="1">
      <c r="A5069" s="36" t="s">
        <v>4381</v>
      </c>
      <c r="B5069" s="36" t="s">
        <v>17247</v>
      </c>
      <c r="C5069" s="36" t="s">
        <v>4382</v>
      </c>
      <c r="D5069" s="36" t="s">
        <v>3826</v>
      </c>
      <c r="E5069">
        <v>114.33333589999999</v>
      </c>
      <c r="F5069">
        <v>32</v>
      </c>
      <c r="G5069" t="s">
        <v>1464</v>
      </c>
    </row>
    <row r="5070" spans="1:7" ht="18.75" customHeight="1">
      <c r="A5070" s="36" t="s">
        <v>7949</v>
      </c>
      <c r="B5070" s="36" t="s">
        <v>17249</v>
      </c>
      <c r="C5070" s="36" t="s">
        <v>7950</v>
      </c>
      <c r="D5070" s="36" t="s">
        <v>7773</v>
      </c>
      <c r="E5070">
        <v>174.7666667</v>
      </c>
      <c r="F5070">
        <v>-36.804722220000002</v>
      </c>
      <c r="G5070" t="s">
        <v>8107</v>
      </c>
    </row>
    <row r="5071" spans="1:7" ht="18.75" customHeight="1">
      <c r="A5071" s="36" t="s">
        <v>7951</v>
      </c>
      <c r="B5071" s="36" t="s">
        <v>17249</v>
      </c>
      <c r="C5071" s="36" t="s">
        <v>7952</v>
      </c>
      <c r="D5071" s="36" t="s">
        <v>7773</v>
      </c>
      <c r="E5071">
        <v>174.66666670000001</v>
      </c>
      <c r="F5071">
        <v>-36.833333330000002</v>
      </c>
      <c r="G5071" t="s">
        <v>8107</v>
      </c>
    </row>
    <row r="5072" spans="1:7" ht="18.75" customHeight="1">
      <c r="A5072" s="36" t="s">
        <v>7953</v>
      </c>
      <c r="B5072" s="36" t="s">
        <v>17249</v>
      </c>
      <c r="C5072" s="36" t="s">
        <v>7954</v>
      </c>
      <c r="D5072" t="s">
        <v>7773</v>
      </c>
      <c r="E5072">
        <v>174.66666670000001</v>
      </c>
      <c r="F5072">
        <v>-36.833333330000002</v>
      </c>
      <c r="G5072" t="s">
        <v>8107</v>
      </c>
    </row>
    <row r="5073" spans="1:7" ht="18.75" customHeight="1">
      <c r="A5073" s="36" t="s">
        <v>7955</v>
      </c>
      <c r="B5073" s="36" t="s">
        <v>17249</v>
      </c>
      <c r="C5073" s="36" t="s">
        <v>7956</v>
      </c>
      <c r="D5073" s="36" t="s">
        <v>7773</v>
      </c>
      <c r="E5073">
        <v>174.66666670000001</v>
      </c>
      <c r="F5073">
        <v>-36.833333330000002</v>
      </c>
      <c r="G5073" t="s">
        <v>8107</v>
      </c>
    </row>
    <row r="5074" spans="1:7" ht="18.75" customHeight="1">
      <c r="A5074" s="36" t="s">
        <v>8331</v>
      </c>
      <c r="B5074" s="36" t="s">
        <v>17249</v>
      </c>
      <c r="C5074" s="36" t="s">
        <v>8332</v>
      </c>
      <c r="D5074" s="36" t="s">
        <v>7773</v>
      </c>
      <c r="E5074">
        <v>174.66010700000001</v>
      </c>
      <c r="F5074">
        <v>-36.846148999999997</v>
      </c>
      <c r="G5074" t="s">
        <v>8107</v>
      </c>
    </row>
    <row r="5075" spans="1:7" ht="18.75" customHeight="1">
      <c r="A5075" s="36" t="s">
        <v>7957</v>
      </c>
      <c r="B5075" s="36" t="s">
        <v>17249</v>
      </c>
      <c r="C5075" s="36" t="s">
        <v>7958</v>
      </c>
      <c r="D5075" s="36" t="s">
        <v>7773</v>
      </c>
      <c r="E5075">
        <v>174.66666670000001</v>
      </c>
      <c r="F5075">
        <v>-36.833333330000002</v>
      </c>
      <c r="G5075" t="s">
        <v>8107</v>
      </c>
    </row>
    <row r="5076" spans="1:7" ht="18.75" customHeight="1">
      <c r="A5076" s="36" t="s">
        <v>7959</v>
      </c>
      <c r="B5076" s="36" t="s">
        <v>17249</v>
      </c>
      <c r="C5076" s="36" t="s">
        <v>7960</v>
      </c>
      <c r="D5076" s="36" t="s">
        <v>7773</v>
      </c>
      <c r="E5076">
        <v>174.66666670000001</v>
      </c>
      <c r="F5076">
        <v>-36.833333330000002</v>
      </c>
      <c r="G5076" t="s">
        <v>8107</v>
      </c>
    </row>
    <row r="5077" spans="1:7" ht="18.75" customHeight="1">
      <c r="A5077" s="36" t="s">
        <v>2534</v>
      </c>
      <c r="B5077" s="36" t="s">
        <v>1884</v>
      </c>
      <c r="C5077" s="36" t="s">
        <v>2535</v>
      </c>
      <c r="D5077" s="36" t="s">
        <v>1988</v>
      </c>
      <c r="E5077">
        <v>150.68219352453801</v>
      </c>
      <c r="F5077">
        <v>-34.893065664727999</v>
      </c>
      <c r="G5077" t="s">
        <v>1464</v>
      </c>
    </row>
    <row r="5078" spans="1:7" ht="18.75" customHeight="1">
      <c r="A5078" s="36" t="s">
        <v>2734</v>
      </c>
      <c r="B5078" s="36" t="s">
        <v>1884</v>
      </c>
      <c r="C5078" s="36" t="s">
        <v>2735</v>
      </c>
      <c r="D5078" s="36" t="s">
        <v>1464</v>
      </c>
      <c r="E5078">
        <v>150.49732889688499</v>
      </c>
      <c r="F5078">
        <v>-22.484665198112602</v>
      </c>
      <c r="G5078" t="s">
        <v>1464</v>
      </c>
    </row>
    <row r="5079" spans="1:7" ht="18.75" customHeight="1">
      <c r="A5079" t="s">
        <v>3042</v>
      </c>
      <c r="B5079" t="s">
        <v>2833</v>
      </c>
      <c r="C5079" t="s">
        <v>3043</v>
      </c>
      <c r="D5079" t="s">
        <v>2846</v>
      </c>
      <c r="E5079">
        <v>25.033332819999998</v>
      </c>
      <c r="F5079">
        <v>91.150001529999997</v>
      </c>
      <c r="G5079" t="s">
        <v>17242</v>
      </c>
    </row>
    <row r="5080" spans="1:7" ht="18.75" customHeight="1">
      <c r="A5080" s="36" t="s">
        <v>10697</v>
      </c>
      <c r="B5080" s="36" t="s">
        <v>9596</v>
      </c>
      <c r="C5080" s="36" t="s">
        <v>10698</v>
      </c>
      <c r="D5080" s="36" t="s">
        <v>9600</v>
      </c>
      <c r="E5080">
        <v>0</v>
      </c>
      <c r="F5080">
        <v>0</v>
      </c>
      <c r="G5080" t="s">
        <v>1464</v>
      </c>
    </row>
    <row r="5081" spans="1:7" ht="18.75" customHeight="1">
      <c r="A5081" t="s">
        <v>2916</v>
      </c>
      <c r="B5081" t="s">
        <v>2833</v>
      </c>
      <c r="C5081" t="s">
        <v>2917</v>
      </c>
      <c r="D5081" t="s">
        <v>2861</v>
      </c>
      <c r="E5081">
        <v>22.016666409999999</v>
      </c>
      <c r="F5081">
        <v>91.033332819999998</v>
      </c>
      <c r="G5081" t="s">
        <v>17230</v>
      </c>
    </row>
    <row r="5082" spans="1:7" ht="18.75" customHeight="1">
      <c r="A5082" t="s">
        <v>2876</v>
      </c>
      <c r="B5082" t="s">
        <v>2833</v>
      </c>
      <c r="C5082" t="s">
        <v>2877</v>
      </c>
      <c r="D5082" t="s">
        <v>2838</v>
      </c>
      <c r="E5082">
        <v>22.683332440000001</v>
      </c>
      <c r="F5082">
        <v>90.566665650000004</v>
      </c>
      <c r="G5082" t="s">
        <v>17230</v>
      </c>
    </row>
    <row r="5083" spans="1:7" ht="18.75" customHeight="1">
      <c r="A5083" s="36" t="s">
        <v>4338</v>
      </c>
      <c r="B5083" s="36" t="s">
        <v>17247</v>
      </c>
      <c r="C5083" s="36" t="s">
        <v>4339</v>
      </c>
      <c r="D5083" t="s">
        <v>3831</v>
      </c>
      <c r="E5083">
        <v>122.08333589999999</v>
      </c>
      <c r="F5083">
        <v>41.083332059999996</v>
      </c>
      <c r="G5083" t="s">
        <v>1464</v>
      </c>
    </row>
    <row r="5084" spans="1:7" ht="18.75" customHeight="1">
      <c r="A5084" s="36" t="s">
        <v>4016</v>
      </c>
      <c r="B5084" s="36" t="s">
        <v>17247</v>
      </c>
      <c r="C5084" s="36" t="s">
        <v>4017</v>
      </c>
      <c r="D5084" t="s">
        <v>3765</v>
      </c>
      <c r="E5084">
        <v>99.800003050000001</v>
      </c>
      <c r="F5084">
        <v>27.783332819999998</v>
      </c>
      <c r="G5084" t="s">
        <v>1464</v>
      </c>
    </row>
    <row r="5085" spans="1:7" ht="18.75" customHeight="1">
      <c r="A5085" s="36" t="s">
        <v>4577</v>
      </c>
      <c r="B5085" s="36" t="s">
        <v>17248</v>
      </c>
      <c r="C5085" s="36" t="s">
        <v>4578</v>
      </c>
      <c r="D5085" s="36" t="s">
        <v>4575</v>
      </c>
      <c r="E5085">
        <v>114.25</v>
      </c>
      <c r="F5085">
        <v>22.466667180000002</v>
      </c>
      <c r="G5085" t="s">
        <v>1464</v>
      </c>
    </row>
    <row r="5086" spans="1:7" ht="18.75" customHeight="1">
      <c r="A5086" s="36" t="s">
        <v>5932</v>
      </c>
      <c r="B5086" s="36" t="s">
        <v>5588</v>
      </c>
      <c r="C5086" s="36" t="s">
        <v>5933</v>
      </c>
      <c r="D5086" t="s">
        <v>1464</v>
      </c>
      <c r="E5086">
        <v>131.79727099999999</v>
      </c>
      <c r="F5086">
        <v>34.049245999999997</v>
      </c>
      <c r="G5086" t="s">
        <v>1464</v>
      </c>
    </row>
    <row r="5087" spans="1:7" ht="18.75" customHeight="1">
      <c r="A5087" s="36" t="s">
        <v>10627</v>
      </c>
      <c r="B5087" s="36" t="s">
        <v>9596</v>
      </c>
      <c r="C5087" s="36" t="s">
        <v>10628</v>
      </c>
      <c r="D5087" s="36" t="s">
        <v>9600</v>
      </c>
      <c r="E5087">
        <v>0</v>
      </c>
      <c r="F5087">
        <v>0</v>
      </c>
      <c r="G5087" t="s">
        <v>1464</v>
      </c>
    </row>
    <row r="5088" spans="1:7" ht="18.75" customHeight="1">
      <c r="A5088" s="36" t="s">
        <v>7375</v>
      </c>
      <c r="B5088" s="36" t="s">
        <v>6929</v>
      </c>
      <c r="C5088" s="36" t="s">
        <v>7376</v>
      </c>
      <c r="D5088" s="36" t="s">
        <v>7017</v>
      </c>
      <c r="E5088">
        <v>95.5</v>
      </c>
      <c r="F5088">
        <v>20</v>
      </c>
      <c r="G5088" t="s">
        <v>1464</v>
      </c>
    </row>
    <row r="5089" spans="1:7" ht="18.75" customHeight="1">
      <c r="A5089" s="36" t="s">
        <v>13683</v>
      </c>
      <c r="B5089" s="36" t="s">
        <v>13155</v>
      </c>
      <c r="C5089" s="36" t="s">
        <v>13684</v>
      </c>
      <c r="D5089" s="36" t="s">
        <v>13512</v>
      </c>
      <c r="E5089">
        <v>103.29422478574899</v>
      </c>
      <c r="F5089">
        <v>16.180243923684898</v>
      </c>
      <c r="G5089" t="s">
        <v>1464</v>
      </c>
    </row>
    <row r="5090" spans="1:7" ht="18.75" customHeight="1">
      <c r="A5090" s="36" t="s">
        <v>5039</v>
      </c>
      <c r="B5090" s="36" t="s">
        <v>4582</v>
      </c>
      <c r="C5090" s="36" t="s">
        <v>5040</v>
      </c>
      <c r="D5090" s="36" t="s">
        <v>5041</v>
      </c>
      <c r="E5090">
        <v>0</v>
      </c>
      <c r="F5090">
        <v>0</v>
      </c>
      <c r="G5090" t="s">
        <v>1464</v>
      </c>
    </row>
    <row r="5091" spans="1:7" ht="18.75" customHeight="1">
      <c r="A5091" s="36" t="s">
        <v>11062</v>
      </c>
      <c r="B5091" s="36" t="s">
        <v>10805</v>
      </c>
      <c r="C5091" s="36" t="s">
        <v>11063</v>
      </c>
      <c r="D5091" s="36" t="s">
        <v>1464</v>
      </c>
      <c r="E5091">
        <v>0</v>
      </c>
      <c r="F5091">
        <v>0</v>
      </c>
      <c r="G5091" t="s">
        <v>11507</v>
      </c>
    </row>
    <row r="5092" spans="1:7" ht="18.75" customHeight="1">
      <c r="A5092" s="36" t="s">
        <v>15705</v>
      </c>
      <c r="B5092" s="36" t="s">
        <v>10805</v>
      </c>
      <c r="C5092" s="36" t="s">
        <v>15706</v>
      </c>
      <c r="D5092" s="36" t="s">
        <v>15615</v>
      </c>
      <c r="E5092">
        <v>120.550221779598</v>
      </c>
      <c r="F5092">
        <v>14.692199876430401</v>
      </c>
      <c r="G5092" t="s">
        <v>1464</v>
      </c>
    </row>
    <row r="5093" spans="1:7" ht="18.75" customHeight="1">
      <c r="A5093" s="36" t="s">
        <v>10476</v>
      </c>
      <c r="B5093" s="36" t="s">
        <v>9596</v>
      </c>
      <c r="C5093" s="36" t="s">
        <v>10477</v>
      </c>
      <c r="D5093" s="36" t="s">
        <v>9600</v>
      </c>
      <c r="E5093">
        <v>67.166664119999993</v>
      </c>
      <c r="F5093">
        <v>24.666666029999998</v>
      </c>
      <c r="G5093" t="s">
        <v>1464</v>
      </c>
    </row>
    <row r="5094" spans="1:7" ht="18.75" customHeight="1">
      <c r="A5094" s="36" t="s">
        <v>11219</v>
      </c>
      <c r="B5094" s="36" t="s">
        <v>10805</v>
      </c>
      <c r="C5094" s="36" t="s">
        <v>11220</v>
      </c>
      <c r="D5094" s="36" t="s">
        <v>1464</v>
      </c>
      <c r="E5094">
        <v>0</v>
      </c>
      <c r="F5094">
        <v>0</v>
      </c>
      <c r="G5094" t="s">
        <v>1464</v>
      </c>
    </row>
    <row r="5095" spans="1:7" ht="18.75" customHeight="1">
      <c r="A5095" s="36" t="s">
        <v>4798</v>
      </c>
      <c r="B5095" s="36" t="s">
        <v>4582</v>
      </c>
      <c r="C5095" s="36" t="s">
        <v>4799</v>
      </c>
      <c r="D5095" t="s">
        <v>4621</v>
      </c>
      <c r="E5095">
        <v>109.49800555555601</v>
      </c>
      <c r="F5095">
        <v>-6.8078277777777796</v>
      </c>
      <c r="G5095" t="s">
        <v>1464</v>
      </c>
    </row>
    <row r="5096" spans="1:7" ht="18.75" customHeight="1">
      <c r="A5096" s="36" t="s">
        <v>12752</v>
      </c>
      <c r="B5096" s="36" t="s">
        <v>17253</v>
      </c>
      <c r="C5096" s="36" t="s">
        <v>12753</v>
      </c>
      <c r="D5096" t="s">
        <v>12445</v>
      </c>
      <c r="E5096">
        <v>80.75</v>
      </c>
      <c r="F5096">
        <v>7.9499998090000004</v>
      </c>
      <c r="G5096" t="s">
        <v>1464</v>
      </c>
    </row>
    <row r="5097" spans="1:7" ht="18.75" customHeight="1">
      <c r="A5097" s="36" t="s">
        <v>12470</v>
      </c>
      <c r="B5097" s="36" t="s">
        <v>17253</v>
      </c>
      <c r="C5097" s="36" t="s">
        <v>12471</v>
      </c>
      <c r="D5097" t="s">
        <v>12445</v>
      </c>
      <c r="E5097">
        <v>0</v>
      </c>
      <c r="F5097">
        <v>0</v>
      </c>
      <c r="G5097" t="s">
        <v>1464</v>
      </c>
    </row>
    <row r="5098" spans="1:7" ht="18.75" customHeight="1">
      <c r="A5098" s="36" t="s">
        <v>7497</v>
      </c>
      <c r="B5098" s="36" t="s">
        <v>7429</v>
      </c>
      <c r="C5098" s="36" t="s">
        <v>7498</v>
      </c>
      <c r="D5098" s="36" t="s">
        <v>7447</v>
      </c>
      <c r="E5098">
        <v>0</v>
      </c>
      <c r="F5098">
        <v>0</v>
      </c>
      <c r="G5098" t="s">
        <v>7498</v>
      </c>
    </row>
    <row r="5099" spans="1:7" ht="18.75" customHeight="1">
      <c r="A5099" s="36" t="s">
        <v>7585</v>
      </c>
      <c r="B5099" s="36" t="s">
        <v>7429</v>
      </c>
      <c r="C5099" s="36" t="s">
        <v>7586</v>
      </c>
      <c r="D5099" s="36" t="s">
        <v>7444</v>
      </c>
      <c r="E5099">
        <v>0</v>
      </c>
      <c r="F5099">
        <v>0</v>
      </c>
      <c r="G5099" t="s">
        <v>1464</v>
      </c>
    </row>
    <row r="5100" spans="1:7" ht="18.75" customHeight="1">
      <c r="A5100" s="36" t="s">
        <v>7461</v>
      </c>
      <c r="B5100" s="36" t="s">
        <v>7429</v>
      </c>
      <c r="C5100" s="36" t="s">
        <v>7462</v>
      </c>
      <c r="D5100" t="s">
        <v>7444</v>
      </c>
      <c r="E5100">
        <v>0</v>
      </c>
      <c r="F5100">
        <v>0</v>
      </c>
      <c r="G5100" t="s">
        <v>1464</v>
      </c>
    </row>
    <row r="5101" spans="1:7" ht="18.75" customHeight="1">
      <c r="A5101" s="36" t="s">
        <v>5011</v>
      </c>
      <c r="B5101" s="36" t="s">
        <v>4582</v>
      </c>
      <c r="C5101" s="36" t="s">
        <v>5012</v>
      </c>
      <c r="D5101" t="s">
        <v>4690</v>
      </c>
      <c r="E5101">
        <v>98.833335880000007</v>
      </c>
      <c r="F5101">
        <v>1.75</v>
      </c>
      <c r="G5101" t="s">
        <v>1464</v>
      </c>
    </row>
    <row r="5102" spans="1:7" ht="18.75" customHeight="1">
      <c r="A5102" s="36" t="s">
        <v>11831</v>
      </c>
      <c r="B5102" s="36" t="s">
        <v>17251</v>
      </c>
      <c r="C5102" s="36" t="s">
        <v>11832</v>
      </c>
      <c r="D5102" s="36" t="s">
        <v>11815</v>
      </c>
      <c r="E5102">
        <v>126.68894284981501</v>
      </c>
      <c r="F5102">
        <v>37.284609577027403</v>
      </c>
      <c r="G5102" t="s">
        <v>1464</v>
      </c>
    </row>
    <row r="5103" spans="1:7" ht="18.75" customHeight="1">
      <c r="A5103" s="36" t="s">
        <v>15608</v>
      </c>
      <c r="B5103" s="36" t="s">
        <v>9596</v>
      </c>
      <c r="C5103" s="36" t="s">
        <v>15609</v>
      </c>
      <c r="D5103" s="36" t="s">
        <v>9600</v>
      </c>
      <c r="E5103">
        <v>68.56</v>
      </c>
      <c r="F5103">
        <v>24.44</v>
      </c>
      <c r="G5103" t="s">
        <v>1464</v>
      </c>
    </row>
    <row r="5104" spans="1:7" ht="18.75" customHeight="1">
      <c r="A5104" s="36" t="s">
        <v>7637</v>
      </c>
      <c r="B5104" s="36" t="s">
        <v>7429</v>
      </c>
      <c r="C5104" s="36" t="s">
        <v>7638</v>
      </c>
      <c r="D5104" s="36" t="s">
        <v>7431</v>
      </c>
      <c r="E5104">
        <v>80.274572000000006</v>
      </c>
      <c r="F5104">
        <v>28.871769</v>
      </c>
      <c r="G5104" t="s">
        <v>1464</v>
      </c>
    </row>
    <row r="5105" spans="1:7" ht="18.75" customHeight="1">
      <c r="A5105" s="36" t="s">
        <v>11271</v>
      </c>
      <c r="B5105" s="36" t="s">
        <v>10805</v>
      </c>
      <c r="C5105" s="36" t="s">
        <v>11272</v>
      </c>
      <c r="D5105" s="36" t="s">
        <v>10916</v>
      </c>
      <c r="E5105">
        <v>0</v>
      </c>
      <c r="F5105">
        <v>0</v>
      </c>
      <c r="G5105" t="s">
        <v>1464</v>
      </c>
    </row>
    <row r="5106" spans="1:7" ht="18.75" customHeight="1">
      <c r="A5106" s="36" t="s">
        <v>16990</v>
      </c>
      <c r="B5106" s="36" t="s">
        <v>6330</v>
      </c>
      <c r="C5106" t="s">
        <v>17049</v>
      </c>
      <c r="D5106" t="s">
        <v>6353</v>
      </c>
      <c r="E5106">
        <v>5.86034492711204</v>
      </c>
      <c r="F5106">
        <v>118.125009154596</v>
      </c>
    </row>
    <row r="5107" spans="1:7" ht="18.75" customHeight="1">
      <c r="A5107" s="36" t="s">
        <v>10296</v>
      </c>
      <c r="B5107" s="36" t="s">
        <v>9596</v>
      </c>
      <c r="C5107" s="36" t="s">
        <v>10297</v>
      </c>
      <c r="D5107" s="36" t="s">
        <v>9600</v>
      </c>
      <c r="E5107">
        <v>68</v>
      </c>
      <c r="F5107">
        <v>26</v>
      </c>
      <c r="G5107" t="s">
        <v>1464</v>
      </c>
    </row>
    <row r="5108" spans="1:7" ht="18.75" customHeight="1">
      <c r="A5108" s="36" t="s">
        <v>10270</v>
      </c>
      <c r="B5108" s="36" t="s">
        <v>9596</v>
      </c>
      <c r="C5108" s="36" t="s">
        <v>10271</v>
      </c>
      <c r="D5108" s="36" t="s">
        <v>9600</v>
      </c>
      <c r="E5108">
        <v>68.533332819999998</v>
      </c>
      <c r="F5108">
        <v>26.416666029999998</v>
      </c>
      <c r="G5108" t="s">
        <v>1464</v>
      </c>
    </row>
    <row r="5109" spans="1:7" ht="18.75" customHeight="1">
      <c r="A5109" s="36" t="s">
        <v>7223</v>
      </c>
      <c r="B5109" s="36" t="s">
        <v>6929</v>
      </c>
      <c r="C5109" s="36" t="s">
        <v>7224</v>
      </c>
      <c r="D5109" s="36" t="s">
        <v>1464</v>
      </c>
      <c r="E5109">
        <v>0</v>
      </c>
      <c r="F5109">
        <v>0</v>
      </c>
      <c r="G5109" t="s">
        <v>1464</v>
      </c>
    </row>
    <row r="5110" spans="1:7" ht="18.75" customHeight="1">
      <c r="A5110" s="36" t="s">
        <v>11574</v>
      </c>
      <c r="B5110" s="36" t="s">
        <v>10805</v>
      </c>
      <c r="C5110" s="36" t="s">
        <v>11575</v>
      </c>
      <c r="D5110" s="36" t="s">
        <v>10862</v>
      </c>
      <c r="E5110">
        <v>123.83333589999999</v>
      </c>
      <c r="F5110">
        <v>8.2833337779999994</v>
      </c>
      <c r="G5110" t="s">
        <v>1464</v>
      </c>
    </row>
    <row r="5111" spans="1:7" ht="18.75" customHeight="1">
      <c r="A5111" s="36" t="s">
        <v>12223</v>
      </c>
      <c r="B5111" s="36" t="s">
        <v>17251</v>
      </c>
      <c r="C5111" s="36" t="s">
        <v>12224</v>
      </c>
      <c r="D5111" s="36" t="s">
        <v>11812</v>
      </c>
      <c r="E5111">
        <v>126.530574608949</v>
      </c>
      <c r="F5111">
        <v>34.433061930100699</v>
      </c>
      <c r="G5111" t="s">
        <v>1464</v>
      </c>
    </row>
    <row r="5112" spans="1:7" ht="18.75" customHeight="1">
      <c r="A5112" s="36" t="s">
        <v>11840</v>
      </c>
      <c r="B5112" s="36" t="s">
        <v>17251</v>
      </c>
      <c r="C5112" s="36" t="s">
        <v>11841</v>
      </c>
      <c r="D5112" s="36" t="s">
        <v>11842</v>
      </c>
      <c r="E5112">
        <v>126.68333440000001</v>
      </c>
      <c r="F5112">
        <v>33.549999239999998</v>
      </c>
      <c r="G5112" t="s">
        <v>1464</v>
      </c>
    </row>
    <row r="5113" spans="1:7" ht="18.75" customHeight="1">
      <c r="A5113" s="36" t="s">
        <v>5019</v>
      </c>
      <c r="B5113" s="36" t="s">
        <v>4582</v>
      </c>
      <c r="C5113" s="36" t="s">
        <v>5020</v>
      </c>
      <c r="D5113" t="s">
        <v>4710</v>
      </c>
      <c r="E5113">
        <v>107.58333589999999</v>
      </c>
      <c r="F5113">
        <v>-6.9000000950000002</v>
      </c>
      <c r="G5113" t="s">
        <v>1464</v>
      </c>
    </row>
    <row r="5114" spans="1:7" ht="18.75" customHeight="1">
      <c r="A5114" s="36" t="s">
        <v>9664</v>
      </c>
      <c r="B5114" s="36" t="s">
        <v>9596</v>
      </c>
      <c r="C5114" s="36" t="s">
        <v>9665</v>
      </c>
      <c r="D5114" s="36" t="s">
        <v>9600</v>
      </c>
      <c r="E5114">
        <v>69.150001529999997</v>
      </c>
      <c r="F5114">
        <v>28.216667180000002</v>
      </c>
      <c r="G5114" t="s">
        <v>1464</v>
      </c>
    </row>
    <row r="5115" spans="1:7" ht="18.75" customHeight="1">
      <c r="A5115" s="36" t="s">
        <v>4822</v>
      </c>
      <c r="B5115" s="36" t="s">
        <v>4582</v>
      </c>
      <c r="C5115" s="36" t="s">
        <v>4823</v>
      </c>
      <c r="D5115" s="36" t="s">
        <v>4667</v>
      </c>
      <c r="E5115">
        <v>108.495279</v>
      </c>
      <c r="F5115">
        <v>-6.5371370000000004</v>
      </c>
      <c r="G5115" t="s">
        <v>1464</v>
      </c>
    </row>
    <row r="5116" spans="1:7" ht="18.75" customHeight="1">
      <c r="A5116" t="s">
        <v>3133</v>
      </c>
      <c r="B5116" t="s">
        <v>2833</v>
      </c>
      <c r="C5116" t="s">
        <v>3134</v>
      </c>
      <c r="D5116" t="s">
        <v>2846</v>
      </c>
      <c r="E5116">
        <v>0</v>
      </c>
      <c r="F5116">
        <v>0</v>
      </c>
      <c r="G5116" t="s">
        <v>17234</v>
      </c>
    </row>
    <row r="5117" spans="1:7" ht="18.75" customHeight="1">
      <c r="A5117" s="36" t="s">
        <v>6516</v>
      </c>
      <c r="B5117" s="36" t="s">
        <v>6330</v>
      </c>
      <c r="C5117" t="s">
        <v>6517</v>
      </c>
      <c r="D5117" t="s">
        <v>6335</v>
      </c>
      <c r="E5117">
        <v>6.4166665079999996</v>
      </c>
      <c r="F5117">
        <v>100.58333589999999</v>
      </c>
    </row>
    <row r="5118" spans="1:7" ht="18.75" customHeight="1">
      <c r="A5118" s="36" t="s">
        <v>11432</v>
      </c>
      <c r="B5118" s="36" t="s">
        <v>10805</v>
      </c>
      <c r="C5118" s="36" t="s">
        <v>11433</v>
      </c>
      <c r="D5118" s="36" t="s">
        <v>1464</v>
      </c>
      <c r="E5118">
        <v>0</v>
      </c>
      <c r="F5118">
        <v>0</v>
      </c>
      <c r="G5118" t="s">
        <v>1464</v>
      </c>
    </row>
    <row r="5119" spans="1:7" ht="18.75" customHeight="1">
      <c r="A5119" s="36" t="s">
        <v>11794</v>
      </c>
      <c r="B5119" s="36" t="s">
        <v>10805</v>
      </c>
      <c r="C5119" s="36" t="s">
        <v>11795</v>
      </c>
      <c r="D5119" s="36" t="s">
        <v>10913</v>
      </c>
      <c r="E5119">
        <v>121.813913</v>
      </c>
      <c r="F5119">
        <v>13.947589000000001</v>
      </c>
      <c r="G5119" t="s">
        <v>1464</v>
      </c>
    </row>
    <row r="5120" spans="1:7" ht="18.75" customHeight="1">
      <c r="A5120" s="36" t="s">
        <v>10919</v>
      </c>
      <c r="B5120" s="36" t="s">
        <v>10805</v>
      </c>
      <c r="C5120" s="36" t="s">
        <v>10920</v>
      </c>
      <c r="D5120" s="36" t="s">
        <v>14361</v>
      </c>
      <c r="E5120">
        <v>0</v>
      </c>
      <c r="F5120">
        <v>0</v>
      </c>
      <c r="G5120" t="s">
        <v>1464</v>
      </c>
    </row>
    <row r="5121" spans="1:7" ht="18.75" customHeight="1">
      <c r="A5121" s="36" t="s">
        <v>10240</v>
      </c>
      <c r="B5121" s="36" t="s">
        <v>9596</v>
      </c>
      <c r="C5121" s="36" t="s">
        <v>10241</v>
      </c>
      <c r="D5121" s="36" t="s">
        <v>9793</v>
      </c>
      <c r="E5121">
        <v>66.583335880000007</v>
      </c>
      <c r="F5121">
        <v>25.533332819999998</v>
      </c>
      <c r="G5121" t="s">
        <v>1464</v>
      </c>
    </row>
    <row r="5122" spans="1:7" ht="18.75" customHeight="1">
      <c r="A5122" s="36" t="s">
        <v>6160</v>
      </c>
      <c r="B5122" s="36" t="s">
        <v>5588</v>
      </c>
      <c r="C5122" s="36" t="s">
        <v>6161</v>
      </c>
      <c r="D5122" t="s">
        <v>5712</v>
      </c>
      <c r="E5122">
        <v>130.65242483283299</v>
      </c>
      <c r="F5122">
        <v>32.626464032454898</v>
      </c>
      <c r="G5122" t="s">
        <v>1464</v>
      </c>
    </row>
    <row r="5123" spans="1:7" ht="18.75" customHeight="1">
      <c r="A5123" s="36" t="s">
        <v>13168</v>
      </c>
      <c r="B5123" s="36" t="s">
        <v>13155</v>
      </c>
      <c r="C5123" s="36" t="s">
        <v>13169</v>
      </c>
      <c r="D5123" s="36" t="s">
        <v>1464</v>
      </c>
      <c r="E5123">
        <v>0</v>
      </c>
      <c r="F5123">
        <v>0</v>
      </c>
      <c r="G5123" t="s">
        <v>1464</v>
      </c>
    </row>
    <row r="5124" spans="1:7" ht="18.75" customHeight="1">
      <c r="A5124" s="36" t="s">
        <v>9959</v>
      </c>
      <c r="B5124" s="36" t="s">
        <v>9596</v>
      </c>
      <c r="C5124" s="36" t="s">
        <v>9960</v>
      </c>
      <c r="D5124" s="36" t="s">
        <v>9600</v>
      </c>
      <c r="E5124">
        <v>67.25</v>
      </c>
      <c r="F5124">
        <v>24.15</v>
      </c>
      <c r="G5124" t="s">
        <v>1464</v>
      </c>
    </row>
    <row r="5125" spans="1:7" ht="18.75" customHeight="1">
      <c r="A5125" s="36" t="s">
        <v>15707</v>
      </c>
      <c r="B5125" s="36" t="s">
        <v>10805</v>
      </c>
      <c r="C5125" s="36" t="s">
        <v>15708</v>
      </c>
      <c r="D5125" s="36" t="s">
        <v>15612</v>
      </c>
      <c r="E5125">
        <v>122.429275479453</v>
      </c>
      <c r="F5125">
        <v>13.919732008231399</v>
      </c>
      <c r="G5125" t="s">
        <v>1464</v>
      </c>
    </row>
    <row r="5126" spans="1:7" ht="18.75" customHeight="1">
      <c r="A5126" s="36" t="s">
        <v>2183</v>
      </c>
      <c r="B5126" s="36" t="s">
        <v>1884</v>
      </c>
      <c r="C5126" s="36" t="s">
        <v>2184</v>
      </c>
      <c r="D5126" s="36" t="s">
        <v>1464</v>
      </c>
      <c r="E5126">
        <v>145.56007832887499</v>
      </c>
      <c r="F5126">
        <v>-40.904113388416299</v>
      </c>
      <c r="G5126" t="s">
        <v>1464</v>
      </c>
    </row>
    <row r="5127" spans="1:7" ht="18.75" customHeight="1">
      <c r="A5127" s="36" t="s">
        <v>8742</v>
      </c>
      <c r="B5127" s="36" t="s">
        <v>17249</v>
      </c>
      <c r="C5127" s="36" t="s">
        <v>8743</v>
      </c>
      <c r="D5127" s="36" t="s">
        <v>7739</v>
      </c>
      <c r="E5127">
        <v>174.66666670000001</v>
      </c>
      <c r="F5127">
        <v>-36.833333330000002</v>
      </c>
      <c r="G5127" t="s">
        <v>8853</v>
      </c>
    </row>
    <row r="5128" spans="1:7" ht="18.75" customHeight="1">
      <c r="A5128" s="36" t="s">
        <v>8740</v>
      </c>
      <c r="B5128" s="36" t="s">
        <v>17249</v>
      </c>
      <c r="C5128" s="36" t="s">
        <v>8741</v>
      </c>
      <c r="D5128" s="36" t="s">
        <v>7739</v>
      </c>
      <c r="E5128">
        <v>174.66666670000001</v>
      </c>
      <c r="F5128">
        <v>-36.833333330000002</v>
      </c>
      <c r="G5128" t="s">
        <v>8853</v>
      </c>
    </row>
    <row r="5129" spans="1:7" ht="18.75" customHeight="1">
      <c r="A5129" s="36" t="s">
        <v>11265</v>
      </c>
      <c r="B5129" s="36" t="s">
        <v>10805</v>
      </c>
      <c r="C5129" s="36" t="s">
        <v>11266</v>
      </c>
      <c r="D5129" s="36" t="s">
        <v>11267</v>
      </c>
      <c r="E5129">
        <v>124.68</v>
      </c>
      <c r="F5129">
        <v>6.4300000000000104</v>
      </c>
      <c r="G5129" t="s">
        <v>1464</v>
      </c>
    </row>
    <row r="5130" spans="1:7" ht="18.75" customHeight="1">
      <c r="A5130" s="36" t="s">
        <v>15709</v>
      </c>
      <c r="B5130" s="36" t="s">
        <v>10805</v>
      </c>
      <c r="C5130" s="36" t="s">
        <v>15710</v>
      </c>
      <c r="D5130" s="36" t="s">
        <v>15659</v>
      </c>
      <c r="E5130">
        <v>119.22229759941</v>
      </c>
      <c r="F5130">
        <v>10.311872982427699</v>
      </c>
      <c r="G5130" t="s">
        <v>1464</v>
      </c>
    </row>
    <row r="5131" spans="1:7" ht="18.75" customHeight="1">
      <c r="A5131" s="36" t="s">
        <v>11108</v>
      </c>
      <c r="B5131" s="36" t="s">
        <v>10805</v>
      </c>
      <c r="C5131" s="36" t="s">
        <v>11109</v>
      </c>
      <c r="D5131" s="36" t="s">
        <v>1464</v>
      </c>
      <c r="E5131">
        <v>121.858806518984</v>
      </c>
      <c r="F5131">
        <v>20.310984214115699</v>
      </c>
      <c r="G5131" t="s">
        <v>1464</v>
      </c>
    </row>
    <row r="5132" spans="1:7" ht="18.75" customHeight="1">
      <c r="A5132" s="36" t="s">
        <v>15711</v>
      </c>
      <c r="B5132" s="36" t="s">
        <v>10805</v>
      </c>
      <c r="C5132" s="36" t="s">
        <v>15712</v>
      </c>
      <c r="D5132" s="36" t="s">
        <v>15659</v>
      </c>
      <c r="E5132">
        <v>119.256286573628</v>
      </c>
      <c r="F5132">
        <v>10.3199795142729</v>
      </c>
      <c r="G5132" t="s">
        <v>1464</v>
      </c>
    </row>
    <row r="5133" spans="1:7" ht="18.75" customHeight="1">
      <c r="A5133" s="36" t="s">
        <v>15713</v>
      </c>
      <c r="B5133" s="36" t="s">
        <v>10805</v>
      </c>
      <c r="C5133" s="36" t="s">
        <v>15714</v>
      </c>
      <c r="D5133" s="36" t="s">
        <v>15659</v>
      </c>
      <c r="E5133">
        <v>119.664840650746</v>
      </c>
      <c r="F5133">
        <v>10.511773297532599</v>
      </c>
      <c r="G5133" t="s">
        <v>1464</v>
      </c>
    </row>
    <row r="5134" spans="1:7" ht="18.75" customHeight="1">
      <c r="A5134" s="36" t="s">
        <v>15715</v>
      </c>
      <c r="B5134" s="36" t="s">
        <v>10805</v>
      </c>
      <c r="C5134" s="36" t="s">
        <v>15716</v>
      </c>
      <c r="D5134" s="36" t="s">
        <v>15659</v>
      </c>
      <c r="E5134">
        <v>119.672737081289</v>
      </c>
      <c r="F5134">
        <v>10.499283283952799</v>
      </c>
      <c r="G5134" t="s">
        <v>1464</v>
      </c>
    </row>
    <row r="5135" spans="1:7" ht="18.75" customHeight="1">
      <c r="A5135" s="36" t="s">
        <v>15717</v>
      </c>
      <c r="B5135" s="36" t="s">
        <v>10805</v>
      </c>
      <c r="C5135" s="36" t="s">
        <v>15718</v>
      </c>
      <c r="D5135" s="36" t="s">
        <v>1464</v>
      </c>
      <c r="E5135">
        <v>121.973808766753</v>
      </c>
      <c r="F5135">
        <v>20.440157186535</v>
      </c>
      <c r="G5135" t="s">
        <v>1464</v>
      </c>
    </row>
    <row r="5136" spans="1:7" ht="18.75" customHeight="1">
      <c r="A5136" s="36" t="s">
        <v>7053</v>
      </c>
      <c r="B5136" s="36" t="s">
        <v>6929</v>
      </c>
      <c r="C5136" s="36" t="s">
        <v>7054</v>
      </c>
      <c r="D5136" s="36" t="s">
        <v>7055</v>
      </c>
      <c r="E5136">
        <v>96.900001529999997</v>
      </c>
      <c r="F5136">
        <v>17.416666029999998</v>
      </c>
      <c r="G5136" t="s">
        <v>1464</v>
      </c>
    </row>
    <row r="5137" spans="1:7" ht="18.75" customHeight="1">
      <c r="A5137" s="36" t="s">
        <v>7077</v>
      </c>
      <c r="B5137" s="36" t="s">
        <v>6929</v>
      </c>
      <c r="C5137" s="36" t="s">
        <v>7078</v>
      </c>
      <c r="D5137" s="36" t="s">
        <v>7055</v>
      </c>
      <c r="E5137">
        <v>96.866668700000005</v>
      </c>
      <c r="F5137">
        <v>17.450000760000002</v>
      </c>
      <c r="G5137" t="s">
        <v>1464</v>
      </c>
    </row>
    <row r="5138" spans="1:7" ht="18.75" customHeight="1">
      <c r="A5138" s="36" t="s">
        <v>12823</v>
      </c>
      <c r="B5138" s="36" t="s">
        <v>17253</v>
      </c>
      <c r="C5138" s="36" t="s">
        <v>12824</v>
      </c>
      <c r="D5138" t="s">
        <v>12399</v>
      </c>
      <c r="E5138">
        <v>0</v>
      </c>
      <c r="F5138">
        <v>0</v>
      </c>
      <c r="G5138" t="s">
        <v>1464</v>
      </c>
    </row>
    <row r="5139" spans="1:7" ht="18.75" customHeight="1">
      <c r="A5139" s="36" t="s">
        <v>7233</v>
      </c>
      <c r="B5139" s="36" t="s">
        <v>6929</v>
      </c>
      <c r="C5139" s="36" t="s">
        <v>7234</v>
      </c>
      <c r="D5139" s="36" t="s">
        <v>7055</v>
      </c>
      <c r="E5139">
        <v>96.833335880000007</v>
      </c>
      <c r="F5139">
        <v>17.5</v>
      </c>
      <c r="G5139" t="s">
        <v>1464</v>
      </c>
    </row>
    <row r="5140" spans="1:7" ht="18.75" customHeight="1">
      <c r="A5140" s="36" t="s">
        <v>7167</v>
      </c>
      <c r="B5140" s="36" t="s">
        <v>6929</v>
      </c>
      <c r="C5140" s="36" t="s">
        <v>7168</v>
      </c>
      <c r="D5140" s="36" t="s">
        <v>1464</v>
      </c>
      <c r="E5140">
        <v>0</v>
      </c>
      <c r="F5140">
        <v>0</v>
      </c>
      <c r="G5140" t="s">
        <v>1464</v>
      </c>
    </row>
    <row r="5141" spans="1:7" ht="18.75" customHeight="1">
      <c r="A5141" s="36" t="s">
        <v>5104</v>
      </c>
      <c r="B5141" s="36" t="s">
        <v>4582</v>
      </c>
      <c r="C5141" s="36" t="s">
        <v>5105</v>
      </c>
      <c r="D5141" s="36" t="s">
        <v>4615</v>
      </c>
      <c r="E5141">
        <v>0</v>
      </c>
      <c r="F5141">
        <v>0</v>
      </c>
      <c r="G5141" t="s">
        <v>1464</v>
      </c>
    </row>
    <row r="5142" spans="1:7" ht="18.75" customHeight="1">
      <c r="A5142" s="36" t="s">
        <v>5496</v>
      </c>
      <c r="B5142" s="36" t="s">
        <v>4582</v>
      </c>
      <c r="C5142" s="36" t="s">
        <v>5497</v>
      </c>
      <c r="D5142" s="36" t="s">
        <v>4710</v>
      </c>
      <c r="E5142">
        <v>107.9000015</v>
      </c>
      <c r="F5142">
        <v>-7.0999999049999998</v>
      </c>
      <c r="G5142" t="s">
        <v>1464</v>
      </c>
    </row>
    <row r="5143" spans="1:7" ht="18.75" customHeight="1">
      <c r="A5143" s="36" t="s">
        <v>4581</v>
      </c>
      <c r="B5143" s="36" t="s">
        <v>4582</v>
      </c>
      <c r="C5143" s="36" t="s">
        <v>4583</v>
      </c>
      <c r="D5143" s="36" t="s">
        <v>4584</v>
      </c>
      <c r="E5143">
        <v>106.4</v>
      </c>
      <c r="F5143">
        <v>-6.12</v>
      </c>
      <c r="G5143" t="s">
        <v>1464</v>
      </c>
    </row>
    <row r="5144" spans="1:7" ht="18.75" customHeight="1">
      <c r="A5144" s="36" t="s">
        <v>8738</v>
      </c>
      <c r="B5144" s="36" t="s">
        <v>17249</v>
      </c>
      <c r="C5144" s="36" t="s">
        <v>8739</v>
      </c>
      <c r="D5144" s="36" t="s">
        <v>7716</v>
      </c>
      <c r="E5144">
        <v>174.3666667</v>
      </c>
      <c r="F5144">
        <v>-35.833333330000002</v>
      </c>
      <c r="G5144" t="s">
        <v>8075</v>
      </c>
    </row>
    <row r="5145" spans="1:7" ht="18.75" customHeight="1">
      <c r="A5145" s="36" t="s">
        <v>2181</v>
      </c>
      <c r="B5145" s="36" t="s">
        <v>1884</v>
      </c>
      <c r="C5145" s="36" t="s">
        <v>2182</v>
      </c>
      <c r="D5145" s="36" t="s">
        <v>1464</v>
      </c>
      <c r="E5145">
        <v>152.34839688177999</v>
      </c>
      <c r="F5145">
        <v>-24.740336325909499</v>
      </c>
      <c r="G5145" t="s">
        <v>1464</v>
      </c>
    </row>
    <row r="5146" spans="1:7" ht="18.75" customHeight="1">
      <c r="A5146" s="36" t="s">
        <v>2496</v>
      </c>
      <c r="B5146" s="36" t="s">
        <v>1884</v>
      </c>
      <c r="C5146" s="36" t="s">
        <v>2497</v>
      </c>
      <c r="D5146" s="36" t="s">
        <v>1464</v>
      </c>
      <c r="E5146">
        <v>135.79338769047399</v>
      </c>
      <c r="F5146">
        <v>-34.867366178561198</v>
      </c>
      <c r="G5146" t="s">
        <v>1464</v>
      </c>
    </row>
    <row r="5147" spans="1:7" ht="18.75" customHeight="1">
      <c r="A5147" s="36" t="s">
        <v>4753</v>
      </c>
      <c r="B5147" s="36" t="s">
        <v>4582</v>
      </c>
      <c r="C5147" s="36" t="s">
        <v>4754</v>
      </c>
      <c r="D5147" s="36" t="s">
        <v>4690</v>
      </c>
      <c r="E5147">
        <v>98.466667180000002</v>
      </c>
      <c r="F5147">
        <v>3.75</v>
      </c>
      <c r="G5147" t="s">
        <v>1464</v>
      </c>
    </row>
    <row r="5148" spans="1:7" ht="18.75" customHeight="1">
      <c r="A5148" s="36" t="s">
        <v>11114</v>
      </c>
      <c r="B5148" s="36" t="s">
        <v>10805</v>
      </c>
      <c r="C5148" s="36" t="s">
        <v>11115</v>
      </c>
      <c r="D5148" s="36" t="s">
        <v>1464</v>
      </c>
      <c r="E5148">
        <v>0</v>
      </c>
      <c r="F5148">
        <v>0</v>
      </c>
      <c r="G5148" t="s">
        <v>1464</v>
      </c>
    </row>
    <row r="5149" spans="1:7" ht="18.75" customHeight="1">
      <c r="A5149" s="36" t="s">
        <v>8736</v>
      </c>
      <c r="B5149" s="36" t="s">
        <v>17249</v>
      </c>
      <c r="C5149" s="36" t="s">
        <v>8737</v>
      </c>
      <c r="D5149" t="s">
        <v>7773</v>
      </c>
      <c r="E5149">
        <v>174.72900000000001</v>
      </c>
      <c r="F5149">
        <v>-36.409999999999997</v>
      </c>
      <c r="G5149" t="s">
        <v>8023</v>
      </c>
    </row>
    <row r="5150" spans="1:7" ht="18.75" customHeight="1">
      <c r="A5150" s="36" t="s">
        <v>2177</v>
      </c>
      <c r="B5150" s="36" t="s">
        <v>1884</v>
      </c>
      <c r="C5150" s="36" t="s">
        <v>2178</v>
      </c>
      <c r="D5150" s="36" t="s">
        <v>1464</v>
      </c>
      <c r="E5150">
        <v>148.53155358985899</v>
      </c>
      <c r="F5150">
        <v>-37.768188577306297</v>
      </c>
      <c r="G5150" t="s">
        <v>1464</v>
      </c>
    </row>
    <row r="5151" spans="1:7" ht="18.75" customHeight="1">
      <c r="A5151" s="36" t="s">
        <v>10921</v>
      </c>
      <c r="B5151" s="36" t="s">
        <v>10805</v>
      </c>
      <c r="C5151" s="36" t="s">
        <v>10922</v>
      </c>
      <c r="D5151" s="36" t="s">
        <v>1355</v>
      </c>
      <c r="E5151">
        <v>0</v>
      </c>
      <c r="F5151">
        <v>0</v>
      </c>
      <c r="G5151" t="s">
        <v>1464</v>
      </c>
    </row>
    <row r="5152" spans="1:7" ht="18.75" customHeight="1">
      <c r="A5152" s="36" t="s">
        <v>10926</v>
      </c>
      <c r="B5152" s="36" t="s">
        <v>10805</v>
      </c>
      <c r="C5152" s="36" t="s">
        <v>10927</v>
      </c>
      <c r="D5152" s="36" t="s">
        <v>1355</v>
      </c>
      <c r="E5152">
        <v>121.11666700000001</v>
      </c>
      <c r="F5152">
        <v>15.810326</v>
      </c>
      <c r="G5152" t="s">
        <v>1464</v>
      </c>
    </row>
    <row r="5153" spans="1:7" ht="18.75" customHeight="1">
      <c r="A5153" s="36" t="s">
        <v>15719</v>
      </c>
      <c r="B5153" s="36" t="s">
        <v>10805</v>
      </c>
      <c r="C5153" s="36" t="s">
        <v>15720</v>
      </c>
      <c r="D5153" s="36" t="s">
        <v>15615</v>
      </c>
      <c r="E5153">
        <v>121.608734119213</v>
      </c>
      <c r="F5153">
        <v>16.4120390655916</v>
      </c>
      <c r="G5153" t="s">
        <v>1464</v>
      </c>
    </row>
    <row r="5154" spans="1:7" ht="18.75" customHeight="1">
      <c r="A5154" s="36" t="s">
        <v>11436</v>
      </c>
      <c r="B5154" s="36" t="s">
        <v>10805</v>
      </c>
      <c r="C5154" s="36" t="s">
        <v>11437</v>
      </c>
      <c r="D5154" s="36" t="s">
        <v>1355</v>
      </c>
      <c r="E5154">
        <v>0</v>
      </c>
      <c r="F5154">
        <v>0</v>
      </c>
      <c r="G5154" t="s">
        <v>11524</v>
      </c>
    </row>
    <row r="5155" spans="1:7" ht="18.75" customHeight="1">
      <c r="A5155" s="36" t="s">
        <v>11098</v>
      </c>
      <c r="B5155" s="36" t="s">
        <v>10805</v>
      </c>
      <c r="C5155" s="36" t="s">
        <v>11099</v>
      </c>
      <c r="D5155" s="36" t="s">
        <v>1464</v>
      </c>
      <c r="E5155">
        <v>0</v>
      </c>
      <c r="F5155">
        <v>0</v>
      </c>
      <c r="G5155" t="s">
        <v>1464</v>
      </c>
    </row>
    <row r="5156" spans="1:7" ht="18.75" customHeight="1">
      <c r="A5156" s="36" t="s">
        <v>11777</v>
      </c>
      <c r="B5156" s="36" t="s">
        <v>10805</v>
      </c>
      <c r="C5156" s="36" t="s">
        <v>11778</v>
      </c>
      <c r="D5156" s="36" t="s">
        <v>1464</v>
      </c>
      <c r="E5156">
        <v>122.84361</v>
      </c>
      <c r="F5156">
        <v>10.220841</v>
      </c>
      <c r="G5156" t="s">
        <v>1464</v>
      </c>
    </row>
    <row r="5157" spans="1:7" ht="18.75" customHeight="1">
      <c r="A5157" s="36" t="s">
        <v>15721</v>
      </c>
      <c r="B5157" s="36" t="s">
        <v>10805</v>
      </c>
      <c r="C5157" s="36" t="s">
        <v>15722</v>
      </c>
      <c r="D5157" s="36" t="s">
        <v>1464</v>
      </c>
      <c r="E5157">
        <v>121.675504302387</v>
      </c>
      <c r="F5157">
        <v>18.3427474579027</v>
      </c>
      <c r="G5157" t="s">
        <v>1464</v>
      </c>
    </row>
    <row r="5158" spans="1:7" ht="18.75" customHeight="1">
      <c r="A5158" s="36" t="s">
        <v>11216</v>
      </c>
      <c r="B5158" s="36" t="s">
        <v>10805</v>
      </c>
      <c r="C5158" s="36" t="s">
        <v>11217</v>
      </c>
      <c r="D5158" s="36" t="s">
        <v>1464</v>
      </c>
      <c r="E5158">
        <v>0</v>
      </c>
      <c r="F5158">
        <v>0</v>
      </c>
      <c r="G5158" t="s">
        <v>1464</v>
      </c>
    </row>
    <row r="5159" spans="1:7" ht="18.75" customHeight="1">
      <c r="A5159" s="36" t="s">
        <v>11214</v>
      </c>
      <c r="B5159" s="36" t="s">
        <v>10805</v>
      </c>
      <c r="C5159" s="36" t="s">
        <v>11215</v>
      </c>
      <c r="D5159" s="36" t="s">
        <v>1464</v>
      </c>
      <c r="E5159">
        <v>0</v>
      </c>
      <c r="F5159">
        <v>0</v>
      </c>
      <c r="G5159" t="s">
        <v>1464</v>
      </c>
    </row>
    <row r="5160" spans="1:7" ht="18.75" customHeight="1">
      <c r="A5160" s="36" t="s">
        <v>10284</v>
      </c>
      <c r="B5160" s="36" t="s">
        <v>9596</v>
      </c>
      <c r="C5160" s="36" t="s">
        <v>10285</v>
      </c>
      <c r="D5160" s="36" t="s">
        <v>9600</v>
      </c>
      <c r="E5160">
        <v>68.583335880000007</v>
      </c>
      <c r="F5160">
        <v>26.399999619999999</v>
      </c>
      <c r="G5160" t="s">
        <v>1464</v>
      </c>
    </row>
    <row r="5161" spans="1:7" ht="18.75" customHeight="1">
      <c r="A5161" s="36" t="s">
        <v>4983</v>
      </c>
      <c r="B5161" s="36" t="s">
        <v>4582</v>
      </c>
      <c r="C5161" s="36" t="s">
        <v>4984</v>
      </c>
      <c r="D5161" s="36" t="s">
        <v>4584</v>
      </c>
      <c r="E5161">
        <v>106.64266670000001</v>
      </c>
      <c r="F5161">
        <v>-6.1156277780000003</v>
      </c>
      <c r="G5161" t="s">
        <v>1464</v>
      </c>
    </row>
    <row r="5162" spans="1:7" ht="18.75" customHeight="1">
      <c r="A5162" s="36" t="s">
        <v>13723</v>
      </c>
      <c r="B5162" s="36" t="s">
        <v>13155</v>
      </c>
      <c r="C5162" s="36" t="s">
        <v>13724</v>
      </c>
      <c r="D5162" s="36" t="s">
        <v>13309</v>
      </c>
      <c r="E5162">
        <v>100.94083329999999</v>
      </c>
      <c r="F5162">
        <v>13.48138889</v>
      </c>
      <c r="G5162" t="s">
        <v>1464</v>
      </c>
    </row>
    <row r="5163" spans="1:7" ht="18.75" customHeight="1">
      <c r="A5163" s="36" t="s">
        <v>13884</v>
      </c>
      <c r="B5163" s="36" t="s">
        <v>13155</v>
      </c>
      <c r="C5163" s="36" t="s">
        <v>13885</v>
      </c>
      <c r="D5163" s="36" t="s">
        <v>13176</v>
      </c>
      <c r="E5163">
        <v>0</v>
      </c>
      <c r="F5163">
        <v>0</v>
      </c>
      <c r="G5163" t="s">
        <v>1464</v>
      </c>
    </row>
    <row r="5164" spans="1:7" ht="18.75" customHeight="1">
      <c r="A5164" s="36" t="s">
        <v>13878</v>
      </c>
      <c r="B5164" s="36" t="s">
        <v>13155</v>
      </c>
      <c r="C5164" s="36" t="s">
        <v>13879</v>
      </c>
      <c r="D5164" s="36" t="s">
        <v>13176</v>
      </c>
      <c r="E5164">
        <v>0</v>
      </c>
      <c r="F5164">
        <v>0</v>
      </c>
      <c r="G5164" t="s">
        <v>1464</v>
      </c>
    </row>
    <row r="5165" spans="1:7" ht="18.75" customHeight="1">
      <c r="A5165" s="36" t="s">
        <v>12231</v>
      </c>
      <c r="B5165" s="36" t="s">
        <v>17251</v>
      </c>
      <c r="C5165" s="36" t="s">
        <v>12232</v>
      </c>
      <c r="D5165" s="36" t="s">
        <v>11888</v>
      </c>
      <c r="E5165">
        <v>128.54707927259901</v>
      </c>
      <c r="F5165">
        <v>38.302334340151603</v>
      </c>
      <c r="G5165" t="s">
        <v>1464</v>
      </c>
    </row>
    <row r="5166" spans="1:7" ht="18.75" customHeight="1">
      <c r="A5166" s="36" t="s">
        <v>11717</v>
      </c>
      <c r="B5166" s="36" t="s">
        <v>10805</v>
      </c>
      <c r="C5166" s="36" t="s">
        <v>11718</v>
      </c>
      <c r="D5166" s="36" t="s">
        <v>10809</v>
      </c>
      <c r="E5166">
        <v>118.66666410000001</v>
      </c>
      <c r="F5166">
        <v>9.75</v>
      </c>
      <c r="G5166" t="s">
        <v>1464</v>
      </c>
    </row>
    <row r="5167" spans="1:7" ht="18.75" customHeight="1">
      <c r="A5167" s="36" t="s">
        <v>12710</v>
      </c>
      <c r="B5167" s="36" t="s">
        <v>17253</v>
      </c>
      <c r="C5167" s="36" t="s">
        <v>12711</v>
      </c>
      <c r="D5167" t="s">
        <v>12442</v>
      </c>
      <c r="E5167">
        <v>81.166664119999993</v>
      </c>
      <c r="F5167">
        <v>8.1166667940000004</v>
      </c>
      <c r="G5167" t="s">
        <v>1464</v>
      </c>
    </row>
    <row r="5168" spans="1:7" ht="18.75" customHeight="1">
      <c r="A5168" s="36" t="s">
        <v>13606</v>
      </c>
      <c r="B5168" s="36" t="s">
        <v>13155</v>
      </c>
      <c r="C5168" s="36" t="s">
        <v>13607</v>
      </c>
      <c r="D5168" s="36" t="s">
        <v>13442</v>
      </c>
      <c r="E5168">
        <v>0</v>
      </c>
      <c r="F5168">
        <v>0</v>
      </c>
      <c r="G5168" t="s">
        <v>1464</v>
      </c>
    </row>
    <row r="5169" spans="1:7" ht="18.75" customHeight="1">
      <c r="A5169" s="36" t="s">
        <v>2175</v>
      </c>
      <c r="B5169" s="36" t="s">
        <v>1884</v>
      </c>
      <c r="C5169" s="36" t="s">
        <v>2176</v>
      </c>
      <c r="D5169" s="36" t="s">
        <v>1464</v>
      </c>
      <c r="E5169">
        <v>145.84383950473401</v>
      </c>
      <c r="F5169">
        <v>-41.037395082387199</v>
      </c>
      <c r="G5169" t="s">
        <v>1464</v>
      </c>
    </row>
    <row r="5170" spans="1:7" ht="18.75" customHeight="1">
      <c r="A5170" t="s">
        <v>3209</v>
      </c>
      <c r="B5170" t="s">
        <v>2833</v>
      </c>
      <c r="C5170" t="s">
        <v>3210</v>
      </c>
      <c r="D5170" t="s">
        <v>2846</v>
      </c>
      <c r="E5170">
        <v>24.57</v>
      </c>
      <c r="F5170">
        <v>91.08</v>
      </c>
      <c r="G5170" t="s">
        <v>17242</v>
      </c>
    </row>
    <row r="5171" spans="1:7" ht="18.75" customHeight="1">
      <c r="A5171" t="s">
        <v>2902</v>
      </c>
      <c r="B5171" t="s">
        <v>2833</v>
      </c>
      <c r="C5171" t="s">
        <v>2903</v>
      </c>
      <c r="D5171" t="s">
        <v>2861</v>
      </c>
      <c r="E5171">
        <v>21.5</v>
      </c>
      <c r="F5171">
        <v>91.866668700000005</v>
      </c>
      <c r="G5171" t="s">
        <v>17231</v>
      </c>
    </row>
    <row r="5172" spans="1:7" ht="18.75" customHeight="1">
      <c r="A5172" t="s">
        <v>3026</v>
      </c>
      <c r="B5172" t="s">
        <v>2833</v>
      </c>
      <c r="C5172" t="s">
        <v>3027</v>
      </c>
      <c r="D5172" t="s">
        <v>2838</v>
      </c>
      <c r="E5172">
        <v>21.837955822595099</v>
      </c>
      <c r="F5172">
        <v>90.5069808400238</v>
      </c>
      <c r="G5172" t="s">
        <v>17230</v>
      </c>
    </row>
    <row r="5173" spans="1:7" ht="18.75" customHeight="1">
      <c r="A5173" s="36" t="s">
        <v>10059</v>
      </c>
      <c r="B5173" s="36" t="s">
        <v>9596</v>
      </c>
      <c r="C5173" s="36" t="s">
        <v>10060</v>
      </c>
      <c r="D5173" s="36" t="s">
        <v>9600</v>
      </c>
      <c r="E5173">
        <v>68.949996949999999</v>
      </c>
      <c r="F5173">
        <v>24.63333321</v>
      </c>
      <c r="G5173" t="s">
        <v>1464</v>
      </c>
    </row>
    <row r="5174" spans="1:7" ht="18.75" customHeight="1">
      <c r="A5174" s="36" t="s">
        <v>5980</v>
      </c>
      <c r="B5174" s="36" t="s">
        <v>5588</v>
      </c>
      <c r="C5174" s="36" t="s">
        <v>5981</v>
      </c>
      <c r="D5174" t="s">
        <v>5764</v>
      </c>
      <c r="E5174">
        <v>130.965905029461</v>
      </c>
      <c r="F5174">
        <v>33.822066824626702</v>
      </c>
      <c r="G5174" t="s">
        <v>1464</v>
      </c>
    </row>
    <row r="5175" spans="1:7" ht="18.75" customHeight="1">
      <c r="A5175" s="36" t="s">
        <v>6174</v>
      </c>
      <c r="B5175" s="36" t="s">
        <v>5588</v>
      </c>
      <c r="C5175" s="36" t="s">
        <v>6175</v>
      </c>
      <c r="D5175" t="s">
        <v>5612</v>
      </c>
      <c r="E5175">
        <v>139.83332820000001</v>
      </c>
      <c r="F5175">
        <v>35.333332059999996</v>
      </c>
      <c r="G5175" t="s">
        <v>1464</v>
      </c>
    </row>
    <row r="5176" spans="1:7" ht="18.75" customHeight="1">
      <c r="A5176" s="36" t="s">
        <v>9895</v>
      </c>
      <c r="B5176" s="36" t="s">
        <v>9596</v>
      </c>
      <c r="C5176" s="36" t="s">
        <v>9896</v>
      </c>
      <c r="D5176" s="36" t="s">
        <v>9600</v>
      </c>
      <c r="E5176">
        <v>0</v>
      </c>
      <c r="F5176">
        <v>0</v>
      </c>
      <c r="G5176" t="s">
        <v>1464</v>
      </c>
    </row>
    <row r="5177" spans="1:7" ht="18.75" customHeight="1">
      <c r="A5177" s="36" t="s">
        <v>12036</v>
      </c>
      <c r="B5177" s="36" t="s">
        <v>17251</v>
      </c>
      <c r="C5177" s="36" t="s">
        <v>12037</v>
      </c>
      <c r="D5177" s="36" t="s">
        <v>11818</v>
      </c>
      <c r="E5177">
        <v>126.64888038555</v>
      </c>
      <c r="F5177">
        <v>37.368997891518703</v>
      </c>
      <c r="G5177" t="s">
        <v>1464</v>
      </c>
    </row>
    <row r="5178" spans="1:7" ht="18.75" customHeight="1">
      <c r="A5178" t="s">
        <v>17136</v>
      </c>
      <c r="B5178" s="36" t="s">
        <v>17246</v>
      </c>
      <c r="C5178" t="s">
        <v>17170</v>
      </c>
      <c r="D5178" t="s">
        <v>17192</v>
      </c>
      <c r="E5178">
        <v>39.808611110000001</v>
      </c>
      <c r="F5178">
        <v>127.57694444000001</v>
      </c>
    </row>
    <row r="5179" spans="1:7" ht="18.75" customHeight="1">
      <c r="A5179" s="36" t="s">
        <v>12333</v>
      </c>
      <c r="B5179" s="36" t="s">
        <v>17251</v>
      </c>
      <c r="C5179" s="36" t="s">
        <v>12334</v>
      </c>
      <c r="D5179" s="36" t="s">
        <v>11888</v>
      </c>
      <c r="E5179">
        <v>128.512952670929</v>
      </c>
      <c r="F5179">
        <v>38.335738407837098</v>
      </c>
      <c r="G5179" t="s">
        <v>1464</v>
      </c>
    </row>
    <row r="5180" spans="1:7" ht="18.75" customHeight="1">
      <c r="A5180" s="36" t="s">
        <v>3974</v>
      </c>
      <c r="B5180" s="36" t="s">
        <v>17247</v>
      </c>
      <c r="C5180" s="36" t="s">
        <v>3975</v>
      </c>
      <c r="D5180" s="36" t="s">
        <v>3918</v>
      </c>
      <c r="E5180">
        <v>113.1999969</v>
      </c>
      <c r="F5180">
        <v>29.5</v>
      </c>
      <c r="G5180" t="s">
        <v>1464</v>
      </c>
    </row>
    <row r="5181" spans="1:7" ht="18.75" customHeight="1">
      <c r="A5181" s="36" t="s">
        <v>10254</v>
      </c>
      <c r="B5181" s="36" t="s">
        <v>9596</v>
      </c>
      <c r="C5181" s="36" t="s">
        <v>10255</v>
      </c>
      <c r="D5181" t="s">
        <v>9793</v>
      </c>
      <c r="E5181">
        <v>66.666664119999993</v>
      </c>
      <c r="F5181">
        <v>25.666666029999998</v>
      </c>
      <c r="G5181" t="s">
        <v>1464</v>
      </c>
    </row>
    <row r="5182" spans="1:7" ht="18.75" customHeight="1">
      <c r="A5182" s="36" t="s">
        <v>9996</v>
      </c>
      <c r="B5182" s="36" t="s">
        <v>9596</v>
      </c>
      <c r="C5182" s="36" t="s">
        <v>9997</v>
      </c>
      <c r="D5182" s="36" t="s">
        <v>9600</v>
      </c>
      <c r="E5182">
        <v>0</v>
      </c>
      <c r="F5182">
        <v>0</v>
      </c>
      <c r="G5182" t="s">
        <v>1464</v>
      </c>
    </row>
    <row r="5183" spans="1:7" ht="18.75" customHeight="1">
      <c r="A5183" s="36" t="s">
        <v>14356</v>
      </c>
      <c r="B5183" s="36" t="s">
        <v>17249</v>
      </c>
      <c r="C5183" s="36" t="s">
        <v>8487</v>
      </c>
      <c r="D5183" s="36" t="s">
        <v>7710</v>
      </c>
      <c r="E5183">
        <v>172.83332820000001</v>
      </c>
      <c r="F5183">
        <v>-40.833332059999996</v>
      </c>
      <c r="G5183" t="s">
        <v>1464</v>
      </c>
    </row>
    <row r="5184" spans="1:7" ht="18.75" customHeight="1">
      <c r="A5184" s="36" t="s">
        <v>12440</v>
      </c>
      <c r="B5184" s="36" t="s">
        <v>17253</v>
      </c>
      <c r="C5184" s="36" t="s">
        <v>12441</v>
      </c>
      <c r="D5184" t="s">
        <v>12442</v>
      </c>
      <c r="E5184">
        <v>81.033332819999998</v>
      </c>
      <c r="F5184">
        <v>7.3666667940000004</v>
      </c>
      <c r="G5184" t="s">
        <v>1464</v>
      </c>
    </row>
    <row r="5185" spans="1:7" ht="18.75" customHeight="1">
      <c r="A5185" s="36" t="s">
        <v>7285</v>
      </c>
      <c r="B5185" s="36" t="s">
        <v>6929</v>
      </c>
      <c r="C5185" s="36" t="s">
        <v>7286</v>
      </c>
      <c r="D5185" s="36" t="s">
        <v>6955</v>
      </c>
      <c r="E5185">
        <v>95.116668700000005</v>
      </c>
      <c r="F5185">
        <v>22.316667559999999</v>
      </c>
      <c r="G5185" t="s">
        <v>1464</v>
      </c>
    </row>
    <row r="5186" spans="1:7" ht="18.75" customHeight="1">
      <c r="A5186" s="36" t="s">
        <v>12341</v>
      </c>
      <c r="B5186" s="36" t="s">
        <v>17252</v>
      </c>
      <c r="C5186" s="36" t="s">
        <v>12342</v>
      </c>
      <c r="D5186" s="36" t="s">
        <v>12337</v>
      </c>
      <c r="E5186">
        <v>104.81666559999999</v>
      </c>
      <c r="F5186">
        <v>51.883335109999997</v>
      </c>
      <c r="G5186" t="s">
        <v>1464</v>
      </c>
    </row>
    <row r="5187" spans="1:7" ht="18.75" customHeight="1">
      <c r="A5187" t="s">
        <v>3007</v>
      </c>
      <c r="B5187" t="s">
        <v>2833</v>
      </c>
      <c r="C5187" t="s">
        <v>3008</v>
      </c>
      <c r="D5187" t="s">
        <v>2846</v>
      </c>
      <c r="E5187">
        <v>0</v>
      </c>
      <c r="F5187">
        <v>0</v>
      </c>
      <c r="G5187" t="s">
        <v>3194</v>
      </c>
    </row>
    <row r="5188" spans="1:7" ht="18.75" customHeight="1">
      <c r="A5188" s="36" t="s">
        <v>3925</v>
      </c>
      <c r="B5188" s="36" t="s">
        <v>17247</v>
      </c>
      <c r="C5188" s="36" t="s">
        <v>3926</v>
      </c>
      <c r="D5188" s="36" t="s">
        <v>3918</v>
      </c>
      <c r="E5188">
        <v>112.5</v>
      </c>
      <c r="F5188">
        <v>28.833333970000002</v>
      </c>
      <c r="G5188" t="s">
        <v>1464</v>
      </c>
    </row>
    <row r="5189" spans="1:7" ht="18.75" customHeight="1">
      <c r="A5189" t="s">
        <v>3061</v>
      </c>
      <c r="B5189" t="s">
        <v>2833</v>
      </c>
      <c r="C5189" t="s">
        <v>3062</v>
      </c>
      <c r="D5189" t="s">
        <v>2838</v>
      </c>
      <c r="E5189">
        <v>22.5883</v>
      </c>
      <c r="F5189">
        <v>90.322199999999995</v>
      </c>
      <c r="G5189" t="s">
        <v>17230</v>
      </c>
    </row>
    <row r="5190" spans="1:7" ht="18.75" customHeight="1">
      <c r="A5190" s="36" t="s">
        <v>12819</v>
      </c>
      <c r="B5190" s="36" t="s">
        <v>17253</v>
      </c>
      <c r="C5190" s="36" t="s">
        <v>12820</v>
      </c>
      <c r="D5190" t="s">
        <v>12421</v>
      </c>
      <c r="E5190">
        <v>0</v>
      </c>
      <c r="F5190">
        <v>0</v>
      </c>
      <c r="G5190" t="s">
        <v>1464</v>
      </c>
    </row>
    <row r="5191" spans="1:7" ht="18.75" customHeight="1">
      <c r="A5191" s="36" t="s">
        <v>8485</v>
      </c>
      <c r="B5191" s="36" t="s">
        <v>17249</v>
      </c>
      <c r="C5191" s="36" t="s">
        <v>8486</v>
      </c>
      <c r="D5191" s="36" t="s">
        <v>7762</v>
      </c>
      <c r="E5191">
        <v>169.68333329999999</v>
      </c>
      <c r="F5191">
        <v>-46.55</v>
      </c>
      <c r="G5191" t="s">
        <v>1464</v>
      </c>
    </row>
    <row r="5192" spans="1:7" ht="18.75" customHeight="1">
      <c r="A5192" t="s">
        <v>3282</v>
      </c>
      <c r="B5192" t="s">
        <v>2833</v>
      </c>
      <c r="C5192" t="s">
        <v>3283</v>
      </c>
      <c r="D5192" t="s">
        <v>2846</v>
      </c>
      <c r="E5192">
        <v>0</v>
      </c>
      <c r="F5192">
        <v>0</v>
      </c>
      <c r="G5192" t="s">
        <v>17242</v>
      </c>
    </row>
    <row r="5193" spans="1:7" ht="18.75" customHeight="1">
      <c r="A5193" s="36" t="s">
        <v>8734</v>
      </c>
      <c r="B5193" s="36" t="s">
        <v>17249</v>
      </c>
      <c r="C5193" s="36" t="s">
        <v>8735</v>
      </c>
      <c r="D5193" s="36" t="s">
        <v>7703</v>
      </c>
      <c r="E5193">
        <v>169.68333329999999</v>
      </c>
      <c r="F5193">
        <v>-46.55</v>
      </c>
      <c r="G5193" t="s">
        <v>8787</v>
      </c>
    </row>
    <row r="5194" spans="1:7" ht="18.75" customHeight="1">
      <c r="A5194" t="s">
        <v>3083</v>
      </c>
      <c r="B5194" t="s">
        <v>2833</v>
      </c>
      <c r="C5194" t="s">
        <v>3084</v>
      </c>
      <c r="D5194" t="s">
        <v>2861</v>
      </c>
      <c r="E5194">
        <v>21.2654008402458</v>
      </c>
      <c r="F5194">
        <v>92.021351909104396</v>
      </c>
      <c r="G5194" t="s">
        <v>17230</v>
      </c>
    </row>
    <row r="5195" spans="1:7" ht="18.75" customHeight="1">
      <c r="A5195" s="36" t="s">
        <v>2810</v>
      </c>
      <c r="B5195" s="36" t="s">
        <v>1884</v>
      </c>
      <c r="C5195" s="36" t="s">
        <v>2811</v>
      </c>
      <c r="D5195" t="s">
        <v>1921</v>
      </c>
      <c r="E5195">
        <v>138.546606</v>
      </c>
      <c r="F5195">
        <v>-34.911527</v>
      </c>
      <c r="G5195" t="s">
        <v>1464</v>
      </c>
    </row>
    <row r="5196" spans="1:7" ht="18.75" customHeight="1">
      <c r="A5196" s="36" t="s">
        <v>12456</v>
      </c>
      <c r="B5196" s="36" t="s">
        <v>17253</v>
      </c>
      <c r="C5196" s="36" t="s">
        <v>12457</v>
      </c>
      <c r="D5196" t="s">
        <v>12411</v>
      </c>
      <c r="E5196">
        <v>80</v>
      </c>
      <c r="F5196">
        <v>6.63333333299998</v>
      </c>
      <c r="G5196" t="s">
        <v>1464</v>
      </c>
    </row>
    <row r="5197" spans="1:7" ht="18.75" customHeight="1">
      <c r="A5197" s="36" t="s">
        <v>12385</v>
      </c>
      <c r="B5197" s="36" t="s">
        <v>12347</v>
      </c>
      <c r="C5197" s="36" t="s">
        <v>12386</v>
      </c>
      <c r="D5197" t="s">
        <v>125</v>
      </c>
      <c r="E5197">
        <v>103.83333589999999</v>
      </c>
      <c r="F5197">
        <v>1.233333349</v>
      </c>
      <c r="G5197" t="s">
        <v>1464</v>
      </c>
    </row>
    <row r="5198" spans="1:7" ht="18.75" customHeight="1">
      <c r="A5198" s="36" t="s">
        <v>8732</v>
      </c>
      <c r="B5198" s="36" t="s">
        <v>17249</v>
      </c>
      <c r="C5198" s="36" t="s">
        <v>8733</v>
      </c>
      <c r="D5198" s="36" t="s">
        <v>7854</v>
      </c>
      <c r="E5198">
        <v>176.83750000000001</v>
      </c>
      <c r="F5198">
        <v>-39.518055560000001</v>
      </c>
      <c r="G5198" t="s">
        <v>8496</v>
      </c>
    </row>
    <row r="5199" spans="1:7" ht="18.75" customHeight="1">
      <c r="A5199" s="36" t="s">
        <v>5705</v>
      </c>
      <c r="B5199" s="36" t="s">
        <v>5588</v>
      </c>
      <c r="C5199" s="36" t="s">
        <v>5706</v>
      </c>
      <c r="D5199" t="s">
        <v>5607</v>
      </c>
      <c r="E5199">
        <v>140.83341222556501</v>
      </c>
      <c r="F5199">
        <v>40.918186206893999</v>
      </c>
      <c r="G5199" t="s">
        <v>1464</v>
      </c>
    </row>
    <row r="5200" spans="1:7" ht="18.75" customHeight="1">
      <c r="A5200" s="36" t="s">
        <v>10977</v>
      </c>
      <c r="B5200" s="36" t="s">
        <v>10805</v>
      </c>
      <c r="C5200" s="36" t="s">
        <v>10978</v>
      </c>
      <c r="D5200" s="36" t="s">
        <v>1464</v>
      </c>
      <c r="E5200">
        <v>0</v>
      </c>
      <c r="F5200">
        <v>0</v>
      </c>
      <c r="G5200" t="s">
        <v>1464</v>
      </c>
    </row>
    <row r="5201" spans="1:7" ht="18.75" customHeight="1">
      <c r="A5201" s="36" t="s">
        <v>8730</v>
      </c>
      <c r="B5201" s="36" t="s">
        <v>17249</v>
      </c>
      <c r="C5201" s="36" t="s">
        <v>8731</v>
      </c>
      <c r="D5201" s="36" t="s">
        <v>7773</v>
      </c>
      <c r="E5201">
        <v>176.83750000000001</v>
      </c>
      <c r="F5201">
        <v>-39.518055560000001</v>
      </c>
      <c r="G5201" t="s">
        <v>9375</v>
      </c>
    </row>
    <row r="5202" spans="1:7" ht="18.75" customHeight="1">
      <c r="A5202" s="36" t="s">
        <v>5998</v>
      </c>
      <c r="B5202" s="36" t="s">
        <v>5588</v>
      </c>
      <c r="C5202" s="36" t="s">
        <v>5999</v>
      </c>
      <c r="D5202" t="s">
        <v>5617</v>
      </c>
      <c r="E5202">
        <v>141.58111109999999</v>
      </c>
      <c r="F5202">
        <v>38.822777780000003</v>
      </c>
      <c r="G5202" t="s">
        <v>1464</v>
      </c>
    </row>
    <row r="5203" spans="1:7" ht="18.75" customHeight="1">
      <c r="A5203" s="36" t="s">
        <v>2173</v>
      </c>
      <c r="B5203" s="36" t="s">
        <v>1884</v>
      </c>
      <c r="C5203" s="36" t="s">
        <v>2174</v>
      </c>
      <c r="D5203" s="36" t="s">
        <v>1464</v>
      </c>
      <c r="E5203">
        <v>146.951527336428</v>
      </c>
      <c r="F5203">
        <v>-43.4718368391352</v>
      </c>
      <c r="G5203" t="s">
        <v>1464</v>
      </c>
    </row>
    <row r="5204" spans="1:7" ht="18.75" customHeight="1">
      <c r="A5204" s="36" t="s">
        <v>6767</v>
      </c>
      <c r="B5204" s="36" t="s">
        <v>6330</v>
      </c>
      <c r="C5204" t="s">
        <v>6768</v>
      </c>
      <c r="D5204" t="s">
        <v>6356</v>
      </c>
      <c r="E5204">
        <v>2.5999999049999998</v>
      </c>
      <c r="F5204">
        <v>111.2833328</v>
      </c>
    </row>
    <row r="5205" spans="1:7" ht="18.75" customHeight="1">
      <c r="A5205" s="36" t="s">
        <v>8483</v>
      </c>
      <c r="B5205" s="36" t="s">
        <v>17249</v>
      </c>
      <c r="C5205" s="36" t="s">
        <v>8484</v>
      </c>
      <c r="D5205" s="36" t="s">
        <v>7726</v>
      </c>
      <c r="E5205">
        <v>171.40416669999999</v>
      </c>
      <c r="F5205">
        <v>-44.244166669999998</v>
      </c>
      <c r="G5205" t="s">
        <v>1464</v>
      </c>
    </row>
    <row r="5206" spans="1:7" ht="18.75" customHeight="1">
      <c r="A5206" s="36" t="s">
        <v>10562</v>
      </c>
      <c r="B5206" s="36" t="s">
        <v>9596</v>
      </c>
      <c r="C5206" s="36" t="s">
        <v>10563</v>
      </c>
      <c r="D5206" s="36" t="s">
        <v>9793</v>
      </c>
      <c r="E5206">
        <v>67.150001529999997</v>
      </c>
      <c r="F5206">
        <v>30.36666679</v>
      </c>
      <c r="G5206" t="s">
        <v>1464</v>
      </c>
    </row>
    <row r="5207" spans="1:7" ht="18.75" customHeight="1">
      <c r="A5207" s="36" t="s">
        <v>8728</v>
      </c>
      <c r="B5207" s="36" t="s">
        <v>17249</v>
      </c>
      <c r="C5207" s="36" t="s">
        <v>8729</v>
      </c>
      <c r="D5207" s="36" t="s">
        <v>7732</v>
      </c>
      <c r="E5207">
        <v>175.3125</v>
      </c>
      <c r="F5207">
        <v>-37.189166669999999</v>
      </c>
      <c r="G5207" t="s">
        <v>8557</v>
      </c>
    </row>
    <row r="5208" spans="1:7" ht="18.75" customHeight="1">
      <c r="A5208" s="36" t="s">
        <v>8726</v>
      </c>
      <c r="B5208" s="36" t="s">
        <v>17249</v>
      </c>
      <c r="C5208" s="36" t="s">
        <v>8727</v>
      </c>
      <c r="D5208" s="36" t="s">
        <v>7710</v>
      </c>
      <c r="E5208">
        <v>173</v>
      </c>
      <c r="F5208">
        <v>-40.583333330000002</v>
      </c>
      <c r="G5208" t="s">
        <v>8555</v>
      </c>
    </row>
    <row r="5209" spans="1:7" ht="18.75" customHeight="1">
      <c r="A5209" s="36" t="s">
        <v>8724</v>
      </c>
      <c r="B5209" s="36" t="s">
        <v>17249</v>
      </c>
      <c r="C5209" s="36" t="s">
        <v>8725</v>
      </c>
      <c r="D5209" s="36" t="s">
        <v>7710</v>
      </c>
      <c r="E5209">
        <v>173</v>
      </c>
      <c r="F5209">
        <v>-40.583333330000002</v>
      </c>
      <c r="G5209" t="s">
        <v>8555</v>
      </c>
    </row>
    <row r="5210" spans="1:7" ht="18.75" customHeight="1">
      <c r="A5210" s="36" t="s">
        <v>8722</v>
      </c>
      <c r="B5210" s="36" t="s">
        <v>17249</v>
      </c>
      <c r="C5210" s="36" t="s">
        <v>8723</v>
      </c>
      <c r="D5210" s="36" t="s">
        <v>7710</v>
      </c>
      <c r="E5210">
        <v>173</v>
      </c>
      <c r="F5210">
        <v>-40.583333330000002</v>
      </c>
      <c r="G5210" t="s">
        <v>8555</v>
      </c>
    </row>
    <row r="5211" spans="1:7" ht="18.75" customHeight="1">
      <c r="A5211" s="36" t="s">
        <v>8720</v>
      </c>
      <c r="B5211" s="36" t="s">
        <v>17249</v>
      </c>
      <c r="C5211" s="36" t="s">
        <v>8721</v>
      </c>
      <c r="D5211" s="36" t="s">
        <v>7773</v>
      </c>
      <c r="E5211">
        <v>174.5936111</v>
      </c>
      <c r="F5211">
        <v>-36.08888889</v>
      </c>
      <c r="G5211" t="s">
        <v>9375</v>
      </c>
    </row>
    <row r="5212" spans="1:7" ht="18.75" customHeight="1">
      <c r="A5212" s="36" t="s">
        <v>8323</v>
      </c>
      <c r="B5212" s="36" t="s">
        <v>17249</v>
      </c>
      <c r="C5212" s="36" t="s">
        <v>8324</v>
      </c>
      <c r="D5212" s="36" t="s">
        <v>7773</v>
      </c>
      <c r="E5212">
        <v>174.24344099999999</v>
      </c>
      <c r="F5212">
        <v>-36.366824000000001</v>
      </c>
      <c r="G5212" t="s">
        <v>8905</v>
      </c>
    </row>
    <row r="5213" spans="1:7" ht="18.75" customHeight="1">
      <c r="A5213" s="36" t="s">
        <v>3674</v>
      </c>
      <c r="B5213" s="36" t="s">
        <v>3658</v>
      </c>
      <c r="C5213" s="36" t="s">
        <v>3675</v>
      </c>
      <c r="D5213" s="36" t="s">
        <v>3667</v>
      </c>
      <c r="E5213">
        <v>103.741873</v>
      </c>
      <c r="F5213">
        <v>11.118865</v>
      </c>
      <c r="G5213" t="s">
        <v>1464</v>
      </c>
    </row>
    <row r="5214" spans="1:7" ht="18.75" customHeight="1">
      <c r="A5214" s="36" t="s">
        <v>3701</v>
      </c>
      <c r="B5214" s="36" t="s">
        <v>3658</v>
      </c>
      <c r="C5214" s="36" t="s">
        <v>3702</v>
      </c>
      <c r="D5214" s="36" t="s">
        <v>3703</v>
      </c>
      <c r="E5214">
        <v>107.18333440000001</v>
      </c>
      <c r="F5214">
        <v>13.350000380000001</v>
      </c>
      <c r="G5214" t="s">
        <v>1464</v>
      </c>
    </row>
    <row r="5215" spans="1:7" ht="18.75" customHeight="1">
      <c r="A5215" s="36" t="s">
        <v>6720</v>
      </c>
      <c r="B5215" s="36" t="s">
        <v>6330</v>
      </c>
      <c r="C5215" t="s">
        <v>6721</v>
      </c>
      <c r="D5215" t="s">
        <v>6356</v>
      </c>
      <c r="E5215">
        <v>0</v>
      </c>
      <c r="F5215">
        <v>0</v>
      </c>
    </row>
    <row r="5216" spans="1:7" ht="18.75" customHeight="1">
      <c r="A5216" s="36" t="s">
        <v>4693</v>
      </c>
      <c r="B5216" s="36" t="s">
        <v>4582</v>
      </c>
      <c r="C5216" s="36" t="s">
        <v>4694</v>
      </c>
      <c r="D5216" s="36" t="s">
        <v>4649</v>
      </c>
      <c r="E5216">
        <v>110.36666870000001</v>
      </c>
      <c r="F5216">
        <v>-7.783333302</v>
      </c>
      <c r="G5216" t="s">
        <v>1464</v>
      </c>
    </row>
    <row r="5217" spans="1:7" ht="18.75" customHeight="1">
      <c r="A5217" s="36" t="s">
        <v>13255</v>
      </c>
      <c r="B5217" s="36" t="s">
        <v>13155</v>
      </c>
      <c r="C5217" s="36" t="s">
        <v>13256</v>
      </c>
      <c r="D5217" s="36" t="s">
        <v>13257</v>
      </c>
      <c r="E5217">
        <v>100.030504303963</v>
      </c>
      <c r="F5217">
        <v>20.229977845499501</v>
      </c>
      <c r="G5217" t="s">
        <v>1464</v>
      </c>
    </row>
    <row r="5218" spans="1:7" ht="18.75" customHeight="1">
      <c r="A5218" s="36" t="s">
        <v>5216</v>
      </c>
      <c r="B5218" s="36" t="s">
        <v>4582</v>
      </c>
      <c r="C5218" s="36" t="s">
        <v>5217</v>
      </c>
      <c r="D5218" s="36" t="s">
        <v>4621</v>
      </c>
      <c r="E5218">
        <v>110.482453560134</v>
      </c>
      <c r="F5218">
        <v>-6.9380962868496896</v>
      </c>
      <c r="G5218" t="s">
        <v>1464</v>
      </c>
    </row>
    <row r="5219" spans="1:7" ht="18.75" customHeight="1">
      <c r="A5219" s="36" t="s">
        <v>4800</v>
      </c>
      <c r="B5219" s="36" t="s">
        <v>4582</v>
      </c>
      <c r="C5219" s="36" t="s">
        <v>4801</v>
      </c>
      <c r="D5219" s="36" t="s">
        <v>4621</v>
      </c>
      <c r="E5219">
        <v>110.41325811513499</v>
      </c>
      <c r="F5219">
        <v>-7.0506629265602596</v>
      </c>
      <c r="G5219" t="s">
        <v>1464</v>
      </c>
    </row>
    <row r="5220" spans="1:7" ht="18.75" customHeight="1">
      <c r="A5220" s="36" t="s">
        <v>2480</v>
      </c>
      <c r="B5220" s="36" t="s">
        <v>1884</v>
      </c>
      <c r="C5220" s="36" t="s">
        <v>2481</v>
      </c>
      <c r="D5220" s="36" t="s">
        <v>1938</v>
      </c>
      <c r="E5220">
        <v>148.25</v>
      </c>
      <c r="F5220">
        <v>-41.316665649999997</v>
      </c>
      <c r="G5220" t="s">
        <v>1464</v>
      </c>
    </row>
    <row r="5221" spans="1:7" ht="18.75" customHeight="1">
      <c r="A5221" s="36" t="s">
        <v>12393</v>
      </c>
      <c r="B5221" s="36" t="s">
        <v>12347</v>
      </c>
      <c r="C5221" s="36" t="s">
        <v>12394</v>
      </c>
      <c r="D5221" s="36" t="s">
        <v>125</v>
      </c>
      <c r="E5221">
        <v>103.8499985</v>
      </c>
      <c r="F5221">
        <v>1.216666698</v>
      </c>
      <c r="G5221" t="s">
        <v>1464</v>
      </c>
    </row>
    <row r="5222" spans="1:7" ht="18.75" customHeight="1">
      <c r="A5222" s="36" t="s">
        <v>1943</v>
      </c>
      <c r="B5222" s="36" t="s">
        <v>1884</v>
      </c>
      <c r="C5222" s="36" t="s">
        <v>1944</v>
      </c>
      <c r="D5222" s="36" t="s">
        <v>1921</v>
      </c>
      <c r="E5222">
        <v>133.59845610839599</v>
      </c>
      <c r="F5222">
        <v>-32.270623357016397</v>
      </c>
      <c r="G5222" t="s">
        <v>1464</v>
      </c>
    </row>
    <row r="5223" spans="1:7" ht="18.75" customHeight="1">
      <c r="A5223" s="36" t="s">
        <v>2007</v>
      </c>
      <c r="B5223" s="36" t="s">
        <v>1884</v>
      </c>
      <c r="C5223" s="36" t="s">
        <v>2008</v>
      </c>
      <c r="D5223" t="s">
        <v>1938</v>
      </c>
      <c r="E5223">
        <v>148.85737702074499</v>
      </c>
      <c r="F5223">
        <v>-20.848641614341599</v>
      </c>
      <c r="G5223" t="s">
        <v>2481</v>
      </c>
    </row>
    <row r="5224" spans="1:7" ht="18.75" customHeight="1">
      <c r="A5224" s="36" t="s">
        <v>2429</v>
      </c>
      <c r="B5224" s="36" t="s">
        <v>1884</v>
      </c>
      <c r="C5224" s="36" t="s">
        <v>2430</v>
      </c>
      <c r="D5224" s="36" t="s">
        <v>1464</v>
      </c>
      <c r="E5224">
        <v>144.710066741661</v>
      </c>
      <c r="F5224">
        <v>-38.157491889069398</v>
      </c>
      <c r="G5224" t="s">
        <v>1464</v>
      </c>
    </row>
    <row r="5225" spans="1:7" ht="18.75" customHeight="1">
      <c r="A5225" t="s">
        <v>17223</v>
      </c>
      <c r="B5225" t="s">
        <v>2833</v>
      </c>
      <c r="C5225" t="s">
        <v>3193</v>
      </c>
      <c r="D5225" t="s">
        <v>2861</v>
      </c>
      <c r="E5225">
        <v>20.610432101313201</v>
      </c>
      <c r="F5225">
        <v>92.326001974045099</v>
      </c>
      <c r="G5225" t="s">
        <v>17231</v>
      </c>
    </row>
    <row r="5226" spans="1:7" ht="18.75" customHeight="1">
      <c r="A5226" s="36" t="s">
        <v>11212</v>
      </c>
      <c r="B5226" s="36" t="s">
        <v>10805</v>
      </c>
      <c r="C5226" s="36" t="s">
        <v>11213</v>
      </c>
      <c r="D5226" t="s">
        <v>1464</v>
      </c>
      <c r="E5226">
        <v>0</v>
      </c>
      <c r="F5226">
        <v>0</v>
      </c>
      <c r="G5226" t="s">
        <v>1464</v>
      </c>
    </row>
    <row r="5227" spans="1:7" ht="18.75" customHeight="1">
      <c r="A5227" s="36" t="s">
        <v>2171</v>
      </c>
      <c r="B5227" s="36" t="s">
        <v>1884</v>
      </c>
      <c r="C5227" s="36" t="s">
        <v>2172</v>
      </c>
      <c r="D5227" t="s">
        <v>1464</v>
      </c>
      <c r="E5227">
        <v>145.292428895417</v>
      </c>
      <c r="F5227">
        <v>-40.812190342031698</v>
      </c>
      <c r="G5227" t="s">
        <v>1464</v>
      </c>
    </row>
    <row r="5228" spans="1:7" ht="18.75" customHeight="1">
      <c r="A5228" s="36" t="s">
        <v>1898</v>
      </c>
      <c r="B5228" s="36" t="s">
        <v>1884</v>
      </c>
      <c r="C5228" s="36" t="s">
        <v>1899</v>
      </c>
      <c r="D5228" t="s">
        <v>1464</v>
      </c>
      <c r="E5228">
        <v>137.80147340329299</v>
      </c>
      <c r="F5228">
        <v>-34.917767014099198</v>
      </c>
      <c r="G5228" t="s">
        <v>2020</v>
      </c>
    </row>
    <row r="5229" spans="1:7" ht="18.75" customHeight="1">
      <c r="A5229" s="36" t="s">
        <v>4579</v>
      </c>
      <c r="B5229" s="36" t="s">
        <v>17248</v>
      </c>
      <c r="C5229" s="36" t="s">
        <v>4580</v>
      </c>
      <c r="D5229" t="s">
        <v>4575</v>
      </c>
      <c r="E5229">
        <v>114.2166672</v>
      </c>
      <c r="F5229">
        <v>22.533332819999998</v>
      </c>
      <c r="G5229" t="s">
        <v>1464</v>
      </c>
    </row>
    <row r="5230" spans="1:7" ht="18.75" customHeight="1">
      <c r="A5230" s="36" t="s">
        <v>8718</v>
      </c>
      <c r="B5230" s="36" t="s">
        <v>17249</v>
      </c>
      <c r="C5230" s="36" t="s">
        <v>8719</v>
      </c>
      <c r="D5230" s="36" t="s">
        <v>7773</v>
      </c>
      <c r="E5230">
        <v>174.71611110000001</v>
      </c>
      <c r="F5230">
        <v>-36.636388889999999</v>
      </c>
      <c r="G5230" t="s">
        <v>8023</v>
      </c>
    </row>
    <row r="5231" spans="1:7" ht="18.75" customHeight="1">
      <c r="A5231" s="36" t="s">
        <v>11210</v>
      </c>
      <c r="B5231" s="36" t="s">
        <v>10805</v>
      </c>
      <c r="C5231" s="36" t="s">
        <v>11211</v>
      </c>
      <c r="D5231" t="s">
        <v>1464</v>
      </c>
      <c r="E5231">
        <v>0</v>
      </c>
      <c r="F5231">
        <v>0</v>
      </c>
      <c r="G5231" t="s">
        <v>1464</v>
      </c>
    </row>
    <row r="5232" spans="1:7" ht="18.75" customHeight="1">
      <c r="A5232" s="36" t="s">
        <v>11560</v>
      </c>
      <c r="B5232" s="36" t="s">
        <v>10805</v>
      </c>
      <c r="C5232" s="36" t="s">
        <v>11561</v>
      </c>
      <c r="D5232" s="36" t="s">
        <v>10834</v>
      </c>
      <c r="E5232">
        <v>122.86666870000001</v>
      </c>
      <c r="F5232">
        <v>10.03333378</v>
      </c>
      <c r="G5232" t="s">
        <v>1464</v>
      </c>
    </row>
    <row r="5233" spans="1:7" ht="18.75" customHeight="1">
      <c r="A5233" s="36" t="s">
        <v>15723</v>
      </c>
      <c r="B5233" s="36" t="s">
        <v>10805</v>
      </c>
      <c r="C5233" s="36" t="s">
        <v>11785</v>
      </c>
      <c r="D5233" s="36" t="s">
        <v>1464</v>
      </c>
      <c r="E5233">
        <v>120.882856</v>
      </c>
      <c r="F5233">
        <v>15.275776</v>
      </c>
      <c r="G5233" t="s">
        <v>1464</v>
      </c>
    </row>
    <row r="5234" spans="1:7" ht="18.75" customHeight="1">
      <c r="A5234" s="36" t="s">
        <v>15724</v>
      </c>
      <c r="B5234" s="36" t="s">
        <v>10805</v>
      </c>
      <c r="C5234" s="36" t="s">
        <v>15725</v>
      </c>
      <c r="D5234" s="36" t="s">
        <v>15626</v>
      </c>
      <c r="E5234">
        <v>124.754943807139</v>
      </c>
      <c r="F5234">
        <v>6.21120371818047</v>
      </c>
      <c r="G5234" t="s">
        <v>1464</v>
      </c>
    </row>
    <row r="5235" spans="1:7" ht="18.75" customHeight="1">
      <c r="A5235" s="36" t="s">
        <v>11619</v>
      </c>
      <c r="B5235" s="36" t="s">
        <v>10805</v>
      </c>
      <c r="C5235" s="36" t="s">
        <v>11620</v>
      </c>
      <c r="D5235" s="36" t="s">
        <v>10968</v>
      </c>
      <c r="E5235">
        <v>120.23</v>
      </c>
      <c r="F5235">
        <v>16.16</v>
      </c>
      <c r="G5235" t="s">
        <v>1464</v>
      </c>
    </row>
    <row r="5236" spans="1:7" ht="18.75" customHeight="1">
      <c r="A5236" s="36" t="s">
        <v>8716</v>
      </c>
      <c r="B5236" s="36" t="s">
        <v>17249</v>
      </c>
      <c r="C5236" s="36" t="s">
        <v>8717</v>
      </c>
      <c r="D5236" s="36" t="s">
        <v>7710</v>
      </c>
      <c r="E5236">
        <v>173</v>
      </c>
      <c r="F5236">
        <v>-40.583333330000002</v>
      </c>
      <c r="G5236" t="s">
        <v>8555</v>
      </c>
    </row>
    <row r="5237" spans="1:7" ht="18.75" customHeight="1">
      <c r="A5237" s="36" t="s">
        <v>8714</v>
      </c>
      <c r="B5237" s="36" t="s">
        <v>17249</v>
      </c>
      <c r="C5237" s="36" t="s">
        <v>8715</v>
      </c>
      <c r="D5237" t="s">
        <v>7710</v>
      </c>
      <c r="E5237">
        <v>173</v>
      </c>
      <c r="F5237">
        <v>-40.583333330000002</v>
      </c>
      <c r="G5237" t="s">
        <v>8555</v>
      </c>
    </row>
    <row r="5238" spans="1:7" ht="18.75" customHeight="1">
      <c r="A5238" s="36" t="s">
        <v>8712</v>
      </c>
      <c r="B5238" s="36" t="s">
        <v>17249</v>
      </c>
      <c r="C5238" s="36" t="s">
        <v>8713</v>
      </c>
      <c r="D5238" s="36" t="s">
        <v>7710</v>
      </c>
      <c r="E5238">
        <v>173</v>
      </c>
      <c r="F5238">
        <v>-40.583333330000002</v>
      </c>
      <c r="G5238" t="s">
        <v>8555</v>
      </c>
    </row>
    <row r="5239" spans="1:7" ht="18.75" customHeight="1">
      <c r="A5239" s="36" t="s">
        <v>2167</v>
      </c>
      <c r="B5239" s="36" t="s">
        <v>1884</v>
      </c>
      <c r="C5239" s="36" t="s">
        <v>2168</v>
      </c>
      <c r="D5239" s="36" t="s">
        <v>1464</v>
      </c>
      <c r="E5239">
        <v>121.18857209039901</v>
      </c>
      <c r="F5239">
        <v>-33.820785374113498</v>
      </c>
      <c r="G5239" t="s">
        <v>1464</v>
      </c>
    </row>
    <row r="5240" spans="1:7" ht="18.75" customHeight="1">
      <c r="A5240" s="36" t="s">
        <v>3745</v>
      </c>
      <c r="B5240" s="36" t="s">
        <v>3658</v>
      </c>
      <c r="C5240" s="36" t="s">
        <v>3746</v>
      </c>
      <c r="D5240" s="36" t="s">
        <v>3678</v>
      </c>
      <c r="E5240">
        <v>0</v>
      </c>
      <c r="F5240">
        <v>0</v>
      </c>
      <c r="G5240" t="s">
        <v>3759</v>
      </c>
    </row>
    <row r="5241" spans="1:7" ht="18.75" customHeight="1">
      <c r="A5241" s="36" t="s">
        <v>3758</v>
      </c>
      <c r="B5241" s="36" t="s">
        <v>3658</v>
      </c>
      <c r="C5241" s="36" t="s">
        <v>3759</v>
      </c>
      <c r="D5241" s="36" t="s">
        <v>3760</v>
      </c>
      <c r="E5241">
        <v>104.277202</v>
      </c>
      <c r="F5241">
        <v>13.046511000000001</v>
      </c>
      <c r="G5241" t="s">
        <v>1464</v>
      </c>
    </row>
    <row r="5242" spans="1:7" ht="18.75" customHeight="1">
      <c r="A5242" s="36" t="s">
        <v>2161</v>
      </c>
      <c r="B5242" s="36" t="s">
        <v>1884</v>
      </c>
      <c r="C5242" s="36" t="s">
        <v>2162</v>
      </c>
      <c r="D5242" s="36" t="s">
        <v>1464</v>
      </c>
      <c r="E5242">
        <v>145.25509214918901</v>
      </c>
      <c r="F5242">
        <v>-42.082588842436103</v>
      </c>
      <c r="G5242" t="s">
        <v>1464</v>
      </c>
    </row>
    <row r="5243" spans="1:7" ht="18.75" customHeight="1">
      <c r="A5243" s="36" t="s">
        <v>2676</v>
      </c>
      <c r="B5243" s="36" t="s">
        <v>1884</v>
      </c>
      <c r="C5243" s="36" t="s">
        <v>2677</v>
      </c>
      <c r="D5243" t="s">
        <v>1921</v>
      </c>
      <c r="E5243">
        <v>134.18587817390801</v>
      </c>
      <c r="F5243">
        <v>-32.677181732257701</v>
      </c>
      <c r="G5243" t="s">
        <v>1464</v>
      </c>
    </row>
    <row r="5244" spans="1:7" ht="18.75" customHeight="1">
      <c r="A5244" s="36" t="s">
        <v>13760</v>
      </c>
      <c r="B5244" s="36" t="s">
        <v>13155</v>
      </c>
      <c r="C5244" s="36" t="s">
        <v>13761</v>
      </c>
      <c r="D5244" s="36" t="s">
        <v>13284</v>
      </c>
      <c r="E5244">
        <v>0</v>
      </c>
      <c r="F5244">
        <v>0</v>
      </c>
      <c r="G5244" t="s">
        <v>1464</v>
      </c>
    </row>
    <row r="5245" spans="1:7" ht="18.75" customHeight="1">
      <c r="A5245" s="36" t="s">
        <v>15516</v>
      </c>
      <c r="B5245" s="36" t="s">
        <v>4582</v>
      </c>
      <c r="C5245" s="36" t="s">
        <v>15517</v>
      </c>
      <c r="D5245" s="36" t="s">
        <v>1464</v>
      </c>
      <c r="E5245">
        <v>106.385573901016</v>
      </c>
      <c r="F5245">
        <v>-7.2423152174899696</v>
      </c>
      <c r="G5245" t="s">
        <v>1464</v>
      </c>
    </row>
    <row r="5246" spans="1:7" ht="18.75" customHeight="1">
      <c r="A5246" s="36" t="s">
        <v>15518</v>
      </c>
      <c r="B5246" s="36" t="s">
        <v>4582</v>
      </c>
      <c r="C5246" s="36" t="s">
        <v>15519</v>
      </c>
      <c r="D5246" t="s">
        <v>1464</v>
      </c>
      <c r="E5246">
        <v>98.588927777777798</v>
      </c>
      <c r="F5246">
        <v>-3.9286611111111198</v>
      </c>
      <c r="G5246" t="s">
        <v>1464</v>
      </c>
    </row>
    <row r="5247" spans="1:7" ht="18.75" customHeight="1">
      <c r="A5247" s="36" t="s">
        <v>13350</v>
      </c>
      <c r="B5247" s="36" t="s">
        <v>13155</v>
      </c>
      <c r="C5247" s="36" t="s">
        <v>13351</v>
      </c>
      <c r="D5247" s="36" t="s">
        <v>13211</v>
      </c>
      <c r="E5247">
        <v>105.50833299999999</v>
      </c>
      <c r="F5247">
        <v>15.983333</v>
      </c>
      <c r="G5247" t="s">
        <v>1464</v>
      </c>
    </row>
    <row r="5248" spans="1:7" ht="18.75" customHeight="1">
      <c r="A5248" s="36" t="s">
        <v>13768</v>
      </c>
      <c r="B5248" s="36" t="s">
        <v>13155</v>
      </c>
      <c r="C5248" s="36" t="s">
        <v>13769</v>
      </c>
      <c r="D5248" s="36" t="s">
        <v>13667</v>
      </c>
      <c r="E5248">
        <v>102.01667019999999</v>
      </c>
      <c r="F5248">
        <v>12.83333302</v>
      </c>
      <c r="G5248" t="s">
        <v>1464</v>
      </c>
    </row>
    <row r="5249" spans="1:7" ht="18.75" customHeight="1">
      <c r="A5249" s="36" t="s">
        <v>13774</v>
      </c>
      <c r="B5249" s="36" t="s">
        <v>13155</v>
      </c>
      <c r="C5249" s="36" t="s">
        <v>13775</v>
      </c>
      <c r="D5249" s="36" t="s">
        <v>13667</v>
      </c>
      <c r="E5249">
        <v>102.01667019999999</v>
      </c>
      <c r="F5249">
        <v>12.86666679</v>
      </c>
      <c r="G5249" t="s">
        <v>1464</v>
      </c>
    </row>
    <row r="5250" spans="1:7" ht="18.75" customHeight="1">
      <c r="A5250" s="36" t="s">
        <v>13963</v>
      </c>
      <c r="B5250" s="36" t="s">
        <v>13155</v>
      </c>
      <c r="C5250" s="36" t="s">
        <v>13964</v>
      </c>
      <c r="D5250" s="36" t="s">
        <v>13605</v>
      </c>
      <c r="E5250">
        <v>0</v>
      </c>
      <c r="F5250">
        <v>0</v>
      </c>
      <c r="G5250" t="s">
        <v>1464</v>
      </c>
    </row>
    <row r="5251" spans="1:7" ht="18.75" customHeight="1">
      <c r="A5251" s="36" t="s">
        <v>13248</v>
      </c>
      <c r="B5251" s="36" t="s">
        <v>13155</v>
      </c>
      <c r="C5251" s="36" t="s">
        <v>13249</v>
      </c>
      <c r="D5251" s="36" t="s">
        <v>13185</v>
      </c>
      <c r="E5251">
        <v>100.499389588013</v>
      </c>
      <c r="F5251">
        <v>7.0073509801767999</v>
      </c>
      <c r="G5251" t="s">
        <v>1464</v>
      </c>
    </row>
    <row r="5252" spans="1:7" ht="18.75" customHeight="1">
      <c r="A5252" s="36" t="s">
        <v>13438</v>
      </c>
      <c r="B5252" s="36" t="s">
        <v>13155</v>
      </c>
      <c r="C5252" s="36" t="s">
        <v>13439</v>
      </c>
      <c r="D5252" s="36" t="s">
        <v>13227</v>
      </c>
      <c r="E5252">
        <v>101.3499985</v>
      </c>
      <c r="F5252">
        <v>15.600000380000001</v>
      </c>
      <c r="G5252" t="s">
        <v>1464</v>
      </c>
    </row>
    <row r="5253" spans="1:7" ht="18.75" customHeight="1">
      <c r="A5253" s="36" t="s">
        <v>6716</v>
      </c>
      <c r="B5253" s="36" t="s">
        <v>6330</v>
      </c>
      <c r="C5253" t="s">
        <v>6717</v>
      </c>
      <c r="D5253" t="s">
        <v>6442</v>
      </c>
      <c r="E5253">
        <v>0</v>
      </c>
      <c r="F5253">
        <v>0</v>
      </c>
    </row>
    <row r="5254" spans="1:7" ht="18.75" customHeight="1">
      <c r="A5254" s="36" t="s">
        <v>11637</v>
      </c>
      <c r="B5254" s="36" t="s">
        <v>10805</v>
      </c>
      <c r="C5254" s="36" t="s">
        <v>11638</v>
      </c>
      <c r="D5254" s="36" t="s">
        <v>10846</v>
      </c>
      <c r="E5254">
        <v>120.63333129999999</v>
      </c>
      <c r="F5254">
        <v>14.80000019</v>
      </c>
      <c r="G5254" t="s">
        <v>1464</v>
      </c>
    </row>
    <row r="5255" spans="1:7" ht="18.75" customHeight="1">
      <c r="A5255" s="36" t="s">
        <v>10496</v>
      </c>
      <c r="B5255" t="s">
        <v>9596</v>
      </c>
      <c r="C5255" s="36" t="s">
        <v>10497</v>
      </c>
      <c r="D5255" t="s">
        <v>10498</v>
      </c>
      <c r="E5255">
        <v>68.092333330000002</v>
      </c>
      <c r="F5255">
        <v>24.85616667</v>
      </c>
      <c r="G5255" t="s">
        <v>1464</v>
      </c>
    </row>
    <row r="5256" spans="1:7" ht="18.75" customHeight="1">
      <c r="A5256" s="36" t="s">
        <v>5654</v>
      </c>
      <c r="B5256" s="36" t="s">
        <v>5588</v>
      </c>
      <c r="C5256" s="36" t="s">
        <v>5655</v>
      </c>
      <c r="D5256" t="s">
        <v>5656</v>
      </c>
      <c r="E5256">
        <v>136.03334050000001</v>
      </c>
      <c r="F5256">
        <v>35.666667940000004</v>
      </c>
      <c r="G5256" t="s">
        <v>1464</v>
      </c>
    </row>
    <row r="5257" spans="1:7" ht="18.75" customHeight="1">
      <c r="A5257" s="36" t="s">
        <v>5818</v>
      </c>
      <c r="B5257" s="36" t="s">
        <v>5588</v>
      </c>
      <c r="C5257" s="36" t="s">
        <v>5819</v>
      </c>
      <c r="D5257" t="s">
        <v>5686</v>
      </c>
      <c r="E5257">
        <v>139.91835742583001</v>
      </c>
      <c r="F5257">
        <v>36.012948653763502</v>
      </c>
      <c r="G5257" t="s">
        <v>1464</v>
      </c>
    </row>
    <row r="5258" spans="1:7" ht="18.75" customHeight="1">
      <c r="A5258" s="36" t="s">
        <v>9879</v>
      </c>
      <c r="B5258" s="36" t="s">
        <v>9596</v>
      </c>
      <c r="C5258" s="36" t="s">
        <v>9880</v>
      </c>
      <c r="D5258" s="36" t="s">
        <v>9600</v>
      </c>
      <c r="E5258">
        <v>0</v>
      </c>
      <c r="F5258">
        <v>0</v>
      </c>
      <c r="G5258" t="s">
        <v>1464</v>
      </c>
    </row>
    <row r="5259" spans="1:7" ht="18.75" customHeight="1">
      <c r="A5259" s="36" t="s">
        <v>9798</v>
      </c>
      <c r="B5259" t="s">
        <v>9596</v>
      </c>
      <c r="C5259" s="36" t="s">
        <v>9799</v>
      </c>
      <c r="D5259" t="s">
        <v>9600</v>
      </c>
      <c r="E5259">
        <v>68.333335880000007</v>
      </c>
      <c r="F5259">
        <v>26.166666029999998</v>
      </c>
      <c r="G5259" t="s">
        <v>1464</v>
      </c>
    </row>
    <row r="5260" spans="1:7" ht="18.75" customHeight="1">
      <c r="A5260" s="36" t="s">
        <v>10168</v>
      </c>
      <c r="B5260" s="36" t="s">
        <v>9596</v>
      </c>
      <c r="C5260" s="36" t="s">
        <v>10169</v>
      </c>
      <c r="D5260" s="36" t="s">
        <v>9600</v>
      </c>
      <c r="E5260">
        <v>68.866668700000005</v>
      </c>
      <c r="F5260">
        <v>27.700000760000002</v>
      </c>
      <c r="G5260" t="s">
        <v>1464</v>
      </c>
    </row>
    <row r="5261" spans="1:7" ht="18.75" customHeight="1">
      <c r="A5261" s="36" t="s">
        <v>7649</v>
      </c>
      <c r="B5261" s="36" t="s">
        <v>7429</v>
      </c>
      <c r="C5261" s="36" t="s">
        <v>7650</v>
      </c>
      <c r="D5261" t="s">
        <v>7431</v>
      </c>
      <c r="E5261">
        <v>80.232952999999995</v>
      </c>
      <c r="F5261">
        <v>28.910478000000001</v>
      </c>
      <c r="G5261" t="s">
        <v>1464</v>
      </c>
    </row>
    <row r="5262" spans="1:7" ht="18.75" customHeight="1">
      <c r="A5262" s="36" t="s">
        <v>13872</v>
      </c>
      <c r="B5262" s="36" t="s">
        <v>13155</v>
      </c>
      <c r="C5262" s="36" t="s">
        <v>13873</v>
      </c>
      <c r="D5262" s="36" t="s">
        <v>13407</v>
      </c>
      <c r="E5262">
        <v>0</v>
      </c>
      <c r="F5262">
        <v>0</v>
      </c>
      <c r="G5262" t="s">
        <v>1464</v>
      </c>
    </row>
    <row r="5263" spans="1:7" ht="18.75" customHeight="1">
      <c r="A5263" s="36" t="s">
        <v>9951</v>
      </c>
      <c r="B5263" s="36" t="s">
        <v>9596</v>
      </c>
      <c r="C5263" s="36" t="s">
        <v>9952</v>
      </c>
      <c r="D5263" t="s">
        <v>9600</v>
      </c>
      <c r="E5263">
        <v>0</v>
      </c>
      <c r="F5263">
        <v>0</v>
      </c>
      <c r="G5263" t="s">
        <v>1464</v>
      </c>
    </row>
    <row r="5264" spans="1:7" ht="18.75" customHeight="1">
      <c r="A5264" s="36" t="s">
        <v>8710</v>
      </c>
      <c r="B5264" s="36" t="s">
        <v>17249</v>
      </c>
      <c r="C5264" s="36" t="s">
        <v>8711</v>
      </c>
      <c r="D5264" s="36" t="s">
        <v>7703</v>
      </c>
      <c r="E5264">
        <v>176</v>
      </c>
      <c r="F5264">
        <v>-37.716666670000002</v>
      </c>
      <c r="G5264" t="s">
        <v>8460</v>
      </c>
    </row>
    <row r="5265" spans="1:7" ht="18.75" customHeight="1">
      <c r="A5265" s="36" t="s">
        <v>8708</v>
      </c>
      <c r="B5265" s="36" t="s">
        <v>17249</v>
      </c>
      <c r="C5265" s="36" t="s">
        <v>8709</v>
      </c>
      <c r="D5265" t="s">
        <v>7703</v>
      </c>
      <c r="E5265">
        <v>176</v>
      </c>
      <c r="F5265">
        <v>-37.716666670000002</v>
      </c>
      <c r="G5265" t="s">
        <v>8460</v>
      </c>
    </row>
    <row r="5266" spans="1:7" ht="18.75" customHeight="1">
      <c r="A5266" s="36" t="s">
        <v>8706</v>
      </c>
      <c r="B5266" s="36" t="s">
        <v>17249</v>
      </c>
      <c r="C5266" s="36" t="s">
        <v>8707</v>
      </c>
      <c r="D5266" s="36" t="s">
        <v>7703</v>
      </c>
      <c r="E5266">
        <v>176</v>
      </c>
      <c r="F5266">
        <v>-37.716666670000002</v>
      </c>
      <c r="G5266" t="s">
        <v>8460</v>
      </c>
    </row>
    <row r="5267" spans="1:7" ht="18.75" customHeight="1">
      <c r="A5267" s="36" t="s">
        <v>8704</v>
      </c>
      <c r="B5267" s="36" t="s">
        <v>17249</v>
      </c>
      <c r="C5267" s="36" t="s">
        <v>8705</v>
      </c>
      <c r="D5267" s="36" t="s">
        <v>7703</v>
      </c>
      <c r="E5267">
        <v>176</v>
      </c>
      <c r="F5267">
        <v>-37.716666670000002</v>
      </c>
      <c r="G5267" t="s">
        <v>8460</v>
      </c>
    </row>
    <row r="5268" spans="1:7" ht="18.75" customHeight="1">
      <c r="A5268" s="36" t="s">
        <v>8702</v>
      </c>
      <c r="B5268" s="36" t="s">
        <v>17249</v>
      </c>
      <c r="C5268" s="36" t="s">
        <v>8703</v>
      </c>
      <c r="D5268" s="36" t="s">
        <v>7703</v>
      </c>
      <c r="E5268">
        <v>176</v>
      </c>
      <c r="F5268">
        <v>-37.716666670000002</v>
      </c>
      <c r="G5268" t="s">
        <v>8460</v>
      </c>
    </row>
    <row r="5269" spans="1:7" ht="18.75" customHeight="1">
      <c r="A5269" s="36" t="s">
        <v>4997</v>
      </c>
      <c r="B5269" s="36" t="s">
        <v>4582</v>
      </c>
      <c r="C5269" s="36" t="s">
        <v>4998</v>
      </c>
      <c r="D5269" t="s">
        <v>4627</v>
      </c>
      <c r="E5269">
        <v>113.23332980000001</v>
      </c>
      <c r="F5269">
        <v>-8.1333332059999996</v>
      </c>
      <c r="G5269" t="s">
        <v>1464</v>
      </c>
    </row>
    <row r="5270" spans="1:7" ht="18.75" customHeight="1">
      <c r="A5270" s="36" t="s">
        <v>4365</v>
      </c>
      <c r="B5270" s="36" t="s">
        <v>17247</v>
      </c>
      <c r="C5270" s="36" t="s">
        <v>4366</v>
      </c>
      <c r="D5270" s="36" t="s">
        <v>4066</v>
      </c>
      <c r="E5270">
        <v>116.26667019999999</v>
      </c>
      <c r="F5270">
        <v>39.966667180000002</v>
      </c>
      <c r="G5270" t="s">
        <v>1464</v>
      </c>
    </row>
    <row r="5271" spans="1:7" ht="18.75" customHeight="1">
      <c r="A5271" s="36" t="s">
        <v>10478</v>
      </c>
      <c r="B5271" s="36" t="s">
        <v>9596</v>
      </c>
      <c r="C5271" s="36" t="s">
        <v>10479</v>
      </c>
      <c r="D5271" s="36" t="s">
        <v>9600</v>
      </c>
      <c r="E5271">
        <v>69.016670230000003</v>
      </c>
      <c r="F5271">
        <v>24.716667180000002</v>
      </c>
      <c r="G5271" t="s">
        <v>1464</v>
      </c>
    </row>
    <row r="5272" spans="1:7" ht="18.75" customHeight="1">
      <c r="A5272" s="36" t="s">
        <v>10087</v>
      </c>
      <c r="B5272" s="36" t="s">
        <v>9596</v>
      </c>
      <c r="C5272" s="36" t="s">
        <v>10088</v>
      </c>
      <c r="D5272" t="s">
        <v>9600</v>
      </c>
      <c r="E5272">
        <v>67.666664119999993</v>
      </c>
      <c r="F5272">
        <v>24.416666029999998</v>
      </c>
      <c r="G5272" t="s">
        <v>1464</v>
      </c>
    </row>
    <row r="5273" spans="1:7" ht="18.75" customHeight="1">
      <c r="A5273" s="36" t="s">
        <v>6210</v>
      </c>
      <c r="B5273" s="36" t="s">
        <v>5588</v>
      </c>
      <c r="C5273" s="36" t="s">
        <v>6211</v>
      </c>
      <c r="D5273" t="s">
        <v>5607</v>
      </c>
      <c r="E5273">
        <v>140.3999939</v>
      </c>
      <c r="F5273">
        <v>40.733333590000001</v>
      </c>
      <c r="G5273" t="s">
        <v>1464</v>
      </c>
    </row>
    <row r="5274" spans="1:7" ht="18.75" customHeight="1">
      <c r="A5274" s="36" t="s">
        <v>12300</v>
      </c>
      <c r="B5274" s="36" t="s">
        <v>17251</v>
      </c>
      <c r="C5274" s="36" t="s">
        <v>12301</v>
      </c>
      <c r="D5274" s="36" t="s">
        <v>11812</v>
      </c>
      <c r="E5274">
        <v>127.504533300196</v>
      </c>
      <c r="F5274">
        <v>34.878274240932903</v>
      </c>
      <c r="G5274" t="s">
        <v>1464</v>
      </c>
    </row>
    <row r="5275" spans="1:7" ht="18.75" customHeight="1">
      <c r="A5275" t="s">
        <v>17224</v>
      </c>
      <c r="B5275" t="s">
        <v>2833</v>
      </c>
      <c r="C5275" t="s">
        <v>2986</v>
      </c>
      <c r="D5275" t="s">
        <v>2934</v>
      </c>
      <c r="E5275">
        <v>22</v>
      </c>
      <c r="F5275">
        <v>89.5</v>
      </c>
      <c r="G5275" t="s">
        <v>2986</v>
      </c>
    </row>
    <row r="5276" spans="1:7" ht="18.75" customHeight="1">
      <c r="A5276" t="s">
        <v>2932</v>
      </c>
      <c r="B5276" t="s">
        <v>2833</v>
      </c>
      <c r="C5276" t="s">
        <v>2933</v>
      </c>
      <c r="D5276" t="s">
        <v>2934</v>
      </c>
      <c r="E5276">
        <v>21.833333970000002</v>
      </c>
      <c r="F5276">
        <v>89.866668700000005</v>
      </c>
      <c r="G5276" t="s">
        <v>2986</v>
      </c>
    </row>
    <row r="5277" spans="1:7" ht="18.75" customHeight="1">
      <c r="A5277" t="s">
        <v>2945</v>
      </c>
      <c r="B5277" t="s">
        <v>2833</v>
      </c>
      <c r="C5277" t="s">
        <v>2946</v>
      </c>
      <c r="D5277" t="s">
        <v>2934</v>
      </c>
      <c r="E5277">
        <v>21.850000380000001</v>
      </c>
      <c r="F5277">
        <v>89.783332819999998</v>
      </c>
      <c r="G5277" t="s">
        <v>2986</v>
      </c>
    </row>
    <row r="5278" spans="1:7" ht="18.75" customHeight="1">
      <c r="A5278" t="s">
        <v>2943</v>
      </c>
      <c r="B5278" t="s">
        <v>2833</v>
      </c>
      <c r="C5278" t="s">
        <v>2944</v>
      </c>
      <c r="D5278" t="s">
        <v>2934</v>
      </c>
      <c r="E5278">
        <v>21.816667559999999</v>
      </c>
      <c r="F5278">
        <v>89.766670230000003</v>
      </c>
      <c r="G5278" t="s">
        <v>2986</v>
      </c>
    </row>
    <row r="5279" spans="1:7" ht="18.75" customHeight="1">
      <c r="A5279" t="s">
        <v>2966</v>
      </c>
      <c r="B5279" t="s">
        <v>2833</v>
      </c>
      <c r="C5279" t="s">
        <v>2967</v>
      </c>
      <c r="D5279" t="s">
        <v>2934</v>
      </c>
      <c r="E5279">
        <v>21.683332440000001</v>
      </c>
      <c r="F5279">
        <v>89.266670230000003</v>
      </c>
      <c r="G5279" t="s">
        <v>2986</v>
      </c>
    </row>
    <row r="5280" spans="1:7" ht="18.75" customHeight="1">
      <c r="A5280" t="s">
        <v>2947</v>
      </c>
      <c r="B5280" t="s">
        <v>2833</v>
      </c>
      <c r="C5280" t="s">
        <v>2948</v>
      </c>
      <c r="D5280" t="s">
        <v>2934</v>
      </c>
      <c r="E5280">
        <v>21.850000380000001</v>
      </c>
      <c r="F5280">
        <v>89.483329769999997</v>
      </c>
      <c r="G5280" t="s">
        <v>2986</v>
      </c>
    </row>
    <row r="5281" spans="1:7" ht="18.75" customHeight="1">
      <c r="A5281" t="s">
        <v>2935</v>
      </c>
      <c r="B5281" t="s">
        <v>2833</v>
      </c>
      <c r="C5281" t="s">
        <v>2936</v>
      </c>
      <c r="D5281" t="s">
        <v>2934</v>
      </c>
      <c r="E5281">
        <v>21.88333321</v>
      </c>
      <c r="F5281">
        <v>89.866668700000005</v>
      </c>
      <c r="G5281" t="s">
        <v>2986</v>
      </c>
    </row>
    <row r="5282" spans="1:7" ht="18.75" customHeight="1">
      <c r="A5282" t="s">
        <v>2941</v>
      </c>
      <c r="B5282" t="s">
        <v>2833</v>
      </c>
      <c r="C5282" t="s">
        <v>2942</v>
      </c>
      <c r="D5282" t="s">
        <v>2934</v>
      </c>
      <c r="E5282">
        <v>21.933332440000001</v>
      </c>
      <c r="F5282">
        <v>89.550003050000001</v>
      </c>
      <c r="G5282" t="s">
        <v>2986</v>
      </c>
    </row>
    <row r="5283" spans="1:7" ht="18.75" customHeight="1">
      <c r="A5283" s="36" t="s">
        <v>6556</v>
      </c>
      <c r="B5283" s="36" t="s">
        <v>6330</v>
      </c>
      <c r="C5283" t="s">
        <v>6557</v>
      </c>
      <c r="D5283" t="s">
        <v>6467</v>
      </c>
      <c r="E5283">
        <v>3.216666698</v>
      </c>
      <c r="F5283">
        <v>101.6999969</v>
      </c>
    </row>
    <row r="5284" spans="1:7" ht="18.75" customHeight="1">
      <c r="A5284" s="36" t="s">
        <v>5314</v>
      </c>
      <c r="B5284" s="36" t="s">
        <v>4582</v>
      </c>
      <c r="C5284" s="36" t="s">
        <v>5315</v>
      </c>
      <c r="D5284" s="36" t="s">
        <v>4661</v>
      </c>
      <c r="E5284">
        <v>104.870477272787</v>
      </c>
      <c r="F5284">
        <v>-2.21978298189685</v>
      </c>
      <c r="G5284" t="s">
        <v>1464</v>
      </c>
    </row>
    <row r="5285" spans="1:7" ht="18.75" customHeight="1">
      <c r="A5285" s="36" t="s">
        <v>4686</v>
      </c>
      <c r="B5285" s="36" t="s">
        <v>4582</v>
      </c>
      <c r="C5285" s="36" t="s">
        <v>4687</v>
      </c>
      <c r="D5285" s="36" t="s">
        <v>4600</v>
      </c>
      <c r="E5285">
        <v>132.96702400000001</v>
      </c>
      <c r="F5285">
        <v>-2.2478650000000102</v>
      </c>
      <c r="G5285" t="s">
        <v>1464</v>
      </c>
    </row>
    <row r="5286" spans="1:7" ht="18.75" customHeight="1">
      <c r="A5286" s="36" t="s">
        <v>15520</v>
      </c>
      <c r="B5286" s="36" t="s">
        <v>4582</v>
      </c>
      <c r="C5286" s="36" t="s">
        <v>15521</v>
      </c>
      <c r="D5286" s="36" t="s">
        <v>1464</v>
      </c>
      <c r="E5286">
        <v>114.619044444444</v>
      </c>
      <c r="F5286">
        <v>-3.7231444444444399</v>
      </c>
      <c r="G5286" t="s">
        <v>1464</v>
      </c>
    </row>
    <row r="5287" spans="1:7" ht="18.75" customHeight="1">
      <c r="A5287" s="36" t="s">
        <v>5376</v>
      </c>
      <c r="B5287" s="36" t="s">
        <v>4582</v>
      </c>
      <c r="C5287" s="36" t="s">
        <v>5377</v>
      </c>
      <c r="D5287" t="s">
        <v>4661</v>
      </c>
      <c r="E5287">
        <v>104.882417656831</v>
      </c>
      <c r="F5287">
        <v>-2.2117330592212299</v>
      </c>
      <c r="G5287" t="s">
        <v>1464</v>
      </c>
    </row>
    <row r="5288" spans="1:7" ht="18.75" customHeight="1">
      <c r="A5288" s="36" t="s">
        <v>6911</v>
      </c>
      <c r="B5288" s="36" t="s">
        <v>6330</v>
      </c>
      <c r="C5288" t="s">
        <v>6912</v>
      </c>
      <c r="D5288" t="s">
        <v>6340</v>
      </c>
      <c r="E5288">
        <v>0</v>
      </c>
      <c r="F5288">
        <v>0</v>
      </c>
    </row>
    <row r="5289" spans="1:7" ht="18.75" customHeight="1">
      <c r="A5289" s="36" t="s">
        <v>3627</v>
      </c>
      <c r="B5289" s="36" t="s">
        <v>3619</v>
      </c>
      <c r="C5289" s="36" t="s">
        <v>3628</v>
      </c>
      <c r="D5289" t="s">
        <v>3624</v>
      </c>
      <c r="E5289">
        <v>114.33333589999999</v>
      </c>
      <c r="F5289">
        <v>4.5833334920000004</v>
      </c>
      <c r="G5289" t="s">
        <v>1464</v>
      </c>
    </row>
    <row r="5290" spans="1:7" ht="18.75" customHeight="1">
      <c r="A5290" s="36" t="s">
        <v>5384</v>
      </c>
      <c r="B5290" s="36" t="s">
        <v>4582</v>
      </c>
      <c r="C5290" s="36" t="s">
        <v>5385</v>
      </c>
      <c r="D5290" s="36" t="s">
        <v>4661</v>
      </c>
      <c r="E5290">
        <v>104.85437176967</v>
      </c>
      <c r="F5290">
        <v>-2.2370219556469202</v>
      </c>
      <c r="G5290" t="s">
        <v>1464</v>
      </c>
    </row>
    <row r="5291" spans="1:7" ht="18.75" customHeight="1">
      <c r="A5291" s="36" t="s">
        <v>5178</v>
      </c>
      <c r="B5291" s="36" t="s">
        <v>4582</v>
      </c>
      <c r="C5291" s="36" t="s">
        <v>5179</v>
      </c>
      <c r="D5291" s="36" t="s">
        <v>4643</v>
      </c>
      <c r="E5291">
        <v>104.4499969</v>
      </c>
      <c r="F5291">
        <v>-1.4166666269999999</v>
      </c>
      <c r="G5291" t="s">
        <v>1464</v>
      </c>
    </row>
    <row r="5292" spans="1:7" ht="18.75" customHeight="1">
      <c r="A5292" s="36" t="s">
        <v>6491</v>
      </c>
      <c r="B5292" s="36" t="s">
        <v>6330</v>
      </c>
      <c r="C5292" t="s">
        <v>6492</v>
      </c>
      <c r="D5292" t="s">
        <v>6332</v>
      </c>
      <c r="E5292">
        <v>2.5</v>
      </c>
      <c r="F5292">
        <v>102.81666559999999</v>
      </c>
    </row>
    <row r="5293" spans="1:7" ht="18.75" customHeight="1">
      <c r="A5293" s="36" t="s">
        <v>15522</v>
      </c>
      <c r="B5293" s="36" t="s">
        <v>4582</v>
      </c>
      <c r="C5293" s="36" t="s">
        <v>15523</v>
      </c>
      <c r="D5293" s="36" t="s">
        <v>1464</v>
      </c>
      <c r="E5293">
        <v>108.992222222222</v>
      </c>
      <c r="F5293">
        <v>-7.6991111111111001</v>
      </c>
      <c r="G5293" t="s">
        <v>1464</v>
      </c>
    </row>
    <row r="5294" spans="1:7" ht="18.75" customHeight="1">
      <c r="A5294" s="36" t="s">
        <v>15524</v>
      </c>
      <c r="B5294" s="36" t="s">
        <v>4582</v>
      </c>
      <c r="C5294" s="36" t="s">
        <v>15525</v>
      </c>
      <c r="D5294" s="36" t="s">
        <v>1464</v>
      </c>
      <c r="E5294">
        <v>109.022444444445</v>
      </c>
      <c r="F5294">
        <v>-7.6576666666666702</v>
      </c>
      <c r="G5294" t="s">
        <v>1464</v>
      </c>
    </row>
    <row r="5295" spans="1:7" ht="18.75" customHeight="1">
      <c r="A5295" s="36" t="s">
        <v>6579</v>
      </c>
      <c r="B5295" s="36" t="s">
        <v>6330</v>
      </c>
      <c r="C5295" t="s">
        <v>6580</v>
      </c>
      <c r="D5295" t="s">
        <v>6350</v>
      </c>
      <c r="E5295">
        <v>3.783333302</v>
      </c>
      <c r="F5295">
        <v>103.38333129999999</v>
      </c>
    </row>
    <row r="5296" spans="1:7" ht="18.75" customHeight="1">
      <c r="A5296" s="36" t="s">
        <v>5283</v>
      </c>
      <c r="B5296" s="36" t="s">
        <v>4582</v>
      </c>
      <c r="C5296" s="36" t="s">
        <v>5284</v>
      </c>
      <c r="D5296" s="36" t="s">
        <v>4661</v>
      </c>
      <c r="E5296">
        <v>104.765200386179</v>
      </c>
      <c r="F5296">
        <v>-2.2150421222329202</v>
      </c>
      <c r="G5296" t="s">
        <v>1464</v>
      </c>
    </row>
    <row r="5297" spans="1:7" ht="18.75" customHeight="1">
      <c r="A5297" s="36" t="s">
        <v>6436</v>
      </c>
      <c r="B5297" s="36" t="s">
        <v>6330</v>
      </c>
      <c r="C5297" t="s">
        <v>6437</v>
      </c>
      <c r="D5297" t="s">
        <v>6356</v>
      </c>
      <c r="E5297">
        <v>1.6333333249999999</v>
      </c>
      <c r="F5297">
        <v>110.33333589999999</v>
      </c>
    </row>
    <row r="5298" spans="1:7" ht="18.75" customHeight="1">
      <c r="A5298" s="36" t="s">
        <v>6714</v>
      </c>
      <c r="B5298" s="36" t="s">
        <v>6330</v>
      </c>
      <c r="C5298" t="s">
        <v>6715</v>
      </c>
      <c r="D5298" t="s">
        <v>6332</v>
      </c>
      <c r="E5298">
        <v>1.483333349</v>
      </c>
      <c r="F5298">
        <v>104.0500031</v>
      </c>
    </row>
    <row r="5299" spans="1:7" ht="18.75" customHeight="1">
      <c r="A5299" s="36" t="s">
        <v>17035</v>
      </c>
      <c r="B5299" s="36" t="s">
        <v>6330</v>
      </c>
      <c r="C5299" t="s">
        <v>17094</v>
      </c>
      <c r="D5299" t="s">
        <v>6356</v>
      </c>
      <c r="E5299">
        <v>4.7446421239287497</v>
      </c>
      <c r="F5299">
        <v>114.999392364066</v>
      </c>
    </row>
    <row r="5300" spans="1:7" ht="18.75" customHeight="1">
      <c r="A5300" s="36" t="s">
        <v>6341</v>
      </c>
      <c r="B5300" s="36" t="s">
        <v>6330</v>
      </c>
      <c r="C5300" t="s">
        <v>6342</v>
      </c>
      <c r="D5300" t="s">
        <v>6335</v>
      </c>
      <c r="E5300">
        <v>5.6682620956093004</v>
      </c>
      <c r="F5300">
        <v>100.42716795866301</v>
      </c>
    </row>
    <row r="5301" spans="1:7" ht="18.75" customHeight="1">
      <c r="A5301" s="36" t="s">
        <v>5320</v>
      </c>
      <c r="B5301" s="36" t="s">
        <v>4582</v>
      </c>
      <c r="C5301" s="36" t="s">
        <v>5321</v>
      </c>
      <c r="D5301" t="s">
        <v>4661</v>
      </c>
      <c r="E5301">
        <v>104.89370270470199</v>
      </c>
      <c r="F5301">
        <v>-2.0856772555147001</v>
      </c>
      <c r="G5301" t="s">
        <v>1464</v>
      </c>
    </row>
    <row r="5302" spans="1:7" ht="18.75" customHeight="1">
      <c r="A5302" s="36" t="s">
        <v>6420</v>
      </c>
      <c r="B5302" s="36" t="s">
        <v>6330</v>
      </c>
      <c r="C5302" t="s">
        <v>6421</v>
      </c>
      <c r="D5302" t="s">
        <v>6335</v>
      </c>
      <c r="E5302">
        <v>0</v>
      </c>
      <c r="F5302">
        <v>0</v>
      </c>
    </row>
    <row r="5303" spans="1:7" ht="18.75" customHeight="1">
      <c r="A5303" s="36" t="s">
        <v>6616</v>
      </c>
      <c r="B5303" s="36" t="s">
        <v>6330</v>
      </c>
      <c r="C5303" t="s">
        <v>6617</v>
      </c>
      <c r="D5303" t="s">
        <v>6332</v>
      </c>
      <c r="E5303">
        <v>1.683333397</v>
      </c>
      <c r="F5303">
        <v>103.0999985</v>
      </c>
    </row>
    <row r="5304" spans="1:7" ht="18.75" customHeight="1">
      <c r="A5304" s="36" t="s">
        <v>5479</v>
      </c>
      <c r="B5304" s="36" t="s">
        <v>4582</v>
      </c>
      <c r="C5304" s="36" t="s">
        <v>5480</v>
      </c>
      <c r="D5304" s="36" t="s">
        <v>4643</v>
      </c>
      <c r="E5304">
        <v>104.13333129999999</v>
      </c>
      <c r="F5304">
        <v>-1.233333349</v>
      </c>
      <c r="G5304" t="s">
        <v>1464</v>
      </c>
    </row>
    <row r="5305" spans="1:7" ht="18.75" customHeight="1">
      <c r="A5305" s="36" t="s">
        <v>15526</v>
      </c>
      <c r="B5305" s="36" t="s">
        <v>4582</v>
      </c>
      <c r="C5305" s="36" t="s">
        <v>15527</v>
      </c>
      <c r="D5305" s="36" t="s">
        <v>1464</v>
      </c>
      <c r="E5305">
        <v>114.605277777778</v>
      </c>
      <c r="F5305">
        <v>-3.5882166666666699</v>
      </c>
      <c r="G5305" t="s">
        <v>1464</v>
      </c>
    </row>
    <row r="5306" spans="1:7" ht="18.75" customHeight="1">
      <c r="A5306" s="36" t="s">
        <v>6877</v>
      </c>
      <c r="B5306" s="36" t="s">
        <v>6330</v>
      </c>
      <c r="C5306" t="s">
        <v>6878</v>
      </c>
      <c r="D5306" t="s">
        <v>6332</v>
      </c>
      <c r="E5306">
        <v>1.3999999759999999</v>
      </c>
      <c r="F5306">
        <v>104.0999985</v>
      </c>
    </row>
    <row r="5307" spans="1:7" ht="18.75" customHeight="1">
      <c r="A5307" s="36" t="s">
        <v>4770</v>
      </c>
      <c r="B5307" s="36" t="s">
        <v>4582</v>
      </c>
      <c r="C5307" s="36" t="s">
        <v>4771</v>
      </c>
      <c r="D5307" s="36" t="s">
        <v>4690</v>
      </c>
      <c r="E5307">
        <v>98.716667180000002</v>
      </c>
      <c r="F5307">
        <v>3.7999999519999998</v>
      </c>
      <c r="G5307" t="s">
        <v>1464</v>
      </c>
    </row>
    <row r="5308" spans="1:7" ht="18.75" customHeight="1">
      <c r="A5308" s="36" t="s">
        <v>6710</v>
      </c>
      <c r="B5308" s="36" t="s">
        <v>6330</v>
      </c>
      <c r="C5308" t="s">
        <v>6711</v>
      </c>
      <c r="D5308" t="s">
        <v>6350</v>
      </c>
      <c r="E5308">
        <v>0</v>
      </c>
      <c r="F5308">
        <v>0</v>
      </c>
    </row>
    <row r="5309" spans="1:7" ht="18.75" customHeight="1">
      <c r="A5309" s="36" t="s">
        <v>5239</v>
      </c>
      <c r="B5309" s="36" t="s">
        <v>4582</v>
      </c>
      <c r="C5309" s="36" t="s">
        <v>5240</v>
      </c>
      <c r="D5309" t="s">
        <v>4690</v>
      </c>
      <c r="E5309">
        <v>98.830500000000001</v>
      </c>
      <c r="F5309">
        <v>3.7063329999999999</v>
      </c>
      <c r="G5309" t="s">
        <v>1464</v>
      </c>
    </row>
    <row r="5310" spans="1:7" ht="18.75" customHeight="1">
      <c r="A5310" s="36" t="s">
        <v>6637</v>
      </c>
      <c r="B5310" s="36" t="s">
        <v>6330</v>
      </c>
      <c r="C5310" t="s">
        <v>6638</v>
      </c>
      <c r="D5310" t="s">
        <v>6340</v>
      </c>
      <c r="E5310">
        <v>5.1833333970000002</v>
      </c>
      <c r="F5310">
        <v>100.43333440000001</v>
      </c>
    </row>
    <row r="5311" spans="1:7" ht="18.75" customHeight="1">
      <c r="A5311" s="36" t="s">
        <v>5054</v>
      </c>
      <c r="B5311" s="36" t="s">
        <v>4582</v>
      </c>
      <c r="C5311" s="36" t="s">
        <v>5055</v>
      </c>
      <c r="D5311" s="36" t="s">
        <v>5056</v>
      </c>
      <c r="E5311">
        <v>119.9499969</v>
      </c>
      <c r="F5311">
        <v>-4.0999999049999998</v>
      </c>
      <c r="G5311" t="s">
        <v>1464</v>
      </c>
    </row>
    <row r="5312" spans="1:7" ht="18.75" customHeight="1">
      <c r="A5312" s="36" t="s">
        <v>6391</v>
      </c>
      <c r="B5312" s="36" t="s">
        <v>6330</v>
      </c>
      <c r="C5312" t="s">
        <v>6392</v>
      </c>
      <c r="D5312" t="s">
        <v>6386</v>
      </c>
      <c r="E5312">
        <v>2.84499999999999</v>
      </c>
      <c r="F5312">
        <v>101.49</v>
      </c>
      <c r="G5312" t="s">
        <v>6385</v>
      </c>
    </row>
    <row r="5313" spans="1:7" ht="18.75" customHeight="1">
      <c r="A5313" s="36" t="s">
        <v>12349</v>
      </c>
      <c r="B5313" s="36" t="s">
        <v>12347</v>
      </c>
      <c r="C5313" s="36" t="s">
        <v>12350</v>
      </c>
      <c r="D5313" s="36" t="s">
        <v>1464</v>
      </c>
      <c r="E5313">
        <v>103.72503264651201</v>
      </c>
      <c r="F5313">
        <v>1.44718198737563</v>
      </c>
      <c r="G5313" t="s">
        <v>1464</v>
      </c>
    </row>
    <row r="5314" spans="1:7" ht="18.75" customHeight="1">
      <c r="A5314" s="36" t="s">
        <v>12371</v>
      </c>
      <c r="B5314" s="36" t="s">
        <v>12347</v>
      </c>
      <c r="C5314" s="36" t="s">
        <v>12372</v>
      </c>
      <c r="D5314" s="36" t="s">
        <v>125</v>
      </c>
      <c r="E5314">
        <v>103.66666410000001</v>
      </c>
      <c r="F5314">
        <v>1.3833333249999999</v>
      </c>
      <c r="G5314" t="s">
        <v>1464</v>
      </c>
    </row>
    <row r="5315" spans="1:7" ht="18.75" customHeight="1">
      <c r="A5315" s="36" t="s">
        <v>12387</v>
      </c>
      <c r="B5315" s="36" t="s">
        <v>12347</v>
      </c>
      <c r="C5315" s="36" t="s">
        <v>12388</v>
      </c>
      <c r="D5315" s="36" t="s">
        <v>125</v>
      </c>
      <c r="E5315">
        <v>103.86666870000001</v>
      </c>
      <c r="F5315">
        <v>1.433333397</v>
      </c>
      <c r="G5315" t="s">
        <v>1464</v>
      </c>
    </row>
    <row r="5316" spans="1:7" ht="18.75" customHeight="1">
      <c r="A5316" s="36" t="s">
        <v>10176</v>
      </c>
      <c r="B5316" s="36" t="s">
        <v>9596</v>
      </c>
      <c r="C5316" s="36" t="s">
        <v>10177</v>
      </c>
      <c r="D5316" s="36" t="s">
        <v>9600</v>
      </c>
      <c r="E5316">
        <v>69.566665650000004</v>
      </c>
      <c r="F5316">
        <v>25.916666029999998</v>
      </c>
      <c r="G5316" t="s">
        <v>1464</v>
      </c>
    </row>
    <row r="5317" spans="1:7" ht="18.75" customHeight="1">
      <c r="A5317" s="36" t="s">
        <v>9909</v>
      </c>
      <c r="B5317" s="36" t="s">
        <v>9596</v>
      </c>
      <c r="C5317" s="36" t="s">
        <v>9910</v>
      </c>
      <c r="D5317" s="36" t="s">
        <v>9600</v>
      </c>
      <c r="E5317">
        <v>0</v>
      </c>
      <c r="F5317">
        <v>0</v>
      </c>
      <c r="G5317" t="s">
        <v>1464</v>
      </c>
    </row>
    <row r="5318" spans="1:7" ht="18.75" customHeight="1">
      <c r="A5318" s="36" t="s">
        <v>6489</v>
      </c>
      <c r="B5318" s="36" t="s">
        <v>6330</v>
      </c>
      <c r="C5318" t="s">
        <v>6490</v>
      </c>
      <c r="D5318" t="s">
        <v>6442</v>
      </c>
      <c r="E5318">
        <v>3.0666666029999998</v>
      </c>
      <c r="F5318">
        <v>101.61666870000001</v>
      </c>
    </row>
    <row r="5319" spans="1:7" ht="18.75" customHeight="1">
      <c r="A5319" s="36" t="s">
        <v>7501</v>
      </c>
      <c r="B5319" s="36" t="s">
        <v>7429</v>
      </c>
      <c r="C5319" s="36" t="s">
        <v>7502</v>
      </c>
      <c r="D5319" t="s">
        <v>7444</v>
      </c>
      <c r="E5319">
        <v>85.039686217059796</v>
      </c>
      <c r="F5319">
        <v>27.461613921591098</v>
      </c>
      <c r="G5319" t="s">
        <v>1464</v>
      </c>
    </row>
    <row r="5320" spans="1:7" ht="18.75" customHeight="1">
      <c r="A5320" t="s">
        <v>3483</v>
      </c>
      <c r="B5320" t="s">
        <v>2833</v>
      </c>
      <c r="C5320" t="s">
        <v>3484</v>
      </c>
      <c r="D5320" t="s">
        <v>3058</v>
      </c>
      <c r="E5320">
        <v>21.950929830193299</v>
      </c>
      <c r="F5320">
        <v>89.844381540860795</v>
      </c>
      <c r="G5320" t="s">
        <v>2986</v>
      </c>
    </row>
    <row r="5321" spans="1:7" ht="18.75" customHeight="1">
      <c r="A5321" s="36" t="s">
        <v>13854</v>
      </c>
      <c r="B5321" s="36" t="s">
        <v>13155</v>
      </c>
      <c r="C5321" s="36" t="s">
        <v>13855</v>
      </c>
      <c r="D5321" s="36" t="s">
        <v>13407</v>
      </c>
      <c r="E5321">
        <v>101.05</v>
      </c>
      <c r="F5321">
        <v>13.983333330000001</v>
      </c>
      <c r="G5321" t="s">
        <v>1464</v>
      </c>
    </row>
    <row r="5322" spans="1:7" ht="18.75" customHeight="1">
      <c r="A5322" s="36" t="s">
        <v>5505</v>
      </c>
      <c r="B5322" s="36" t="s">
        <v>4582</v>
      </c>
      <c r="C5322" s="36" t="s">
        <v>5506</v>
      </c>
      <c r="D5322" s="36" t="s">
        <v>4627</v>
      </c>
      <c r="E5322">
        <v>0</v>
      </c>
      <c r="F5322">
        <v>0</v>
      </c>
      <c r="G5322" t="s">
        <v>1464</v>
      </c>
    </row>
    <row r="5323" spans="1:7" ht="18.75" customHeight="1">
      <c r="A5323" s="36" t="s">
        <v>10252</v>
      </c>
      <c r="B5323" s="36" t="s">
        <v>9596</v>
      </c>
      <c r="C5323" s="36" t="s">
        <v>10253</v>
      </c>
      <c r="D5323" s="36" t="s">
        <v>9793</v>
      </c>
      <c r="E5323">
        <v>62.166667940000004</v>
      </c>
      <c r="F5323">
        <v>25.666666029999998</v>
      </c>
      <c r="G5323" t="s">
        <v>1464</v>
      </c>
    </row>
    <row r="5324" spans="1:7" ht="18.75" customHeight="1">
      <c r="A5324" s="36" t="s">
        <v>12641</v>
      </c>
      <c r="B5324" s="36" t="s">
        <v>17253</v>
      </c>
      <c r="C5324" s="36" t="s">
        <v>12642</v>
      </c>
      <c r="D5324" t="s">
        <v>12643</v>
      </c>
      <c r="E5324">
        <v>81</v>
      </c>
      <c r="F5324">
        <v>6.3166666029999998</v>
      </c>
      <c r="G5324" t="s">
        <v>1464</v>
      </c>
    </row>
    <row r="5325" spans="1:7" ht="18.75" customHeight="1">
      <c r="A5325" t="s">
        <v>3040</v>
      </c>
      <c r="B5325" t="s">
        <v>2833</v>
      </c>
      <c r="C5325" t="s">
        <v>3041</v>
      </c>
      <c r="D5325" t="s">
        <v>2846</v>
      </c>
      <c r="E5325">
        <v>25</v>
      </c>
      <c r="F5325">
        <v>91.300003050000001</v>
      </c>
      <c r="G5325" t="s">
        <v>3194</v>
      </c>
    </row>
    <row r="5326" spans="1:7" ht="18.75" customHeight="1">
      <c r="A5326" s="36" t="s">
        <v>12032</v>
      </c>
      <c r="B5326" s="36" t="s">
        <v>17251</v>
      </c>
      <c r="C5326" s="36" t="s">
        <v>12033</v>
      </c>
      <c r="D5326" s="36" t="s">
        <v>11839</v>
      </c>
      <c r="E5326">
        <v>126.23352538426801</v>
      </c>
      <c r="F5326">
        <v>36.753438187110497</v>
      </c>
      <c r="G5326" t="s">
        <v>1464</v>
      </c>
    </row>
    <row r="5327" spans="1:7" ht="18.75" customHeight="1">
      <c r="A5327" s="36" t="s">
        <v>10077</v>
      </c>
      <c r="B5327" s="36" t="s">
        <v>9596</v>
      </c>
      <c r="C5327" s="36" t="s">
        <v>10078</v>
      </c>
      <c r="D5327" s="36" t="s">
        <v>9600</v>
      </c>
      <c r="E5327">
        <v>68.133331299999995</v>
      </c>
      <c r="F5327">
        <v>24.36666679</v>
      </c>
      <c r="G5327" t="s">
        <v>1464</v>
      </c>
    </row>
    <row r="5328" spans="1:7" ht="18.75" customHeight="1">
      <c r="A5328" s="36" t="s">
        <v>5886</v>
      </c>
      <c r="B5328" s="36" t="s">
        <v>5588</v>
      </c>
      <c r="C5328" s="36" t="s">
        <v>5887</v>
      </c>
      <c r="D5328" t="s">
        <v>5647</v>
      </c>
      <c r="E5328">
        <v>138.1999969</v>
      </c>
      <c r="F5328">
        <v>36.083332059999996</v>
      </c>
      <c r="G5328" t="s">
        <v>1464</v>
      </c>
    </row>
    <row r="5329" spans="1:7" ht="18.75" customHeight="1">
      <c r="A5329" s="36" t="s">
        <v>4713</v>
      </c>
      <c r="B5329" s="36" t="s">
        <v>4582</v>
      </c>
      <c r="C5329" s="36" t="s">
        <v>4714</v>
      </c>
      <c r="D5329" s="36" t="s">
        <v>4624</v>
      </c>
      <c r="E5329">
        <v>115.23332980000001</v>
      </c>
      <c r="F5329">
        <v>-8.6999998089999995</v>
      </c>
      <c r="G5329" t="s">
        <v>1464</v>
      </c>
    </row>
    <row r="5330" spans="1:7" ht="18.75" customHeight="1">
      <c r="A5330" s="36" t="s">
        <v>4722</v>
      </c>
      <c r="B5330" s="36" t="s">
        <v>4582</v>
      </c>
      <c r="C5330" s="36" t="s">
        <v>4723</v>
      </c>
      <c r="D5330" s="36" t="s">
        <v>4624</v>
      </c>
      <c r="E5330">
        <v>115.23332980000001</v>
      </c>
      <c r="F5330">
        <v>-8.6999998089999995</v>
      </c>
      <c r="G5330" t="s">
        <v>1464</v>
      </c>
    </row>
    <row r="5331" spans="1:7" ht="18.75" customHeight="1">
      <c r="A5331" s="36" t="s">
        <v>6192</v>
      </c>
      <c r="B5331" s="36" t="s">
        <v>5588</v>
      </c>
      <c r="C5331" s="36" t="s">
        <v>6193</v>
      </c>
      <c r="D5331" t="s">
        <v>5709</v>
      </c>
      <c r="E5331">
        <v>136.643908898425</v>
      </c>
      <c r="F5331">
        <v>34.920985979796697</v>
      </c>
      <c r="G5331" t="s">
        <v>1464</v>
      </c>
    </row>
    <row r="5332" spans="1:7" ht="18.75" customHeight="1">
      <c r="A5332" s="36" t="s">
        <v>6367</v>
      </c>
      <c r="B5332" s="36" t="s">
        <v>6330</v>
      </c>
      <c r="C5332" t="s">
        <v>6368</v>
      </c>
      <c r="D5332" t="s">
        <v>6332</v>
      </c>
      <c r="E5332">
        <v>1.583333254</v>
      </c>
      <c r="F5332">
        <v>103.26667019999999</v>
      </c>
    </row>
    <row r="5333" spans="1:7" ht="18.75" customHeight="1">
      <c r="A5333" s="36" t="s">
        <v>6645</v>
      </c>
      <c r="B5333" s="36" t="s">
        <v>6330</v>
      </c>
      <c r="C5333" t="s">
        <v>6646</v>
      </c>
      <c r="D5333" t="s">
        <v>6332</v>
      </c>
      <c r="E5333">
        <v>1.3333333730000001</v>
      </c>
      <c r="F5333">
        <v>103.43333440000001</v>
      </c>
    </row>
    <row r="5334" spans="1:7" ht="18.75" customHeight="1">
      <c r="A5334" s="36" t="s">
        <v>6422</v>
      </c>
      <c r="B5334" s="36" t="s">
        <v>6330</v>
      </c>
      <c r="C5334" t="s">
        <v>6423</v>
      </c>
      <c r="D5334" t="s">
        <v>6332</v>
      </c>
      <c r="E5334">
        <v>1.9500000479999999</v>
      </c>
      <c r="F5334">
        <v>102.6500015</v>
      </c>
    </row>
    <row r="5335" spans="1:7" ht="18.75" customHeight="1">
      <c r="A5335" s="36" t="s">
        <v>6336</v>
      </c>
      <c r="B5335" s="36" t="s">
        <v>6330</v>
      </c>
      <c r="C5335" t="s">
        <v>6337</v>
      </c>
      <c r="D5335" t="s">
        <v>6332</v>
      </c>
      <c r="E5335">
        <v>1.4166666269999999</v>
      </c>
      <c r="F5335">
        <v>103.41666410000001</v>
      </c>
    </row>
    <row r="5336" spans="1:7" ht="18.75" customHeight="1">
      <c r="A5336" s="36" t="s">
        <v>6434</v>
      </c>
      <c r="B5336" s="36" t="s">
        <v>6330</v>
      </c>
      <c r="C5336" t="s">
        <v>6435</v>
      </c>
      <c r="D5336" t="s">
        <v>6332</v>
      </c>
      <c r="E5336">
        <v>1.5</v>
      </c>
      <c r="F5336">
        <v>103.4000015</v>
      </c>
    </row>
    <row r="5337" spans="1:7" ht="18.75" customHeight="1">
      <c r="A5337" s="36" t="s">
        <v>6577</v>
      </c>
      <c r="B5337" s="36" t="s">
        <v>6330</v>
      </c>
      <c r="C5337" t="s">
        <v>6578</v>
      </c>
      <c r="D5337" t="s">
        <v>6332</v>
      </c>
      <c r="E5337">
        <v>1.966666698</v>
      </c>
      <c r="F5337">
        <v>102.63333129999999</v>
      </c>
    </row>
    <row r="5338" spans="1:7" ht="18.75" customHeight="1">
      <c r="A5338" s="36" t="s">
        <v>6363</v>
      </c>
      <c r="B5338" s="36" t="s">
        <v>6330</v>
      </c>
      <c r="C5338" t="s">
        <v>6364</v>
      </c>
      <c r="D5338" t="s">
        <v>6332</v>
      </c>
      <c r="E5338">
        <v>1.3500000240000001</v>
      </c>
      <c r="F5338">
        <v>103.43333440000001</v>
      </c>
    </row>
    <row r="5339" spans="1:7" ht="18.75" customHeight="1">
      <c r="A5339" s="36" t="s">
        <v>6620</v>
      </c>
      <c r="B5339" s="36" t="s">
        <v>6330</v>
      </c>
      <c r="C5339" t="s">
        <v>6621</v>
      </c>
      <c r="D5339" t="s">
        <v>6332</v>
      </c>
      <c r="E5339">
        <v>1.75</v>
      </c>
      <c r="F5339">
        <v>102.91666410000001</v>
      </c>
    </row>
    <row r="5340" spans="1:7" ht="18.75" customHeight="1">
      <c r="A5340" s="36" t="s">
        <v>6829</v>
      </c>
      <c r="B5340" s="36" t="s">
        <v>6330</v>
      </c>
      <c r="C5340" t="s">
        <v>6830</v>
      </c>
      <c r="D5340" t="s">
        <v>6332</v>
      </c>
      <c r="E5340">
        <v>1.266666651</v>
      </c>
      <c r="F5340">
        <v>103.5</v>
      </c>
    </row>
    <row r="5341" spans="1:7" ht="18.75" customHeight="1">
      <c r="A5341" s="36" t="s">
        <v>6631</v>
      </c>
      <c r="B5341" s="36" t="s">
        <v>6330</v>
      </c>
      <c r="C5341" t="s">
        <v>6632</v>
      </c>
      <c r="D5341" t="s">
        <v>6332</v>
      </c>
      <c r="E5341">
        <v>1.783333302</v>
      </c>
      <c r="F5341">
        <v>102.9000015</v>
      </c>
    </row>
    <row r="5342" spans="1:7" ht="18.75" customHeight="1">
      <c r="A5342" s="36" t="s">
        <v>6865</v>
      </c>
      <c r="B5342" s="36" t="s">
        <v>6330</v>
      </c>
      <c r="C5342" t="s">
        <v>6866</v>
      </c>
      <c r="D5342" t="s">
        <v>6332</v>
      </c>
      <c r="E5342">
        <v>1.4166666269999999</v>
      </c>
      <c r="F5342">
        <v>103.41666410000001</v>
      </c>
    </row>
    <row r="5343" spans="1:7" ht="18.75" customHeight="1">
      <c r="A5343" s="36" t="s">
        <v>1982</v>
      </c>
      <c r="B5343" s="36" t="s">
        <v>1884</v>
      </c>
      <c r="C5343" s="36" t="s">
        <v>1983</v>
      </c>
      <c r="D5343" t="s">
        <v>1918</v>
      </c>
      <c r="E5343">
        <v>144.66530838131399</v>
      </c>
      <c r="F5343">
        <v>-38.241189459766801</v>
      </c>
      <c r="G5343" t="s">
        <v>1464</v>
      </c>
    </row>
    <row r="5344" spans="1:7" ht="18.75" customHeight="1">
      <c r="A5344" s="36" t="s">
        <v>1945</v>
      </c>
      <c r="B5344" s="36" t="s">
        <v>1884</v>
      </c>
      <c r="C5344" s="36" t="s">
        <v>1946</v>
      </c>
      <c r="D5344" t="s">
        <v>1947</v>
      </c>
      <c r="E5344">
        <v>115.806635476167</v>
      </c>
      <c r="F5344">
        <v>-32.122249917965597</v>
      </c>
      <c r="G5344" t="s">
        <v>1464</v>
      </c>
    </row>
    <row r="5345" spans="1:7" ht="18.75" customHeight="1">
      <c r="A5345" s="36" t="s">
        <v>2700</v>
      </c>
      <c r="B5345" s="36" t="s">
        <v>1884</v>
      </c>
      <c r="C5345" s="36" t="s">
        <v>2701</v>
      </c>
      <c r="D5345" s="36" t="s">
        <v>1464</v>
      </c>
      <c r="E5345">
        <v>115.83958946132201</v>
      </c>
      <c r="F5345">
        <v>-32.299530137473901</v>
      </c>
      <c r="G5345" t="s">
        <v>1464</v>
      </c>
    </row>
    <row r="5346" spans="1:7" ht="18.75" customHeight="1">
      <c r="A5346" s="36" t="s">
        <v>2159</v>
      </c>
      <c r="B5346" s="36" t="s">
        <v>1884</v>
      </c>
      <c r="C5346" s="36" t="s">
        <v>2160</v>
      </c>
      <c r="D5346" s="36" t="s">
        <v>1464</v>
      </c>
      <c r="E5346">
        <v>143.46034225219799</v>
      </c>
      <c r="F5346">
        <v>-35.260839466996202</v>
      </c>
      <c r="G5346" t="s">
        <v>1464</v>
      </c>
    </row>
    <row r="5347" spans="1:7" ht="18.75" customHeight="1">
      <c r="A5347" s="36" t="s">
        <v>7961</v>
      </c>
      <c r="B5347" s="36" t="s">
        <v>17249</v>
      </c>
      <c r="C5347" s="36" t="s">
        <v>7962</v>
      </c>
      <c r="D5347" s="36" t="s">
        <v>7710</v>
      </c>
      <c r="E5347">
        <v>173</v>
      </c>
      <c r="F5347">
        <v>-40.583333330000002</v>
      </c>
      <c r="G5347" t="s">
        <v>8555</v>
      </c>
    </row>
    <row r="5348" spans="1:7" ht="18.75" customHeight="1">
      <c r="A5348" s="36" t="s">
        <v>2447</v>
      </c>
      <c r="B5348" s="36" t="s">
        <v>1884</v>
      </c>
      <c r="C5348" s="36" t="s">
        <v>2448</v>
      </c>
      <c r="D5348" t="s">
        <v>1947</v>
      </c>
      <c r="E5348">
        <v>115.811721545374</v>
      </c>
      <c r="F5348">
        <v>-32.002538539867899</v>
      </c>
      <c r="G5348" t="s">
        <v>2188</v>
      </c>
    </row>
    <row r="5349" spans="1:7" ht="18.75" customHeight="1">
      <c r="A5349" s="36" t="s">
        <v>2187</v>
      </c>
      <c r="B5349" s="36" t="s">
        <v>1884</v>
      </c>
      <c r="C5349" s="36" t="s">
        <v>2188</v>
      </c>
      <c r="D5349" t="s">
        <v>1947</v>
      </c>
      <c r="E5349">
        <v>115.83333589999999</v>
      </c>
      <c r="F5349">
        <v>-32</v>
      </c>
      <c r="G5349" t="s">
        <v>1464</v>
      </c>
    </row>
    <row r="5350" spans="1:7" ht="18.75" customHeight="1">
      <c r="A5350" s="36" t="s">
        <v>7071</v>
      </c>
      <c r="B5350" s="36" t="s">
        <v>6929</v>
      </c>
      <c r="C5350" s="36" t="s">
        <v>7072</v>
      </c>
      <c r="D5350" s="36" t="s">
        <v>6955</v>
      </c>
      <c r="E5350">
        <v>94.883331299999995</v>
      </c>
      <c r="F5350">
        <v>22.066667559999999</v>
      </c>
      <c r="G5350" t="s">
        <v>1464</v>
      </c>
    </row>
    <row r="5351" spans="1:7" ht="18.75" customHeight="1">
      <c r="A5351" s="36" t="s">
        <v>13896</v>
      </c>
      <c r="B5351" s="36" t="s">
        <v>13155</v>
      </c>
      <c r="C5351" s="36" t="s">
        <v>13897</v>
      </c>
      <c r="D5351" s="36" t="s">
        <v>13898</v>
      </c>
      <c r="E5351">
        <v>0</v>
      </c>
      <c r="F5351">
        <v>0</v>
      </c>
      <c r="G5351" t="s">
        <v>1464</v>
      </c>
    </row>
    <row r="5352" spans="1:7" ht="18.75" customHeight="1">
      <c r="A5352" s="36" t="s">
        <v>14101</v>
      </c>
      <c r="B5352" s="36" t="s">
        <v>13155</v>
      </c>
      <c r="C5352" s="36" t="s">
        <v>14102</v>
      </c>
      <c r="D5352" s="36" t="s">
        <v>13230</v>
      </c>
      <c r="E5352">
        <v>0</v>
      </c>
      <c r="F5352">
        <v>0</v>
      </c>
      <c r="G5352" t="s">
        <v>1464</v>
      </c>
    </row>
    <row r="5353" spans="1:7" ht="18.75" customHeight="1">
      <c r="A5353" s="36" t="s">
        <v>7141</v>
      </c>
      <c r="B5353" s="36" t="s">
        <v>6929</v>
      </c>
      <c r="C5353" s="36" t="s">
        <v>7142</v>
      </c>
      <c r="D5353" t="s">
        <v>6947</v>
      </c>
      <c r="E5353">
        <v>96.566665650000004</v>
      </c>
      <c r="F5353">
        <v>26.399999619999999</v>
      </c>
      <c r="G5353" t="s">
        <v>1464</v>
      </c>
    </row>
    <row r="5354" spans="1:7" ht="18.75" customHeight="1">
      <c r="A5354" s="36" t="s">
        <v>7183</v>
      </c>
      <c r="B5354" s="36" t="s">
        <v>6929</v>
      </c>
      <c r="C5354" s="36" t="s">
        <v>7184</v>
      </c>
      <c r="D5354" s="36" t="s">
        <v>1464</v>
      </c>
      <c r="E5354">
        <v>96.146388999999999</v>
      </c>
      <c r="F5354">
        <v>22.282567</v>
      </c>
      <c r="G5354" t="s">
        <v>1464</v>
      </c>
    </row>
    <row r="5355" spans="1:7" ht="18.75" customHeight="1">
      <c r="A5355" s="36" t="s">
        <v>13925</v>
      </c>
      <c r="B5355" s="36" t="s">
        <v>13155</v>
      </c>
      <c r="C5355" s="36" t="s">
        <v>13926</v>
      </c>
      <c r="D5355" s="36" t="s">
        <v>13224</v>
      </c>
      <c r="E5355">
        <v>102.891739842989</v>
      </c>
      <c r="F5355">
        <v>14.150028018027299</v>
      </c>
      <c r="G5355" t="s">
        <v>1464</v>
      </c>
    </row>
    <row r="5356" spans="1:7" ht="18.75" customHeight="1">
      <c r="A5356" s="36" t="s">
        <v>11206</v>
      </c>
      <c r="B5356" s="36" t="s">
        <v>10805</v>
      </c>
      <c r="C5356" s="36" t="s">
        <v>11207</v>
      </c>
      <c r="D5356" s="36" t="s">
        <v>1464</v>
      </c>
      <c r="E5356">
        <v>0</v>
      </c>
      <c r="F5356">
        <v>0</v>
      </c>
      <c r="G5356" t="s">
        <v>1464</v>
      </c>
    </row>
    <row r="5357" spans="1:7" ht="18.75" customHeight="1">
      <c r="A5357" s="36" t="s">
        <v>11204</v>
      </c>
      <c r="B5357" s="36" t="s">
        <v>10805</v>
      </c>
      <c r="C5357" s="36" t="s">
        <v>11205</v>
      </c>
      <c r="D5357" s="36" t="s">
        <v>1464</v>
      </c>
      <c r="E5357">
        <v>123.470663926005</v>
      </c>
      <c r="F5357">
        <v>10.921345517450501</v>
      </c>
      <c r="G5357" t="s">
        <v>1464</v>
      </c>
    </row>
    <row r="5358" spans="1:7" ht="18.75" customHeight="1">
      <c r="A5358" s="36" t="s">
        <v>5948</v>
      </c>
      <c r="B5358" s="36" t="s">
        <v>5588</v>
      </c>
      <c r="C5358" s="36" t="s">
        <v>5949</v>
      </c>
      <c r="D5358" t="s">
        <v>5626</v>
      </c>
      <c r="E5358">
        <v>137.33332820000001</v>
      </c>
      <c r="F5358">
        <v>34.666667940000004</v>
      </c>
      <c r="G5358" t="s">
        <v>1464</v>
      </c>
    </row>
    <row r="5359" spans="1:7" ht="18.75" customHeight="1">
      <c r="A5359" s="36" t="s">
        <v>12807</v>
      </c>
      <c r="B5359" s="36" t="s">
        <v>17253</v>
      </c>
      <c r="C5359" s="36" t="s">
        <v>12808</v>
      </c>
      <c r="D5359" s="36" t="s">
        <v>12421</v>
      </c>
      <c r="E5359">
        <v>79.933334349999996</v>
      </c>
      <c r="F5359">
        <v>8.0666666029999998</v>
      </c>
      <c r="G5359" t="s">
        <v>1464</v>
      </c>
    </row>
    <row r="5360" spans="1:7" ht="18.75" customHeight="1">
      <c r="A5360" s="36" t="s">
        <v>13520</v>
      </c>
      <c r="B5360" s="36" t="s">
        <v>13155</v>
      </c>
      <c r="C5360" s="36" t="s">
        <v>13521</v>
      </c>
      <c r="D5360" s="36" t="s">
        <v>13230</v>
      </c>
      <c r="E5360">
        <v>101.36666870000001</v>
      </c>
      <c r="F5360">
        <v>16.13333321</v>
      </c>
      <c r="G5360" t="s">
        <v>1464</v>
      </c>
    </row>
    <row r="5361" spans="1:7" ht="18.75" customHeight="1">
      <c r="A5361" s="36" t="s">
        <v>7261</v>
      </c>
      <c r="B5361" s="36" t="s">
        <v>6929</v>
      </c>
      <c r="C5361" s="36" t="s">
        <v>7262</v>
      </c>
      <c r="D5361" s="36" t="s">
        <v>6931</v>
      </c>
      <c r="E5361">
        <v>96.083335880000007</v>
      </c>
      <c r="F5361">
        <v>17.516666409999999</v>
      </c>
      <c r="G5361" t="s">
        <v>1464</v>
      </c>
    </row>
    <row r="5362" spans="1:7" ht="18.75" customHeight="1">
      <c r="A5362" s="36" t="s">
        <v>11889</v>
      </c>
      <c r="B5362" s="36" t="s">
        <v>17251</v>
      </c>
      <c r="C5362" s="36" t="s">
        <v>11890</v>
      </c>
      <c r="D5362" s="36" t="s">
        <v>11839</v>
      </c>
      <c r="E5362">
        <v>126.15398892230699</v>
      </c>
      <c r="F5362">
        <v>36.766647087513903</v>
      </c>
      <c r="G5362" t="s">
        <v>1464</v>
      </c>
    </row>
    <row r="5363" spans="1:7" ht="18.75" customHeight="1">
      <c r="A5363" s="36" t="s">
        <v>12251</v>
      </c>
      <c r="B5363" s="36" t="s">
        <v>17251</v>
      </c>
      <c r="C5363" s="36" t="s">
        <v>12252</v>
      </c>
      <c r="D5363" s="36" t="s">
        <v>11839</v>
      </c>
      <c r="E5363">
        <v>126.246158323841</v>
      </c>
      <c r="F5363">
        <v>36.904405167024798</v>
      </c>
      <c r="G5363" t="s">
        <v>1464</v>
      </c>
    </row>
    <row r="5364" spans="1:7" ht="18.75" customHeight="1">
      <c r="A5364" s="36" t="s">
        <v>11878</v>
      </c>
      <c r="B5364" s="36" t="s">
        <v>17251</v>
      </c>
      <c r="C5364" s="36" t="s">
        <v>11879</v>
      </c>
      <c r="D5364" s="36" t="s">
        <v>11839</v>
      </c>
      <c r="E5364">
        <v>126.25975727152</v>
      </c>
      <c r="F5364">
        <v>36.670165623636699</v>
      </c>
      <c r="G5364" t="s">
        <v>1464</v>
      </c>
    </row>
    <row r="5365" spans="1:7" ht="18.75" customHeight="1">
      <c r="A5365" t="s">
        <v>17137</v>
      </c>
      <c r="B5365" s="36" t="s">
        <v>17246</v>
      </c>
      <c r="C5365" t="s">
        <v>17171</v>
      </c>
      <c r="D5365" t="s">
        <v>17193</v>
      </c>
      <c r="E5365">
        <v>38.071666669999999</v>
      </c>
      <c r="F5365">
        <v>125.25305556000001</v>
      </c>
    </row>
    <row r="5366" spans="1:7" ht="18.75" customHeight="1">
      <c r="A5366" t="s">
        <v>17114</v>
      </c>
      <c r="B5366" s="36" t="s">
        <v>17246</v>
      </c>
      <c r="C5366" t="s">
        <v>17148</v>
      </c>
      <c r="D5366" t="s">
        <v>17180</v>
      </c>
      <c r="E5366">
        <v>38.688888890000001</v>
      </c>
      <c r="F5366">
        <v>125.21944444</v>
      </c>
    </row>
    <row r="5367" spans="1:7" ht="18.75" customHeight="1">
      <c r="A5367" t="s">
        <v>17115</v>
      </c>
      <c r="B5367" s="36" t="s">
        <v>17246</v>
      </c>
      <c r="C5367" t="s">
        <v>17149</v>
      </c>
      <c r="D5367" t="s">
        <v>17181</v>
      </c>
      <c r="E5367">
        <v>39.040555560000001</v>
      </c>
      <c r="F5367">
        <v>125.76722221999999</v>
      </c>
    </row>
    <row r="5368" spans="1:7" ht="18.75" customHeight="1">
      <c r="A5368" s="36" t="s">
        <v>11884</v>
      </c>
      <c r="B5368" s="36" t="s">
        <v>17251</v>
      </c>
      <c r="C5368" s="36" t="s">
        <v>11885</v>
      </c>
      <c r="D5368" s="36" t="s">
        <v>11856</v>
      </c>
      <c r="E5368">
        <v>129.313235760954</v>
      </c>
      <c r="F5368">
        <v>35.549964308270297</v>
      </c>
      <c r="G5368" t="s">
        <v>1464</v>
      </c>
    </row>
    <row r="5369" spans="1:7" ht="18.75" customHeight="1">
      <c r="A5369" s="36" t="s">
        <v>11655</v>
      </c>
      <c r="B5369" s="36" t="s">
        <v>10805</v>
      </c>
      <c r="C5369" s="36" t="s">
        <v>11656</v>
      </c>
      <c r="D5369" s="36" t="s">
        <v>10809</v>
      </c>
      <c r="E5369">
        <v>118.1999969</v>
      </c>
      <c r="F5369">
        <v>9.4499998089999995</v>
      </c>
      <c r="G5369" t="s">
        <v>1464</v>
      </c>
    </row>
    <row r="5370" spans="1:7" ht="18.75" customHeight="1">
      <c r="A5370" t="s">
        <v>3337</v>
      </c>
      <c r="B5370" t="s">
        <v>2833</v>
      </c>
      <c r="C5370" t="s">
        <v>3338</v>
      </c>
      <c r="D5370" t="s">
        <v>2838</v>
      </c>
      <c r="E5370">
        <v>22.522051521943101</v>
      </c>
      <c r="F5370">
        <v>90.640651564855403</v>
      </c>
      <c r="G5370" t="s">
        <v>17230</v>
      </c>
    </row>
    <row r="5371" spans="1:7" ht="18.75" customHeight="1">
      <c r="A5371" s="36" t="s">
        <v>8481</v>
      </c>
      <c r="B5371" s="36" t="s">
        <v>17249</v>
      </c>
      <c r="C5371" s="36" t="s">
        <v>8482</v>
      </c>
      <c r="D5371" s="36" t="s">
        <v>7795</v>
      </c>
      <c r="E5371">
        <v>169.48333740000001</v>
      </c>
      <c r="F5371">
        <v>-46.566665649999997</v>
      </c>
      <c r="G5371" t="s">
        <v>1464</v>
      </c>
    </row>
    <row r="5372" spans="1:7" ht="18.75" customHeight="1">
      <c r="A5372" s="36" t="s">
        <v>8479</v>
      </c>
      <c r="B5372" s="36" t="s">
        <v>17249</v>
      </c>
      <c r="C5372" s="36" t="s">
        <v>8480</v>
      </c>
      <c r="D5372" s="36" t="s">
        <v>7716</v>
      </c>
      <c r="E5372">
        <v>175.81666559999999</v>
      </c>
      <c r="F5372">
        <v>-36.716667180000002</v>
      </c>
      <c r="G5372" t="s">
        <v>1464</v>
      </c>
    </row>
    <row r="5373" spans="1:7" ht="18.75" customHeight="1">
      <c r="A5373" t="s">
        <v>3394</v>
      </c>
      <c r="B5373" t="s">
        <v>2833</v>
      </c>
      <c r="C5373" t="s">
        <v>3395</v>
      </c>
      <c r="D5373" t="s">
        <v>2846</v>
      </c>
      <c r="E5373">
        <v>0</v>
      </c>
      <c r="F5373">
        <v>0</v>
      </c>
      <c r="G5373" t="s">
        <v>17242</v>
      </c>
    </row>
    <row r="5374" spans="1:7" ht="18.75" customHeight="1">
      <c r="A5374" s="36" t="s">
        <v>8477</v>
      </c>
      <c r="B5374" s="36" t="s">
        <v>17249</v>
      </c>
      <c r="C5374" s="36" t="s">
        <v>8478</v>
      </c>
      <c r="D5374" s="36" t="s">
        <v>7710</v>
      </c>
      <c r="E5374">
        <v>173.23333740000001</v>
      </c>
      <c r="F5374">
        <v>-41.283332819999998</v>
      </c>
      <c r="G5374" t="s">
        <v>1464</v>
      </c>
    </row>
    <row r="5375" spans="1:7" ht="18.75" customHeight="1">
      <c r="A5375" s="36" t="s">
        <v>7963</v>
      </c>
      <c r="B5375" s="36" t="s">
        <v>17249</v>
      </c>
      <c r="C5375" s="36" t="s">
        <v>7964</v>
      </c>
      <c r="D5375" s="36" t="s">
        <v>7703</v>
      </c>
      <c r="E5375">
        <v>176</v>
      </c>
      <c r="F5375">
        <v>-37.716666670000002</v>
      </c>
      <c r="G5375" t="s">
        <v>8460</v>
      </c>
    </row>
    <row r="5376" spans="1:7" ht="18.75" customHeight="1">
      <c r="A5376" s="36" t="s">
        <v>7965</v>
      </c>
      <c r="B5376" s="36" t="s">
        <v>17249</v>
      </c>
      <c r="C5376" s="36" t="s">
        <v>7966</v>
      </c>
      <c r="D5376" s="36" t="s">
        <v>7703</v>
      </c>
      <c r="E5376">
        <v>176</v>
      </c>
      <c r="F5376">
        <v>-37.716666670000002</v>
      </c>
      <c r="G5376" t="s">
        <v>8460</v>
      </c>
    </row>
    <row r="5377" spans="1:7" ht="18.75" customHeight="1">
      <c r="A5377" s="36" t="s">
        <v>4489</v>
      </c>
      <c r="B5377" s="36" t="s">
        <v>17247</v>
      </c>
      <c r="C5377" s="36" t="s">
        <v>4490</v>
      </c>
      <c r="D5377" t="s">
        <v>3775</v>
      </c>
      <c r="E5377">
        <v>120.76667019999999</v>
      </c>
      <c r="F5377">
        <v>31.450000760000002</v>
      </c>
      <c r="G5377" t="s">
        <v>1464</v>
      </c>
    </row>
    <row r="5378" spans="1:7" ht="18.75" customHeight="1">
      <c r="A5378" s="36" t="s">
        <v>4130</v>
      </c>
      <c r="B5378" s="36" t="s">
        <v>17247</v>
      </c>
      <c r="C5378" s="36" t="s">
        <v>4131</v>
      </c>
      <c r="D5378" t="s">
        <v>3768</v>
      </c>
      <c r="E5378">
        <v>115.7833328</v>
      </c>
      <c r="F5378">
        <v>29.950000760000002</v>
      </c>
      <c r="G5378" t="s">
        <v>1464</v>
      </c>
    </row>
    <row r="5379" spans="1:7" ht="18.75" customHeight="1">
      <c r="A5379" s="36" t="s">
        <v>4128</v>
      </c>
      <c r="B5379" s="36" t="s">
        <v>17247</v>
      </c>
      <c r="C5379" s="36" t="s">
        <v>4129</v>
      </c>
      <c r="D5379" s="36" t="s">
        <v>3778</v>
      </c>
      <c r="E5379">
        <v>116.6999969</v>
      </c>
      <c r="F5379">
        <v>30</v>
      </c>
      <c r="G5379" t="s">
        <v>1464</v>
      </c>
    </row>
    <row r="5380" spans="1:7" ht="18.75" customHeight="1">
      <c r="A5380" s="36" t="s">
        <v>3940</v>
      </c>
      <c r="B5380" s="36" t="s">
        <v>17247</v>
      </c>
      <c r="C5380" s="36" t="s">
        <v>3941</v>
      </c>
      <c r="D5380" t="s">
        <v>3861</v>
      </c>
      <c r="E5380">
        <v>119.26694831829801</v>
      </c>
      <c r="F5380">
        <v>34.7461491085379</v>
      </c>
      <c r="G5380" t="s">
        <v>1464</v>
      </c>
    </row>
    <row r="5381" spans="1:7" ht="18.75" customHeight="1">
      <c r="A5381" s="36" t="s">
        <v>7967</v>
      </c>
      <c r="B5381" s="36" t="s">
        <v>17249</v>
      </c>
      <c r="C5381" s="36" t="s">
        <v>7968</v>
      </c>
      <c r="D5381" t="s">
        <v>7716</v>
      </c>
      <c r="E5381">
        <v>174.0975</v>
      </c>
      <c r="F5381">
        <v>-36.249444439999998</v>
      </c>
      <c r="G5381" t="s">
        <v>8905</v>
      </c>
    </row>
    <row r="5382" spans="1:7" ht="18.75" customHeight="1">
      <c r="A5382" s="36" t="s">
        <v>7969</v>
      </c>
      <c r="B5382" s="36" t="s">
        <v>17249</v>
      </c>
      <c r="C5382" s="36" t="s">
        <v>7970</v>
      </c>
      <c r="D5382" s="36" t="s">
        <v>7804</v>
      </c>
      <c r="E5382">
        <v>173.4555556</v>
      </c>
      <c r="F5382">
        <v>-35.006388889999997</v>
      </c>
      <c r="G5382" t="s">
        <v>9024</v>
      </c>
    </row>
    <row r="5383" spans="1:7" ht="18.75" customHeight="1">
      <c r="A5383" s="36" t="s">
        <v>6325</v>
      </c>
      <c r="B5383" s="36" t="s">
        <v>6326</v>
      </c>
      <c r="C5383" s="36" t="s">
        <v>6327</v>
      </c>
      <c r="D5383" t="s">
        <v>6328</v>
      </c>
      <c r="E5383">
        <v>113.5500031</v>
      </c>
      <c r="F5383">
        <v>22.200000760000002</v>
      </c>
      <c r="G5383" t="s">
        <v>1464</v>
      </c>
    </row>
    <row r="5384" spans="1:7" ht="18.75" customHeight="1">
      <c r="A5384" s="36" t="s">
        <v>7971</v>
      </c>
      <c r="B5384" s="36" t="s">
        <v>17249</v>
      </c>
      <c r="C5384" s="36" t="s">
        <v>7972</v>
      </c>
      <c r="D5384" s="36" t="s">
        <v>7732</v>
      </c>
      <c r="E5384">
        <v>173.4555556</v>
      </c>
      <c r="F5384">
        <v>-35.006388889999997</v>
      </c>
      <c r="G5384" t="s">
        <v>9018</v>
      </c>
    </row>
    <row r="5385" spans="1:7" ht="18.75" customHeight="1">
      <c r="A5385" s="36" t="s">
        <v>8475</v>
      </c>
      <c r="B5385" s="36" t="s">
        <v>17249</v>
      </c>
      <c r="C5385" s="36" t="s">
        <v>8476</v>
      </c>
      <c r="D5385" s="36" t="s">
        <v>7773</v>
      </c>
      <c r="E5385">
        <v>175.85138889999999</v>
      </c>
      <c r="F5385">
        <v>-37.003333329999997</v>
      </c>
      <c r="G5385" t="s">
        <v>1464</v>
      </c>
    </row>
    <row r="5386" spans="1:7" ht="18.75" customHeight="1">
      <c r="A5386" s="36" t="s">
        <v>3986</v>
      </c>
      <c r="B5386" s="36" t="s">
        <v>17247</v>
      </c>
      <c r="C5386" s="36" t="s">
        <v>3987</v>
      </c>
      <c r="D5386" t="s">
        <v>3876</v>
      </c>
      <c r="E5386">
        <v>121.51667019999999</v>
      </c>
      <c r="F5386">
        <v>28.666666029999998</v>
      </c>
      <c r="G5386" t="s">
        <v>1464</v>
      </c>
    </row>
    <row r="5387" spans="1:7" ht="18.75" customHeight="1">
      <c r="A5387" t="s">
        <v>3265</v>
      </c>
      <c r="B5387" t="s">
        <v>2833</v>
      </c>
      <c r="C5387" t="s">
        <v>3266</v>
      </c>
      <c r="D5387" t="s">
        <v>2838</v>
      </c>
      <c r="E5387">
        <v>22.38333321</v>
      </c>
      <c r="F5387">
        <v>90.933334349999996</v>
      </c>
      <c r="G5387" t="s">
        <v>17230</v>
      </c>
    </row>
    <row r="5388" spans="1:7" ht="18.75" customHeight="1">
      <c r="A5388" t="s">
        <v>3528</v>
      </c>
      <c r="B5388" t="s">
        <v>2833</v>
      </c>
      <c r="C5388" t="s">
        <v>3529</v>
      </c>
      <c r="D5388" t="s">
        <v>2861</v>
      </c>
      <c r="E5388">
        <v>21.501953</v>
      </c>
      <c r="F5388">
        <v>91.892155000000002</v>
      </c>
      <c r="G5388" t="s">
        <v>17231</v>
      </c>
    </row>
    <row r="5389" spans="1:7" ht="18.75" customHeight="1">
      <c r="A5389" s="36" t="s">
        <v>5994</v>
      </c>
      <c r="B5389" s="36" t="s">
        <v>5588</v>
      </c>
      <c r="C5389" s="36" t="s">
        <v>5995</v>
      </c>
      <c r="D5389" t="s">
        <v>5767</v>
      </c>
      <c r="E5389">
        <v>131.4453</v>
      </c>
      <c r="F5389">
        <v>33.606999999999999</v>
      </c>
      <c r="G5389" t="s">
        <v>1464</v>
      </c>
    </row>
    <row r="5390" spans="1:7" ht="18.75" customHeight="1">
      <c r="A5390" s="36" t="s">
        <v>8473</v>
      </c>
      <c r="B5390" s="36" t="s">
        <v>17249</v>
      </c>
      <c r="C5390" s="36" t="s">
        <v>8474</v>
      </c>
      <c r="D5390" s="36" t="s">
        <v>7716</v>
      </c>
      <c r="E5390">
        <v>174.4</v>
      </c>
      <c r="F5390">
        <v>-35.833333330000002</v>
      </c>
      <c r="G5390" t="s">
        <v>1464</v>
      </c>
    </row>
    <row r="5391" spans="1:7" ht="18.75" customHeight="1">
      <c r="A5391" s="36" t="s">
        <v>7973</v>
      </c>
      <c r="B5391" s="36" t="s">
        <v>17249</v>
      </c>
      <c r="C5391" s="36" t="s">
        <v>7974</v>
      </c>
      <c r="D5391" t="s">
        <v>7716</v>
      </c>
      <c r="E5391">
        <v>174.4</v>
      </c>
      <c r="F5391">
        <v>-35.833333330000002</v>
      </c>
      <c r="G5391" t="s">
        <v>8075</v>
      </c>
    </row>
    <row r="5392" spans="1:7" ht="18.75" customHeight="1">
      <c r="A5392" s="36" t="s">
        <v>7975</v>
      </c>
      <c r="B5392" s="36" t="s">
        <v>17249</v>
      </c>
      <c r="C5392" s="36" t="s">
        <v>7976</v>
      </c>
      <c r="D5392" t="s">
        <v>7710</v>
      </c>
      <c r="E5392">
        <v>172.8</v>
      </c>
      <c r="F5392">
        <v>-40.866666670000001</v>
      </c>
      <c r="G5392" t="s">
        <v>8935</v>
      </c>
    </row>
    <row r="5393" spans="1:7" ht="18.75" customHeight="1">
      <c r="A5393" s="36" t="s">
        <v>5799</v>
      </c>
      <c r="B5393" s="36" t="s">
        <v>5588</v>
      </c>
      <c r="C5393" s="36" t="s">
        <v>5800</v>
      </c>
      <c r="D5393" t="s">
        <v>5801</v>
      </c>
      <c r="E5393">
        <v>136.684725821916</v>
      </c>
      <c r="F5393">
        <v>36.724805921606801</v>
      </c>
      <c r="G5393" t="s">
        <v>1464</v>
      </c>
    </row>
    <row r="5394" spans="1:7" ht="18.75" customHeight="1">
      <c r="A5394" s="36" t="s">
        <v>6256</v>
      </c>
      <c r="B5394" s="36" t="s">
        <v>5588</v>
      </c>
      <c r="C5394" s="36" t="s">
        <v>6257</v>
      </c>
      <c r="D5394" t="s">
        <v>5607</v>
      </c>
      <c r="E5394">
        <v>141.38248292993799</v>
      </c>
      <c r="F5394">
        <v>40.882482945430503</v>
      </c>
      <c r="G5394" t="s">
        <v>1464</v>
      </c>
    </row>
    <row r="5395" spans="1:7" ht="18.75" customHeight="1">
      <c r="A5395" s="36" t="s">
        <v>5717</v>
      </c>
      <c r="B5395" s="36" t="s">
        <v>5588</v>
      </c>
      <c r="C5395" s="36" t="s">
        <v>5718</v>
      </c>
      <c r="D5395" t="s">
        <v>1464</v>
      </c>
      <c r="E5395">
        <v>141.389880190958</v>
      </c>
      <c r="F5395">
        <v>40.914086101642603</v>
      </c>
      <c r="G5395" t="s">
        <v>1464</v>
      </c>
    </row>
    <row r="5396" spans="1:7" ht="18.75" customHeight="1">
      <c r="A5396" s="36" t="s">
        <v>5909</v>
      </c>
      <c r="B5396" s="36" t="s">
        <v>5588</v>
      </c>
      <c r="C5396" s="36" t="s">
        <v>5910</v>
      </c>
      <c r="D5396" t="s">
        <v>5911</v>
      </c>
      <c r="E5396">
        <v>136.03790000000001</v>
      </c>
      <c r="F5396">
        <v>35.376600000000003</v>
      </c>
      <c r="G5396" t="s">
        <v>6195</v>
      </c>
    </row>
    <row r="5397" spans="1:7" ht="18.75" customHeight="1">
      <c r="A5397" s="36" t="s">
        <v>10170</v>
      </c>
      <c r="B5397" s="36" t="s">
        <v>9596</v>
      </c>
      <c r="C5397" s="36" t="s">
        <v>10171</v>
      </c>
      <c r="D5397" s="36" t="s">
        <v>9600</v>
      </c>
      <c r="E5397">
        <v>68.616668700000005</v>
      </c>
      <c r="F5397">
        <v>27.066667559999999</v>
      </c>
      <c r="G5397" t="s">
        <v>1464</v>
      </c>
    </row>
    <row r="5398" spans="1:7" ht="18.75" customHeight="1">
      <c r="A5398" s="36" t="s">
        <v>6016</v>
      </c>
      <c r="B5398" s="36" t="s">
        <v>5588</v>
      </c>
      <c r="C5398" s="36" t="s">
        <v>6017</v>
      </c>
      <c r="D5398" t="s">
        <v>5590</v>
      </c>
      <c r="E5398">
        <v>144.48500000000001</v>
      </c>
      <c r="F5398">
        <v>43.105277780000002</v>
      </c>
      <c r="G5398" t="s">
        <v>1464</v>
      </c>
    </row>
    <row r="5399" spans="1:7" ht="18.75" customHeight="1">
      <c r="A5399" s="36" t="s">
        <v>11641</v>
      </c>
      <c r="B5399" s="36" t="s">
        <v>10805</v>
      </c>
      <c r="C5399" s="36" t="s">
        <v>11642</v>
      </c>
      <c r="D5399" s="36" t="s">
        <v>10834</v>
      </c>
      <c r="E5399">
        <v>122.51667019999999</v>
      </c>
      <c r="F5399">
        <v>10.41666698</v>
      </c>
      <c r="G5399" t="s">
        <v>1464</v>
      </c>
    </row>
    <row r="5400" spans="1:7" ht="18.75" customHeight="1">
      <c r="A5400" s="36" t="s">
        <v>9704</v>
      </c>
      <c r="B5400" s="36" t="s">
        <v>9596</v>
      </c>
      <c r="C5400" s="36" t="s">
        <v>9705</v>
      </c>
      <c r="D5400" s="36" t="s">
        <v>9600</v>
      </c>
      <c r="E5400">
        <v>0</v>
      </c>
      <c r="F5400">
        <v>0</v>
      </c>
      <c r="G5400" t="s">
        <v>1464</v>
      </c>
    </row>
    <row r="5401" spans="1:7" ht="18.75" customHeight="1">
      <c r="A5401" s="36" t="s">
        <v>11176</v>
      </c>
      <c r="B5401" s="36" t="s">
        <v>10805</v>
      </c>
      <c r="C5401" s="36" t="s">
        <v>11177</v>
      </c>
      <c r="D5401" s="36" t="s">
        <v>1464</v>
      </c>
      <c r="E5401">
        <v>123.15742480685</v>
      </c>
      <c r="F5401">
        <v>9.5721443950298095</v>
      </c>
      <c r="G5401" t="s">
        <v>1464</v>
      </c>
    </row>
    <row r="5402" spans="1:7" ht="18.75" customHeight="1">
      <c r="A5402" s="36" t="s">
        <v>10941</v>
      </c>
      <c r="B5402" s="36" t="s">
        <v>10805</v>
      </c>
      <c r="C5402" s="36" t="s">
        <v>10942</v>
      </c>
      <c r="D5402" s="36" t="s">
        <v>10940</v>
      </c>
      <c r="E5402">
        <v>0</v>
      </c>
      <c r="F5402">
        <v>0</v>
      </c>
      <c r="G5402" t="s">
        <v>1464</v>
      </c>
    </row>
    <row r="5403" spans="1:7" ht="18.75" customHeight="1">
      <c r="A5403" s="36" t="s">
        <v>10969</v>
      </c>
      <c r="B5403" s="36" t="s">
        <v>10805</v>
      </c>
      <c r="C5403" s="36" t="s">
        <v>10970</v>
      </c>
      <c r="D5403" s="36" t="s">
        <v>10949</v>
      </c>
      <c r="E5403">
        <v>125.98722220000001</v>
      </c>
      <c r="F5403">
        <v>8.49861111099999</v>
      </c>
      <c r="G5403" t="s">
        <v>1464</v>
      </c>
    </row>
    <row r="5404" spans="1:7" ht="18.75" customHeight="1">
      <c r="A5404" s="36" t="s">
        <v>12415</v>
      </c>
      <c r="B5404" s="36" t="s">
        <v>17253</v>
      </c>
      <c r="C5404" s="36" t="s">
        <v>12416</v>
      </c>
      <c r="D5404" s="36" t="s">
        <v>1464</v>
      </c>
      <c r="E5404">
        <v>0</v>
      </c>
      <c r="F5404">
        <v>0</v>
      </c>
      <c r="G5404" t="s">
        <v>1464</v>
      </c>
    </row>
    <row r="5405" spans="1:7" ht="18.75" customHeight="1">
      <c r="A5405" s="36" t="s">
        <v>12632</v>
      </c>
      <c r="B5405" s="36" t="s">
        <v>17253</v>
      </c>
      <c r="C5405" s="36" t="s">
        <v>12633</v>
      </c>
      <c r="D5405" s="36" t="s">
        <v>12411</v>
      </c>
      <c r="E5405">
        <v>79.949996949999999</v>
      </c>
      <c r="F5405">
        <v>6.8833332059999996</v>
      </c>
      <c r="G5405" t="s">
        <v>1464</v>
      </c>
    </row>
    <row r="5406" spans="1:7" ht="18.75" customHeight="1">
      <c r="A5406" s="36" t="s">
        <v>12434</v>
      </c>
      <c r="B5406" s="36" t="s">
        <v>17253</v>
      </c>
      <c r="C5406" s="36" t="s">
        <v>12435</v>
      </c>
      <c r="D5406" t="s">
        <v>12411</v>
      </c>
      <c r="E5406">
        <v>79.934539999999998</v>
      </c>
      <c r="F5406">
        <v>6.8761789999999996</v>
      </c>
      <c r="G5406" t="s">
        <v>1464</v>
      </c>
    </row>
    <row r="5407" spans="1:7" ht="18.75" customHeight="1">
      <c r="A5407" s="36" t="s">
        <v>9630</v>
      </c>
      <c r="B5407" s="36" t="s">
        <v>9596</v>
      </c>
      <c r="C5407" s="36" t="s">
        <v>9631</v>
      </c>
      <c r="D5407" t="s">
        <v>9600</v>
      </c>
      <c r="E5407">
        <v>0</v>
      </c>
      <c r="F5407">
        <v>0</v>
      </c>
      <c r="G5407" t="s">
        <v>1464</v>
      </c>
    </row>
    <row r="5408" spans="1:7" ht="18.75" customHeight="1">
      <c r="A5408" s="36" t="s">
        <v>10737</v>
      </c>
      <c r="B5408" s="36" t="s">
        <v>9596</v>
      </c>
      <c r="C5408" s="36" t="s">
        <v>10738</v>
      </c>
      <c r="D5408" s="36" t="s">
        <v>9600</v>
      </c>
      <c r="E5408">
        <v>0</v>
      </c>
      <c r="F5408">
        <v>0</v>
      </c>
      <c r="G5408" t="s">
        <v>1464</v>
      </c>
    </row>
    <row r="5409" spans="1:7" ht="18.75" customHeight="1">
      <c r="A5409" s="36" t="s">
        <v>2157</v>
      </c>
      <c r="B5409" s="36" t="s">
        <v>1884</v>
      </c>
      <c r="C5409" s="36" t="s">
        <v>2158</v>
      </c>
      <c r="D5409" s="36" t="s">
        <v>1464</v>
      </c>
      <c r="E5409">
        <v>153.44973094445999</v>
      </c>
      <c r="F5409">
        <v>-28.105408917302601</v>
      </c>
      <c r="G5409" t="s">
        <v>1464</v>
      </c>
    </row>
    <row r="5410" spans="1:7" ht="18.75" customHeight="1">
      <c r="A5410" s="36" t="s">
        <v>10041</v>
      </c>
      <c r="B5410" s="36" t="s">
        <v>9596</v>
      </c>
      <c r="C5410" s="36" t="s">
        <v>10042</v>
      </c>
      <c r="D5410" s="36" t="s">
        <v>9600</v>
      </c>
      <c r="E5410">
        <v>0</v>
      </c>
      <c r="F5410">
        <v>0</v>
      </c>
      <c r="G5410" t="s">
        <v>1464</v>
      </c>
    </row>
    <row r="5411" spans="1:7" ht="18.75" customHeight="1">
      <c r="A5411" s="36" t="s">
        <v>10336</v>
      </c>
      <c r="B5411" s="36" t="s">
        <v>9596</v>
      </c>
      <c r="C5411" s="36" t="s">
        <v>10337</v>
      </c>
      <c r="D5411" s="36" t="s">
        <v>9600</v>
      </c>
      <c r="E5411">
        <v>68.716667180000002</v>
      </c>
      <c r="F5411">
        <v>27.166666029999998</v>
      </c>
      <c r="G5411" t="s">
        <v>1464</v>
      </c>
    </row>
    <row r="5412" spans="1:7" ht="18.75" customHeight="1">
      <c r="A5412" s="36" t="s">
        <v>10707</v>
      </c>
      <c r="B5412" s="36" t="s">
        <v>9596</v>
      </c>
      <c r="C5412" s="36" t="s">
        <v>10708</v>
      </c>
      <c r="D5412" s="36" t="s">
        <v>9600</v>
      </c>
      <c r="E5412">
        <v>0</v>
      </c>
      <c r="F5412">
        <v>0</v>
      </c>
      <c r="G5412" t="s">
        <v>1464</v>
      </c>
    </row>
    <row r="5413" spans="1:7" ht="18.75" customHeight="1">
      <c r="A5413" s="36" t="s">
        <v>10891</v>
      </c>
      <c r="B5413" s="36" t="s">
        <v>10805</v>
      </c>
      <c r="C5413" s="36" t="s">
        <v>10892</v>
      </c>
      <c r="D5413" s="36" t="s">
        <v>10874</v>
      </c>
      <c r="E5413">
        <v>122.11666870000001</v>
      </c>
      <c r="F5413">
        <v>6.9166665079999996</v>
      </c>
      <c r="G5413" t="s">
        <v>1464</v>
      </c>
    </row>
    <row r="5414" spans="1:7" ht="18.75" customHeight="1">
      <c r="A5414" t="s">
        <v>3383</v>
      </c>
      <c r="B5414" t="s">
        <v>2833</v>
      </c>
      <c r="C5414" t="s">
        <v>3384</v>
      </c>
      <c r="D5414" t="s">
        <v>2838</v>
      </c>
      <c r="E5414">
        <v>22.38333321</v>
      </c>
      <c r="F5414">
        <v>90.666664119999993</v>
      </c>
      <c r="G5414" t="s">
        <v>17230</v>
      </c>
    </row>
    <row r="5415" spans="1:7" ht="18.75" customHeight="1">
      <c r="A5415" s="36" t="s">
        <v>13522</v>
      </c>
      <c r="B5415" s="36" t="s">
        <v>13155</v>
      </c>
      <c r="C5415" s="36" t="s">
        <v>13523</v>
      </c>
      <c r="D5415" s="36" t="s">
        <v>13239</v>
      </c>
      <c r="E5415">
        <v>100.11666870000001</v>
      </c>
      <c r="F5415">
        <v>8.5166664119999993</v>
      </c>
      <c r="G5415" t="s">
        <v>1464</v>
      </c>
    </row>
    <row r="5416" spans="1:7" ht="18.75" customHeight="1">
      <c r="A5416" s="36" t="s">
        <v>14270</v>
      </c>
      <c r="B5416" s="36" t="s">
        <v>14231</v>
      </c>
      <c r="C5416" s="36" t="s">
        <v>14271</v>
      </c>
      <c r="D5416" s="36" t="s">
        <v>14233</v>
      </c>
      <c r="E5416">
        <v>107.61666870000001</v>
      </c>
      <c r="F5416">
        <v>16.533332819999998</v>
      </c>
      <c r="G5416" t="s">
        <v>1464</v>
      </c>
    </row>
    <row r="5417" spans="1:7" ht="18.75" customHeight="1">
      <c r="A5417" s="36" t="s">
        <v>5970</v>
      </c>
      <c r="B5417" s="36" t="s">
        <v>5588</v>
      </c>
      <c r="C5417" s="36" t="s">
        <v>5971</v>
      </c>
      <c r="D5417" t="s">
        <v>5659</v>
      </c>
      <c r="E5417">
        <v>139.76942774217599</v>
      </c>
      <c r="F5417">
        <v>35.537481964142799</v>
      </c>
      <c r="G5417" t="s">
        <v>1464</v>
      </c>
    </row>
    <row r="5418" spans="1:7" ht="18.75" customHeight="1">
      <c r="A5418" s="36" t="s">
        <v>6258</v>
      </c>
      <c r="B5418" s="36" t="s">
        <v>5588</v>
      </c>
      <c r="C5418" s="36" t="s">
        <v>6259</v>
      </c>
      <c r="D5418" t="s">
        <v>5659</v>
      </c>
      <c r="E5418">
        <v>139.72854486827401</v>
      </c>
      <c r="F5418">
        <v>35.5425335879087</v>
      </c>
      <c r="G5418" t="s">
        <v>1464</v>
      </c>
    </row>
    <row r="5419" spans="1:7" ht="18.75" customHeight="1">
      <c r="A5419" s="36" t="s">
        <v>8471</v>
      </c>
      <c r="B5419" s="36" t="s">
        <v>17249</v>
      </c>
      <c r="C5419" s="36" t="s">
        <v>8472</v>
      </c>
      <c r="D5419" s="36" t="s">
        <v>7773</v>
      </c>
      <c r="E5419">
        <v>174.8627778</v>
      </c>
      <c r="F5419">
        <v>-36.896944439999999</v>
      </c>
      <c r="G5419" t="s">
        <v>1464</v>
      </c>
    </row>
    <row r="5420" spans="1:7" ht="18.75" customHeight="1">
      <c r="A5420" s="36" t="s">
        <v>7603</v>
      </c>
      <c r="B5420" s="36" t="s">
        <v>7429</v>
      </c>
      <c r="C5420" s="36" t="s">
        <v>7604</v>
      </c>
      <c r="D5420" t="s">
        <v>7444</v>
      </c>
      <c r="E5420">
        <v>0</v>
      </c>
      <c r="F5420">
        <v>0</v>
      </c>
      <c r="G5420" t="s">
        <v>1464</v>
      </c>
    </row>
    <row r="5421" spans="1:7" ht="18.75" customHeight="1">
      <c r="A5421" s="36" t="s">
        <v>7059</v>
      </c>
      <c r="B5421" s="36" t="s">
        <v>6929</v>
      </c>
      <c r="C5421" s="36" t="s">
        <v>7060</v>
      </c>
      <c r="D5421" s="36" t="s">
        <v>6952</v>
      </c>
      <c r="E5421">
        <v>95.75</v>
      </c>
      <c r="F5421">
        <v>16.850000380000001</v>
      </c>
      <c r="G5421" t="s">
        <v>1464</v>
      </c>
    </row>
    <row r="5422" spans="1:7" ht="18.75" customHeight="1">
      <c r="A5422" s="36" t="s">
        <v>17036</v>
      </c>
      <c r="B5422" s="36" t="s">
        <v>6330</v>
      </c>
      <c r="C5422" t="s">
        <v>17095</v>
      </c>
      <c r="D5422" t="s">
        <v>6332</v>
      </c>
      <c r="E5422">
        <v>1.4866751030700101</v>
      </c>
      <c r="F5422">
        <v>103.385011473616</v>
      </c>
    </row>
    <row r="5423" spans="1:7" ht="18.75" customHeight="1">
      <c r="A5423" s="36" t="s">
        <v>5046</v>
      </c>
      <c r="B5423" s="36" t="s">
        <v>4582</v>
      </c>
      <c r="C5423" s="36" t="s">
        <v>5047</v>
      </c>
      <c r="D5423" t="s">
        <v>4741</v>
      </c>
      <c r="E5423">
        <v>108.9000015</v>
      </c>
      <c r="F5423">
        <v>-6.3000001909999996</v>
      </c>
      <c r="G5423" t="s">
        <v>1464</v>
      </c>
    </row>
    <row r="5424" spans="1:7" ht="18.75" customHeight="1">
      <c r="A5424" s="36" t="s">
        <v>6590</v>
      </c>
      <c r="B5424" s="36" t="s">
        <v>6330</v>
      </c>
      <c r="C5424" t="s">
        <v>6591</v>
      </c>
      <c r="D5424" t="s">
        <v>6467</v>
      </c>
      <c r="E5424">
        <v>3.0999999049999998</v>
      </c>
      <c r="F5424">
        <v>101.68333440000001</v>
      </c>
    </row>
    <row r="5425" spans="1:7" ht="18.75" customHeight="1">
      <c r="A5425" s="36" t="s">
        <v>5184</v>
      </c>
      <c r="B5425" s="36" t="s">
        <v>4582</v>
      </c>
      <c r="C5425" s="36" t="s">
        <v>5185</v>
      </c>
      <c r="D5425" s="36" t="s">
        <v>4710</v>
      </c>
      <c r="E5425">
        <v>107.5999985</v>
      </c>
      <c r="F5425">
        <v>-6.8833332059999996</v>
      </c>
      <c r="G5425" t="s">
        <v>1464</v>
      </c>
    </row>
    <row r="5426" spans="1:7" ht="18.75" customHeight="1">
      <c r="A5426" s="36" t="s">
        <v>16989</v>
      </c>
      <c r="B5426" s="36" t="s">
        <v>6330</v>
      </c>
      <c r="C5426" t="s">
        <v>17048</v>
      </c>
      <c r="D5426" t="s">
        <v>6353</v>
      </c>
      <c r="E5426">
        <v>5.8762192113008398</v>
      </c>
      <c r="F5426">
        <v>118.096808833484</v>
      </c>
    </row>
    <row r="5427" spans="1:7" ht="18.75" customHeight="1">
      <c r="A5427" s="36" t="s">
        <v>15528</v>
      </c>
      <c r="B5427" s="36" t="s">
        <v>4582</v>
      </c>
      <c r="C5427" s="36" t="s">
        <v>15529</v>
      </c>
      <c r="D5427" t="s">
        <v>1464</v>
      </c>
      <c r="E5427">
        <v>106.820555555556</v>
      </c>
      <c r="F5427">
        <v>-6.3050000000000104</v>
      </c>
      <c r="G5427" t="s">
        <v>1464</v>
      </c>
    </row>
    <row r="5428" spans="1:7" ht="18.75" customHeight="1">
      <c r="A5428" s="36" t="s">
        <v>6837</v>
      </c>
      <c r="B5428" s="36" t="s">
        <v>6330</v>
      </c>
      <c r="C5428" t="s">
        <v>6838</v>
      </c>
      <c r="D5428" t="s">
        <v>6442</v>
      </c>
      <c r="E5428">
        <v>3.016666651</v>
      </c>
      <c r="F5428">
        <v>101.66666410000001</v>
      </c>
    </row>
    <row r="5429" spans="1:7" ht="18.75" customHeight="1">
      <c r="A5429" s="36" t="s">
        <v>6820</v>
      </c>
      <c r="B5429" s="36" t="s">
        <v>6330</v>
      </c>
      <c r="C5429" t="s">
        <v>6821</v>
      </c>
      <c r="D5429" t="s">
        <v>6413</v>
      </c>
      <c r="E5429">
        <v>2.185406</v>
      </c>
      <c r="F5429">
        <v>102.25600799999999</v>
      </c>
    </row>
    <row r="5430" spans="1:7" ht="18.75" customHeight="1">
      <c r="A5430" s="36" t="s">
        <v>6785</v>
      </c>
      <c r="B5430" s="36" t="s">
        <v>6330</v>
      </c>
      <c r="C5430" t="s">
        <v>6786</v>
      </c>
      <c r="D5430" t="s">
        <v>6442</v>
      </c>
      <c r="E5430">
        <v>2.9500000480000002</v>
      </c>
      <c r="F5430">
        <v>101.76667019999999</v>
      </c>
    </row>
    <row r="5431" spans="1:7" ht="18.75" customHeight="1">
      <c r="A5431" s="36" t="s">
        <v>6792</v>
      </c>
      <c r="B5431" s="36" t="s">
        <v>6330</v>
      </c>
      <c r="C5431" t="s">
        <v>6793</v>
      </c>
      <c r="D5431" t="s">
        <v>6386</v>
      </c>
      <c r="E5431">
        <v>4.8540720000000004</v>
      </c>
      <c r="F5431">
        <v>100.747794</v>
      </c>
    </row>
    <row r="5432" spans="1:7" ht="18.75" customHeight="1">
      <c r="A5432" s="36" t="s">
        <v>11174</v>
      </c>
      <c r="B5432" s="36" t="s">
        <v>10805</v>
      </c>
      <c r="C5432" s="36" t="s">
        <v>11175</v>
      </c>
      <c r="D5432" s="36" t="s">
        <v>1464</v>
      </c>
      <c r="E5432">
        <v>0</v>
      </c>
      <c r="F5432">
        <v>0</v>
      </c>
      <c r="G5432" t="s">
        <v>1464</v>
      </c>
    </row>
    <row r="5433" spans="1:7" ht="18.75" customHeight="1">
      <c r="A5433" s="36" t="s">
        <v>4673</v>
      </c>
      <c r="B5433" s="36" t="s">
        <v>4582</v>
      </c>
      <c r="C5433" s="36" t="s">
        <v>4674</v>
      </c>
      <c r="D5433" t="s">
        <v>4661</v>
      </c>
      <c r="E5433">
        <v>104.889626691099</v>
      </c>
      <c r="F5433">
        <v>-2.1755567788943302</v>
      </c>
      <c r="G5433" t="s">
        <v>1464</v>
      </c>
    </row>
    <row r="5434" spans="1:7" ht="18.75" customHeight="1">
      <c r="A5434" s="36" t="s">
        <v>5343</v>
      </c>
      <c r="B5434" s="36" t="s">
        <v>4582</v>
      </c>
      <c r="C5434" s="36" t="s">
        <v>5344</v>
      </c>
      <c r="D5434" s="36" t="s">
        <v>4627</v>
      </c>
      <c r="E5434">
        <v>0</v>
      </c>
      <c r="F5434">
        <v>0</v>
      </c>
      <c r="G5434" t="s">
        <v>1464</v>
      </c>
    </row>
    <row r="5435" spans="1:7" ht="18.75" customHeight="1">
      <c r="A5435" s="36" t="s">
        <v>5440</v>
      </c>
      <c r="B5435" s="36" t="s">
        <v>4582</v>
      </c>
      <c r="C5435" s="36" t="s">
        <v>5441</v>
      </c>
      <c r="D5435" s="36" t="s">
        <v>4710</v>
      </c>
      <c r="E5435">
        <v>108.31666559999999</v>
      </c>
      <c r="F5435">
        <v>-6.3166666029999998</v>
      </c>
      <c r="G5435" t="s">
        <v>1464</v>
      </c>
    </row>
    <row r="5436" spans="1:7" ht="18.75" customHeight="1">
      <c r="A5436" s="36" t="s">
        <v>5337</v>
      </c>
      <c r="B5436" s="36" t="s">
        <v>4582</v>
      </c>
      <c r="C5436" s="36" t="s">
        <v>5338</v>
      </c>
      <c r="D5436" t="s">
        <v>4627</v>
      </c>
      <c r="E5436">
        <v>0</v>
      </c>
      <c r="F5436">
        <v>0</v>
      </c>
      <c r="G5436" t="s">
        <v>1464</v>
      </c>
    </row>
    <row r="5437" spans="1:7" ht="18.75" customHeight="1">
      <c r="A5437" s="36" t="s">
        <v>5543</v>
      </c>
      <c r="B5437" s="36" t="s">
        <v>4582</v>
      </c>
      <c r="C5437" s="36" t="s">
        <v>5544</v>
      </c>
      <c r="D5437" s="36" t="s">
        <v>5427</v>
      </c>
      <c r="E5437">
        <v>114.74679399999999</v>
      </c>
      <c r="F5437">
        <v>-3.7901009999999999</v>
      </c>
      <c r="G5437" t="s">
        <v>1464</v>
      </c>
    </row>
    <row r="5438" spans="1:7" ht="18.75" customHeight="1">
      <c r="A5438" s="36" t="s">
        <v>5304</v>
      </c>
      <c r="B5438" s="36" t="s">
        <v>4582</v>
      </c>
      <c r="C5438" s="36" t="s">
        <v>5305</v>
      </c>
      <c r="D5438" s="36" t="s">
        <v>4621</v>
      </c>
      <c r="E5438">
        <v>110.4434</v>
      </c>
      <c r="F5438">
        <v>-6.9399830000000096</v>
      </c>
      <c r="G5438" t="s">
        <v>1464</v>
      </c>
    </row>
    <row r="5439" spans="1:7" ht="18.75" customHeight="1">
      <c r="A5439" s="36" t="s">
        <v>4898</v>
      </c>
      <c r="B5439" s="36" t="s">
        <v>4582</v>
      </c>
      <c r="C5439" s="36" t="s">
        <v>4899</v>
      </c>
      <c r="D5439" s="36" t="s">
        <v>4664</v>
      </c>
      <c r="E5439">
        <v>110.4</v>
      </c>
      <c r="F5439">
        <v>-6.95</v>
      </c>
      <c r="G5439" t="s">
        <v>1464</v>
      </c>
    </row>
    <row r="5440" spans="1:7" ht="18.75" customHeight="1">
      <c r="A5440" s="36" t="s">
        <v>4818</v>
      </c>
      <c r="B5440" s="36" t="s">
        <v>4582</v>
      </c>
      <c r="C5440" s="36" t="s">
        <v>4819</v>
      </c>
      <c r="D5440" t="s">
        <v>4627</v>
      </c>
      <c r="E5440">
        <v>110.327625155268</v>
      </c>
      <c r="F5440">
        <v>-6.9442340909276297</v>
      </c>
      <c r="G5440" t="s">
        <v>1464</v>
      </c>
    </row>
    <row r="5441" spans="1:7" ht="18.75" customHeight="1">
      <c r="A5441" s="36" t="s">
        <v>15726</v>
      </c>
      <c r="B5441" s="36" t="s">
        <v>10805</v>
      </c>
      <c r="C5441" s="36" t="s">
        <v>11559</v>
      </c>
      <c r="D5441" s="36" t="s">
        <v>11425</v>
      </c>
      <c r="E5441">
        <v>120.98332980000001</v>
      </c>
      <c r="F5441">
        <v>14.483333590000001</v>
      </c>
      <c r="G5441" t="s">
        <v>1464</v>
      </c>
    </row>
    <row r="5442" spans="1:7" ht="18.75" customHeight="1">
      <c r="A5442" s="36" t="s">
        <v>12676</v>
      </c>
      <c r="B5442" s="36" t="s">
        <v>17253</v>
      </c>
      <c r="C5442" s="36" t="s">
        <v>12677</v>
      </c>
      <c r="D5442" s="36" t="s">
        <v>12442</v>
      </c>
      <c r="E5442">
        <v>80.300003050000001</v>
      </c>
      <c r="F5442">
        <v>8.1499996190000008</v>
      </c>
      <c r="G5442" t="s">
        <v>1464</v>
      </c>
    </row>
    <row r="5443" spans="1:7" ht="18.75" customHeight="1">
      <c r="A5443" s="36" t="s">
        <v>7503</v>
      </c>
      <c r="B5443" s="36" t="s">
        <v>7429</v>
      </c>
      <c r="C5443" s="36" t="s">
        <v>7504</v>
      </c>
      <c r="D5443" s="36" t="s">
        <v>7444</v>
      </c>
      <c r="E5443">
        <v>84.334569174762194</v>
      </c>
      <c r="F5443">
        <v>27.532893417128498</v>
      </c>
      <c r="G5443" t="s">
        <v>1464</v>
      </c>
    </row>
    <row r="5444" spans="1:7" ht="18.75" customHeight="1">
      <c r="A5444" s="36" t="s">
        <v>5833</v>
      </c>
      <c r="B5444" s="36" t="s">
        <v>5588</v>
      </c>
      <c r="C5444" s="36" t="s">
        <v>5834</v>
      </c>
      <c r="D5444" t="s">
        <v>5835</v>
      </c>
      <c r="E5444">
        <v>133.93333440000001</v>
      </c>
      <c r="F5444">
        <v>34.349998470000003</v>
      </c>
      <c r="G5444" t="s">
        <v>1464</v>
      </c>
    </row>
    <row r="5445" spans="1:7" ht="18.75" customHeight="1">
      <c r="A5445" s="36" t="s">
        <v>12233</v>
      </c>
      <c r="B5445" s="36" t="s">
        <v>17251</v>
      </c>
      <c r="C5445" s="36" t="s">
        <v>12234</v>
      </c>
      <c r="D5445" s="36" t="s">
        <v>11815</v>
      </c>
      <c r="E5445">
        <v>127.078205918557</v>
      </c>
      <c r="F5445">
        <v>37.504823187172597</v>
      </c>
      <c r="G5445" t="s">
        <v>1464</v>
      </c>
    </row>
    <row r="5446" spans="1:7" ht="18.75" customHeight="1">
      <c r="A5446" s="36" t="s">
        <v>10832</v>
      </c>
      <c r="B5446" s="36" t="s">
        <v>10805</v>
      </c>
      <c r="C5446" s="36" t="s">
        <v>10833</v>
      </c>
      <c r="D5446" s="36" t="s">
        <v>10834</v>
      </c>
      <c r="E5446">
        <v>122.44</v>
      </c>
      <c r="F5446">
        <v>10.43</v>
      </c>
      <c r="G5446" t="s">
        <v>1464</v>
      </c>
    </row>
    <row r="5447" spans="1:7" ht="18.75" customHeight="1">
      <c r="A5447" s="36" t="s">
        <v>4662</v>
      </c>
      <c r="B5447" s="36" t="s">
        <v>4582</v>
      </c>
      <c r="C5447" s="36" t="s">
        <v>4663</v>
      </c>
      <c r="D5447" t="s">
        <v>4664</v>
      </c>
      <c r="E5447">
        <v>110.4000015</v>
      </c>
      <c r="F5447">
        <v>-6.9499998090000004</v>
      </c>
      <c r="G5447" t="s">
        <v>1464</v>
      </c>
    </row>
    <row r="5448" spans="1:7" ht="18.75" customHeight="1">
      <c r="A5448" s="36" t="s">
        <v>6871</v>
      </c>
      <c r="B5448" s="36" t="s">
        <v>6330</v>
      </c>
      <c r="C5448" t="s">
        <v>6872</v>
      </c>
      <c r="D5448" t="s">
        <v>6335</v>
      </c>
      <c r="E5448">
        <v>6.2333331110000003</v>
      </c>
      <c r="F5448">
        <v>100.43333440000001</v>
      </c>
    </row>
    <row r="5449" spans="1:7" ht="18.75" customHeight="1">
      <c r="A5449" s="36" t="s">
        <v>7169</v>
      </c>
      <c r="B5449" s="36" t="s">
        <v>6929</v>
      </c>
      <c r="C5449" s="36" t="s">
        <v>7170</v>
      </c>
      <c r="D5449" s="36" t="s">
        <v>1464</v>
      </c>
      <c r="E5449">
        <v>0</v>
      </c>
      <c r="F5449">
        <v>0</v>
      </c>
      <c r="G5449" t="s">
        <v>1464</v>
      </c>
    </row>
    <row r="5450" spans="1:7" ht="18.75" customHeight="1">
      <c r="A5450" s="36" t="s">
        <v>5386</v>
      </c>
      <c r="B5450" s="36" t="s">
        <v>4582</v>
      </c>
      <c r="C5450" s="36" t="s">
        <v>5387</v>
      </c>
      <c r="D5450" s="36" t="s">
        <v>4584</v>
      </c>
      <c r="E5450">
        <v>106.34567595468501</v>
      </c>
      <c r="F5450">
        <v>-6.0285346554104802</v>
      </c>
      <c r="G5450" t="s">
        <v>1464</v>
      </c>
    </row>
    <row r="5451" spans="1:7" ht="18.75" customHeight="1">
      <c r="A5451" s="36" t="s">
        <v>9973</v>
      </c>
      <c r="B5451" s="36" t="s">
        <v>9596</v>
      </c>
      <c r="C5451" s="36" t="s">
        <v>9974</v>
      </c>
      <c r="D5451" s="36" t="s">
        <v>9740</v>
      </c>
      <c r="E5451">
        <v>71.333335880000007</v>
      </c>
      <c r="F5451">
        <v>33.5</v>
      </c>
      <c r="G5451" t="s">
        <v>1464</v>
      </c>
    </row>
    <row r="5452" spans="1:7" ht="18.75" customHeight="1">
      <c r="A5452" s="36" t="s">
        <v>15530</v>
      </c>
      <c r="B5452" s="36" t="s">
        <v>4582</v>
      </c>
      <c r="C5452" s="36" t="s">
        <v>15531</v>
      </c>
      <c r="D5452" s="36" t="s">
        <v>1464</v>
      </c>
      <c r="E5452">
        <v>112.6735</v>
      </c>
      <c r="F5452">
        <v>-7.2553999999999901</v>
      </c>
      <c r="G5452" t="s">
        <v>1464</v>
      </c>
    </row>
    <row r="5453" spans="1:7" ht="18.75" customHeight="1">
      <c r="A5453" s="36" t="s">
        <v>4188</v>
      </c>
      <c r="B5453" s="36" t="s">
        <v>17247</v>
      </c>
      <c r="C5453" s="36" t="s">
        <v>4189</v>
      </c>
      <c r="D5453" s="36" t="s">
        <v>3967</v>
      </c>
      <c r="E5453">
        <v>116.25</v>
      </c>
      <c r="F5453">
        <v>32.28</v>
      </c>
      <c r="G5453" t="s">
        <v>1464</v>
      </c>
    </row>
    <row r="5454" spans="1:7" ht="18.75" customHeight="1">
      <c r="A5454" s="36" t="s">
        <v>4138</v>
      </c>
      <c r="B5454" s="36" t="s">
        <v>17247</v>
      </c>
      <c r="C5454" s="36" t="s">
        <v>4139</v>
      </c>
      <c r="D5454" t="s">
        <v>3837</v>
      </c>
      <c r="E5454">
        <v>118.08333589999999</v>
      </c>
      <c r="F5454">
        <v>39.083332059999996</v>
      </c>
      <c r="G5454" t="s">
        <v>1464</v>
      </c>
    </row>
    <row r="5455" spans="1:7" ht="18.75" customHeight="1">
      <c r="A5455" s="36" t="s">
        <v>12907</v>
      </c>
      <c r="B5455" s="36" t="s">
        <v>17253</v>
      </c>
      <c r="C5455" s="36" t="s">
        <v>12908</v>
      </c>
      <c r="D5455" t="s">
        <v>12399</v>
      </c>
      <c r="E5455">
        <v>80.800003050000001</v>
      </c>
      <c r="F5455">
        <v>6.0499999999999901</v>
      </c>
      <c r="G5455" t="s">
        <v>1464</v>
      </c>
    </row>
    <row r="5456" spans="1:7" ht="18.75" customHeight="1">
      <c r="A5456" t="s">
        <v>3396</v>
      </c>
      <c r="B5456" t="s">
        <v>2833</v>
      </c>
      <c r="C5456" t="s">
        <v>3397</v>
      </c>
      <c r="D5456" t="s">
        <v>2934</v>
      </c>
      <c r="E5456">
        <v>23.766666409999999</v>
      </c>
      <c r="F5456">
        <v>88.449996949999999</v>
      </c>
      <c r="G5456" t="s">
        <v>17241</v>
      </c>
    </row>
    <row r="5457" spans="1:7" ht="18.75" customHeight="1">
      <c r="A5457" s="36" t="s">
        <v>4287</v>
      </c>
      <c r="B5457" s="36" t="s">
        <v>17247</v>
      </c>
      <c r="C5457" s="36" t="s">
        <v>4288</v>
      </c>
      <c r="D5457" s="36" t="s">
        <v>3867</v>
      </c>
      <c r="E5457">
        <v>118.33333589999999</v>
      </c>
      <c r="F5457">
        <v>35</v>
      </c>
      <c r="G5457" t="s">
        <v>1464</v>
      </c>
    </row>
    <row r="5458" spans="1:7" ht="18.75" customHeight="1">
      <c r="A5458" s="36" t="s">
        <v>6614</v>
      </c>
      <c r="B5458" s="36" t="s">
        <v>6330</v>
      </c>
      <c r="C5458" t="s">
        <v>6615</v>
      </c>
      <c r="D5458" t="s">
        <v>6413</v>
      </c>
      <c r="E5458">
        <v>2.25</v>
      </c>
      <c r="F5458">
        <v>102.1500015</v>
      </c>
    </row>
    <row r="5459" spans="1:7" ht="18.75" customHeight="1">
      <c r="A5459" s="36" t="s">
        <v>4441</v>
      </c>
      <c r="B5459" s="36" t="s">
        <v>17247</v>
      </c>
      <c r="C5459" s="36" t="s">
        <v>4442</v>
      </c>
      <c r="D5459" s="36" t="s">
        <v>3805</v>
      </c>
      <c r="E5459">
        <v>91.583335880000007</v>
      </c>
      <c r="F5459">
        <v>29.850000380000001</v>
      </c>
      <c r="G5459" t="s">
        <v>1464</v>
      </c>
    </row>
    <row r="5460" spans="1:7" ht="18.75" customHeight="1">
      <c r="A5460" t="s">
        <v>3161</v>
      </c>
      <c r="B5460" t="s">
        <v>2833</v>
      </c>
      <c r="C5460" t="s">
        <v>3162</v>
      </c>
      <c r="D5460" t="s">
        <v>2955</v>
      </c>
      <c r="E5460">
        <v>0</v>
      </c>
      <c r="F5460">
        <v>0</v>
      </c>
      <c r="G5460" t="s">
        <v>17244</v>
      </c>
    </row>
    <row r="5461" spans="1:7" ht="18.75" customHeight="1">
      <c r="A5461" t="s">
        <v>3490</v>
      </c>
      <c r="B5461" t="s">
        <v>2833</v>
      </c>
      <c r="C5461" t="s">
        <v>3491</v>
      </c>
      <c r="D5461" t="s">
        <v>2846</v>
      </c>
      <c r="E5461">
        <v>0</v>
      </c>
      <c r="F5461">
        <v>0</v>
      </c>
      <c r="G5461" t="s">
        <v>3194</v>
      </c>
    </row>
    <row r="5462" spans="1:7" ht="18.75" customHeight="1">
      <c r="A5462" t="s">
        <v>17225</v>
      </c>
      <c r="B5462" t="s">
        <v>2833</v>
      </c>
      <c r="C5462" t="s">
        <v>3194</v>
      </c>
      <c r="D5462" t="s">
        <v>2846</v>
      </c>
      <c r="E5462">
        <v>25.063851607477901</v>
      </c>
      <c r="F5462">
        <v>91.130338276699703</v>
      </c>
      <c r="G5462" t="s">
        <v>3194</v>
      </c>
    </row>
    <row r="5463" spans="1:7" ht="18.75" customHeight="1">
      <c r="A5463" t="s">
        <v>3492</v>
      </c>
      <c r="B5463" t="s">
        <v>2833</v>
      </c>
      <c r="C5463" t="s">
        <v>3493</v>
      </c>
      <c r="D5463" t="s">
        <v>2846</v>
      </c>
      <c r="E5463">
        <v>0</v>
      </c>
      <c r="F5463">
        <v>0</v>
      </c>
      <c r="G5463" t="s">
        <v>3194</v>
      </c>
    </row>
    <row r="5464" spans="1:7" ht="18.75" customHeight="1">
      <c r="A5464" t="s">
        <v>3424</v>
      </c>
      <c r="B5464" t="s">
        <v>2833</v>
      </c>
      <c r="C5464" t="s">
        <v>3425</v>
      </c>
      <c r="D5464" t="s">
        <v>2861</v>
      </c>
      <c r="E5464">
        <v>0</v>
      </c>
      <c r="F5464">
        <v>0</v>
      </c>
      <c r="G5464" t="s">
        <v>17230</v>
      </c>
    </row>
    <row r="5465" spans="1:7" ht="18.75" customHeight="1">
      <c r="A5465" s="36" t="s">
        <v>11570</v>
      </c>
      <c r="B5465" s="36" t="s">
        <v>10805</v>
      </c>
      <c r="C5465" s="36" t="s">
        <v>11571</v>
      </c>
      <c r="D5465" s="36" t="s">
        <v>10828</v>
      </c>
      <c r="E5465">
        <v>123.1500015</v>
      </c>
      <c r="F5465">
        <v>9.5166664119999993</v>
      </c>
      <c r="G5465" t="s">
        <v>1464</v>
      </c>
    </row>
    <row r="5466" spans="1:7" ht="18.75" customHeight="1">
      <c r="A5466" s="36" t="s">
        <v>6418</v>
      </c>
      <c r="B5466" s="36" t="s">
        <v>6330</v>
      </c>
      <c r="C5466" t="s">
        <v>6419</v>
      </c>
      <c r="D5466" t="s">
        <v>6332</v>
      </c>
      <c r="E5466">
        <v>2.016666651</v>
      </c>
      <c r="F5466">
        <v>102.5500031</v>
      </c>
    </row>
    <row r="5467" spans="1:7" ht="18.75" customHeight="1">
      <c r="A5467" s="36" t="s">
        <v>5529</v>
      </c>
      <c r="B5467" s="36" t="s">
        <v>4582</v>
      </c>
      <c r="C5467" s="36" t="s">
        <v>5530</v>
      </c>
      <c r="D5467" s="36" t="s">
        <v>4679</v>
      </c>
      <c r="E5467">
        <v>103.43333440000001</v>
      </c>
      <c r="F5467">
        <v>0.98333334900000002</v>
      </c>
      <c r="G5467" t="s">
        <v>1464</v>
      </c>
    </row>
    <row r="5468" spans="1:7" ht="18.75" customHeight="1">
      <c r="A5468" s="36" t="s">
        <v>5090</v>
      </c>
      <c r="B5468" s="36" t="s">
        <v>4582</v>
      </c>
      <c r="C5468" s="36" t="s">
        <v>5091</v>
      </c>
      <c r="D5468" s="36" t="s">
        <v>4654</v>
      </c>
      <c r="E5468">
        <v>119.24</v>
      </c>
      <c r="F5468">
        <v>5.09</v>
      </c>
      <c r="G5468" t="s">
        <v>1464</v>
      </c>
    </row>
    <row r="5469" spans="1:7" ht="18.75" customHeight="1">
      <c r="A5469" s="36" t="s">
        <v>4812</v>
      </c>
      <c r="B5469" s="36" t="s">
        <v>4582</v>
      </c>
      <c r="C5469" s="36" t="s">
        <v>4813</v>
      </c>
      <c r="D5469" s="36" t="s">
        <v>4814</v>
      </c>
      <c r="E5469">
        <v>104.75</v>
      </c>
      <c r="F5469">
        <v>-2.983333349</v>
      </c>
      <c r="G5469" t="s">
        <v>1464</v>
      </c>
    </row>
    <row r="5470" spans="1:7" ht="18.75" customHeight="1">
      <c r="A5470" s="36" t="s">
        <v>5064</v>
      </c>
      <c r="B5470" s="36" t="s">
        <v>4582</v>
      </c>
      <c r="C5470" s="36" t="s">
        <v>5065</v>
      </c>
      <c r="D5470" s="36" t="s">
        <v>4814</v>
      </c>
      <c r="E5470">
        <v>104.68333440000001</v>
      </c>
      <c r="F5470">
        <v>-3.2999999519999998</v>
      </c>
      <c r="G5470" t="s">
        <v>1464</v>
      </c>
    </row>
    <row r="5471" spans="1:7" ht="18.75" customHeight="1">
      <c r="A5471" s="36" t="s">
        <v>4726</v>
      </c>
      <c r="B5471" s="36" t="s">
        <v>4582</v>
      </c>
      <c r="C5471" s="36" t="s">
        <v>4727</v>
      </c>
      <c r="D5471" t="s">
        <v>4690</v>
      </c>
      <c r="E5471">
        <v>99.800003050000001</v>
      </c>
      <c r="F5471">
        <v>3</v>
      </c>
      <c r="G5471" t="s">
        <v>1464</v>
      </c>
    </row>
    <row r="5472" spans="1:7" ht="18.75" customHeight="1">
      <c r="A5472" s="36" t="s">
        <v>4659</v>
      </c>
      <c r="B5472" s="36" t="s">
        <v>4582</v>
      </c>
      <c r="C5472" s="36" t="s">
        <v>4660</v>
      </c>
      <c r="D5472" s="36" t="s">
        <v>4661</v>
      </c>
      <c r="E5472">
        <v>104.6079</v>
      </c>
      <c r="F5472">
        <v>-3.2170830000000099</v>
      </c>
      <c r="G5472" t="s">
        <v>1464</v>
      </c>
    </row>
    <row r="5473" spans="1:7" ht="18.75" customHeight="1">
      <c r="A5473" s="36" t="s">
        <v>4888</v>
      </c>
      <c r="B5473" s="36" t="s">
        <v>4582</v>
      </c>
      <c r="C5473" s="36" t="s">
        <v>4889</v>
      </c>
      <c r="D5473" s="36" t="s">
        <v>4661</v>
      </c>
      <c r="E5473">
        <v>104.5874</v>
      </c>
      <c r="F5473">
        <v>-3.2549999999999999</v>
      </c>
      <c r="G5473" t="s">
        <v>1464</v>
      </c>
    </row>
    <row r="5474" spans="1:7" ht="18.75" customHeight="1">
      <c r="A5474" s="36" t="s">
        <v>4888</v>
      </c>
      <c r="B5474" s="36" t="s">
        <v>6330</v>
      </c>
      <c r="C5474" t="s">
        <v>6750</v>
      </c>
      <c r="D5474" t="s">
        <v>6340</v>
      </c>
      <c r="E5474">
        <v>5.3333334920000004</v>
      </c>
      <c r="F5474">
        <v>100.41666410000001</v>
      </c>
    </row>
    <row r="5475" spans="1:7" ht="18.75" customHeight="1">
      <c r="A5475" s="36" t="s">
        <v>6853</v>
      </c>
      <c r="B5475" s="36" t="s">
        <v>6330</v>
      </c>
      <c r="C5475" t="s">
        <v>6854</v>
      </c>
      <c r="D5475" t="s">
        <v>6335</v>
      </c>
      <c r="E5475">
        <v>5.6833333970000002</v>
      </c>
      <c r="F5475">
        <v>101.36666870000001</v>
      </c>
    </row>
    <row r="5476" spans="1:7" ht="18.75" customHeight="1">
      <c r="A5476" s="36" t="s">
        <v>15532</v>
      </c>
      <c r="B5476" s="36" t="s">
        <v>4582</v>
      </c>
      <c r="C5476" s="36" t="s">
        <v>15533</v>
      </c>
      <c r="D5476" s="36" t="s">
        <v>1464</v>
      </c>
      <c r="E5476">
        <v>128.23908050449501</v>
      </c>
      <c r="F5476">
        <v>1.97800018387374</v>
      </c>
      <c r="G5476" t="s">
        <v>1464</v>
      </c>
    </row>
    <row r="5477" spans="1:7" ht="18.75" customHeight="1">
      <c r="A5477" s="36" t="s">
        <v>6744</v>
      </c>
      <c r="B5477" s="36" t="s">
        <v>6330</v>
      </c>
      <c r="C5477" t="s">
        <v>6745</v>
      </c>
      <c r="D5477" t="s">
        <v>6332</v>
      </c>
      <c r="E5477">
        <v>1.75</v>
      </c>
      <c r="F5477">
        <v>104.1999969</v>
      </c>
    </row>
    <row r="5478" spans="1:7" ht="18.75" customHeight="1">
      <c r="A5478" s="36" t="s">
        <v>4585</v>
      </c>
      <c r="B5478" s="36" t="s">
        <v>4582</v>
      </c>
      <c r="C5478" s="36" t="s">
        <v>4586</v>
      </c>
      <c r="D5478" s="36" t="s">
        <v>4584</v>
      </c>
      <c r="E5478">
        <v>106.32</v>
      </c>
      <c r="F5478">
        <v>-6.01</v>
      </c>
      <c r="G5478" t="s">
        <v>1464</v>
      </c>
    </row>
    <row r="5479" spans="1:7" ht="18.75" customHeight="1">
      <c r="A5479" s="36" t="s">
        <v>6522</v>
      </c>
      <c r="B5479" s="36" t="s">
        <v>6330</v>
      </c>
      <c r="C5479" t="s">
        <v>6523</v>
      </c>
      <c r="D5479" t="s">
        <v>6442</v>
      </c>
      <c r="E5479">
        <v>3.4500000480000002</v>
      </c>
      <c r="F5479">
        <v>101.2166672</v>
      </c>
    </row>
    <row r="5480" spans="1:7" ht="18.75" customHeight="1">
      <c r="A5480" s="36" t="s">
        <v>6863</v>
      </c>
      <c r="B5480" s="36" t="s">
        <v>6330</v>
      </c>
      <c r="C5480" t="s">
        <v>6864</v>
      </c>
      <c r="D5480" t="s">
        <v>6332</v>
      </c>
      <c r="E5480">
        <v>1.433333397</v>
      </c>
      <c r="F5480">
        <v>104.2833328</v>
      </c>
    </row>
    <row r="5481" spans="1:7" ht="18.75" customHeight="1">
      <c r="A5481" s="36" t="s">
        <v>5423</v>
      </c>
      <c r="B5481" s="36" t="s">
        <v>4582</v>
      </c>
      <c r="C5481" s="36" t="s">
        <v>5424</v>
      </c>
      <c r="D5481" s="36" t="s">
        <v>4661</v>
      </c>
      <c r="E5481">
        <v>104.700241264585</v>
      </c>
      <c r="F5481">
        <v>-2.6290230702018098</v>
      </c>
      <c r="G5481" t="s">
        <v>1464</v>
      </c>
    </row>
    <row r="5482" spans="1:7" ht="18.75" customHeight="1">
      <c r="A5482" s="36" t="s">
        <v>6861</v>
      </c>
      <c r="B5482" s="36" t="s">
        <v>6330</v>
      </c>
      <c r="C5482" t="s">
        <v>6862</v>
      </c>
      <c r="D5482" t="s">
        <v>6332</v>
      </c>
      <c r="E5482">
        <v>1.466666698</v>
      </c>
      <c r="F5482">
        <v>104.01667019999999</v>
      </c>
    </row>
    <row r="5483" spans="1:7" ht="18.75" customHeight="1">
      <c r="A5483" s="36" t="s">
        <v>4691</v>
      </c>
      <c r="B5483" s="36" t="s">
        <v>4582</v>
      </c>
      <c r="C5483" s="36" t="s">
        <v>4692</v>
      </c>
      <c r="D5483" s="36" t="s">
        <v>4592</v>
      </c>
      <c r="E5483">
        <v>117.4932</v>
      </c>
      <c r="F5483">
        <v>0.47783610000001198</v>
      </c>
      <c r="G5483" t="s">
        <v>1464</v>
      </c>
    </row>
    <row r="5484" spans="1:7" ht="18.75" customHeight="1">
      <c r="A5484" s="36" t="s">
        <v>4668</v>
      </c>
      <c r="B5484" s="36" t="s">
        <v>4582</v>
      </c>
      <c r="C5484" s="36" t="s">
        <v>4669</v>
      </c>
      <c r="D5484" s="36" t="s">
        <v>4670</v>
      </c>
      <c r="E5484">
        <v>110.66665999999999</v>
      </c>
      <c r="F5484">
        <v>-3.0332230000000102</v>
      </c>
      <c r="G5484" t="s">
        <v>1464</v>
      </c>
    </row>
    <row r="5485" spans="1:7" ht="18.75" customHeight="1">
      <c r="A5485" s="36" t="s">
        <v>5241</v>
      </c>
      <c r="B5485" s="36" t="s">
        <v>4582</v>
      </c>
      <c r="C5485" s="36" t="s">
        <v>5242</v>
      </c>
      <c r="D5485" t="s">
        <v>4761</v>
      </c>
      <c r="E5485">
        <v>110.019333</v>
      </c>
      <c r="F5485">
        <v>-1.7949999999999999</v>
      </c>
      <c r="G5485" t="s">
        <v>1464</v>
      </c>
    </row>
    <row r="5486" spans="1:7" ht="18.75" customHeight="1">
      <c r="A5486" s="36" t="s">
        <v>5190</v>
      </c>
      <c r="B5486" s="36" t="s">
        <v>4582</v>
      </c>
      <c r="C5486" s="36" t="s">
        <v>5191</v>
      </c>
      <c r="D5486" t="s">
        <v>4584</v>
      </c>
      <c r="E5486">
        <v>106.6500015</v>
      </c>
      <c r="F5486">
        <v>-6.033333302</v>
      </c>
      <c r="G5486" t="s">
        <v>1464</v>
      </c>
    </row>
    <row r="5487" spans="1:7" ht="18.75" customHeight="1">
      <c r="A5487" s="36" t="s">
        <v>6859</v>
      </c>
      <c r="B5487" s="36" t="s">
        <v>6330</v>
      </c>
      <c r="C5487" t="s">
        <v>6860</v>
      </c>
      <c r="D5487" t="s">
        <v>6332</v>
      </c>
      <c r="E5487">
        <v>1.3666666750000001</v>
      </c>
      <c r="F5487">
        <v>104.08333589999999</v>
      </c>
    </row>
    <row r="5488" spans="1:7" ht="18.75" customHeight="1">
      <c r="A5488" s="36" t="s">
        <v>5243</v>
      </c>
      <c r="B5488" s="36" t="s">
        <v>4582</v>
      </c>
      <c r="C5488" s="36" t="s">
        <v>5244</v>
      </c>
      <c r="D5488" t="s">
        <v>4690</v>
      </c>
      <c r="E5488">
        <v>98.771167000000005</v>
      </c>
      <c r="F5488">
        <v>3.737222</v>
      </c>
      <c r="G5488" t="s">
        <v>1464</v>
      </c>
    </row>
    <row r="5489" spans="1:7" ht="18.75" customHeight="1">
      <c r="A5489" s="36" t="s">
        <v>6771</v>
      </c>
      <c r="B5489" s="36" t="s">
        <v>6330</v>
      </c>
      <c r="C5489" t="s">
        <v>6772</v>
      </c>
      <c r="D5489" t="s">
        <v>6332</v>
      </c>
      <c r="E5489">
        <v>2.3499999049999998</v>
      </c>
      <c r="F5489">
        <v>103.9499969</v>
      </c>
    </row>
    <row r="5490" spans="1:7" ht="18.75" customHeight="1">
      <c r="A5490" s="36" t="s">
        <v>5372</v>
      </c>
      <c r="B5490" s="36" t="s">
        <v>4582</v>
      </c>
      <c r="C5490" s="36" t="s">
        <v>5373</v>
      </c>
      <c r="D5490" s="36" t="s">
        <v>4661</v>
      </c>
      <c r="E5490">
        <v>104.640517302718</v>
      </c>
      <c r="F5490">
        <v>-3.2213464289568101</v>
      </c>
      <c r="G5490" t="s">
        <v>1464</v>
      </c>
    </row>
    <row r="5491" spans="1:7" ht="18.75" customHeight="1">
      <c r="A5491" s="36" t="s">
        <v>6777</v>
      </c>
      <c r="B5491" s="36" t="s">
        <v>6330</v>
      </c>
      <c r="C5491" t="s">
        <v>6778</v>
      </c>
      <c r="D5491" t="s">
        <v>6350</v>
      </c>
      <c r="E5491">
        <v>0</v>
      </c>
      <c r="F5491">
        <v>0</v>
      </c>
    </row>
    <row r="5492" spans="1:7" ht="18.75" customHeight="1">
      <c r="A5492" s="36" t="s">
        <v>4929</v>
      </c>
      <c r="B5492" s="36" t="s">
        <v>4582</v>
      </c>
      <c r="C5492" s="36" t="s">
        <v>4930</v>
      </c>
      <c r="D5492" s="36" t="s">
        <v>4814</v>
      </c>
      <c r="E5492">
        <v>104.73332980000001</v>
      </c>
      <c r="F5492">
        <v>-2.3666667939999999</v>
      </c>
      <c r="G5492" t="s">
        <v>1464</v>
      </c>
    </row>
    <row r="5493" spans="1:7" ht="18.75" customHeight="1">
      <c r="A5493" s="36" t="s">
        <v>16988</v>
      </c>
      <c r="B5493" s="36" t="s">
        <v>6330</v>
      </c>
      <c r="C5493" t="s">
        <v>17047</v>
      </c>
      <c r="D5493" t="s">
        <v>6356</v>
      </c>
      <c r="E5493">
        <v>3.3498000519231099</v>
      </c>
      <c r="F5493">
        <v>113.15679528330701</v>
      </c>
    </row>
    <row r="5494" spans="1:7" ht="18.75" customHeight="1">
      <c r="A5494" s="36" t="s">
        <v>6478</v>
      </c>
      <c r="B5494" s="36" t="s">
        <v>6330</v>
      </c>
      <c r="C5494" t="s">
        <v>6479</v>
      </c>
      <c r="D5494" t="s">
        <v>6442</v>
      </c>
      <c r="E5494">
        <v>2.6500000950000002</v>
      </c>
      <c r="F5494">
        <v>101.58333589999999</v>
      </c>
    </row>
    <row r="5495" spans="1:7" ht="18.75" customHeight="1">
      <c r="A5495" s="36" t="s">
        <v>7977</v>
      </c>
      <c r="B5495" s="36" t="s">
        <v>17249</v>
      </c>
      <c r="C5495" s="36" t="s">
        <v>7978</v>
      </c>
      <c r="D5495" s="36" t="s">
        <v>7703</v>
      </c>
      <c r="E5495">
        <v>174.8627778</v>
      </c>
      <c r="F5495">
        <v>-36.896944439999999</v>
      </c>
      <c r="G5495" t="s">
        <v>8460</v>
      </c>
    </row>
    <row r="5496" spans="1:7" ht="18.75" customHeight="1">
      <c r="A5496" s="36" t="s">
        <v>5245</v>
      </c>
      <c r="B5496" s="36" t="s">
        <v>4582</v>
      </c>
      <c r="C5496" s="36" t="s">
        <v>5246</v>
      </c>
      <c r="D5496" s="36" t="s">
        <v>4664</v>
      </c>
      <c r="E5496">
        <v>110.347528</v>
      </c>
      <c r="F5496">
        <v>-6.9633890000000003</v>
      </c>
      <c r="G5496" t="s">
        <v>1464</v>
      </c>
    </row>
    <row r="5497" spans="1:7" ht="18.75" customHeight="1">
      <c r="A5497" s="36" t="s">
        <v>13899</v>
      </c>
      <c r="B5497" s="36" t="s">
        <v>13155</v>
      </c>
      <c r="C5497" s="36" t="s">
        <v>13900</v>
      </c>
      <c r="D5497" s="36" t="s">
        <v>1464</v>
      </c>
      <c r="E5497">
        <v>0</v>
      </c>
      <c r="F5497">
        <v>0</v>
      </c>
      <c r="G5497" t="s">
        <v>1464</v>
      </c>
    </row>
    <row r="5498" spans="1:7" ht="18.75" customHeight="1">
      <c r="A5498" s="36" t="s">
        <v>13901</v>
      </c>
      <c r="B5498" s="36" t="s">
        <v>13155</v>
      </c>
      <c r="C5498" s="36" t="s">
        <v>13902</v>
      </c>
      <c r="D5498" s="36" t="s">
        <v>1464</v>
      </c>
      <c r="E5498">
        <v>0</v>
      </c>
      <c r="F5498">
        <v>0</v>
      </c>
      <c r="G5498" t="s">
        <v>1464</v>
      </c>
    </row>
    <row r="5499" spans="1:7" ht="18.75" customHeight="1">
      <c r="A5499" s="36" t="s">
        <v>6945</v>
      </c>
      <c r="B5499" s="36" t="s">
        <v>6929</v>
      </c>
      <c r="C5499" s="36" t="s">
        <v>6946</v>
      </c>
      <c r="D5499" s="36" t="s">
        <v>6947</v>
      </c>
      <c r="E5499">
        <v>97.2</v>
      </c>
      <c r="F5499">
        <v>24.2</v>
      </c>
      <c r="G5499" t="s">
        <v>1464</v>
      </c>
    </row>
    <row r="5500" spans="1:7" ht="18.75" customHeight="1">
      <c r="A5500" s="36" t="s">
        <v>12002</v>
      </c>
      <c r="B5500" s="36" t="s">
        <v>17251</v>
      </c>
      <c r="C5500" s="36" t="s">
        <v>12003</v>
      </c>
      <c r="D5500" s="36" t="s">
        <v>11839</v>
      </c>
      <c r="E5500">
        <v>127.17343751887501</v>
      </c>
      <c r="F5500">
        <v>36.179080497857399</v>
      </c>
      <c r="G5500" t="s">
        <v>1464</v>
      </c>
    </row>
    <row r="5501" spans="1:7" ht="18.75" customHeight="1">
      <c r="A5501" s="36" t="s">
        <v>15606</v>
      </c>
      <c r="B5501" s="36" t="s">
        <v>17249</v>
      </c>
      <c r="C5501" s="36" t="s">
        <v>15607</v>
      </c>
      <c r="D5501" s="36" t="s">
        <v>7773</v>
      </c>
      <c r="E5501">
        <v>174.24</v>
      </c>
      <c r="F5501">
        <v>-36.369999999999997</v>
      </c>
      <c r="G5501" t="s">
        <v>8905</v>
      </c>
    </row>
    <row r="5502" spans="1:7" ht="18.75" customHeight="1">
      <c r="A5502" s="36" t="s">
        <v>7979</v>
      </c>
      <c r="B5502" s="36" t="s">
        <v>17249</v>
      </c>
      <c r="C5502" s="36" t="s">
        <v>7980</v>
      </c>
      <c r="D5502" s="36" t="s">
        <v>7773</v>
      </c>
      <c r="E5502">
        <v>174.8627778</v>
      </c>
      <c r="F5502">
        <v>-36.896944439999999</v>
      </c>
      <c r="G5502" t="s">
        <v>8905</v>
      </c>
    </row>
    <row r="5503" spans="1:7" ht="18.75" customHeight="1">
      <c r="A5503" s="36" t="s">
        <v>7981</v>
      </c>
      <c r="B5503" s="36" t="s">
        <v>17249</v>
      </c>
      <c r="C5503" s="36" t="s">
        <v>7982</v>
      </c>
      <c r="D5503" t="s">
        <v>7773</v>
      </c>
      <c r="E5503">
        <v>174.8627778</v>
      </c>
      <c r="F5503">
        <v>-36.896944439999999</v>
      </c>
      <c r="G5503" t="s">
        <v>8905</v>
      </c>
    </row>
    <row r="5504" spans="1:7" ht="18.75" customHeight="1">
      <c r="A5504" s="36" t="s">
        <v>7983</v>
      </c>
      <c r="B5504" s="36" t="s">
        <v>17249</v>
      </c>
      <c r="C5504" s="36" t="s">
        <v>7984</v>
      </c>
      <c r="D5504" t="s">
        <v>7773</v>
      </c>
      <c r="E5504">
        <v>174.3005556</v>
      </c>
      <c r="F5504">
        <v>-36.354444440000002</v>
      </c>
      <c r="G5504" t="s">
        <v>8905</v>
      </c>
    </row>
    <row r="5505" spans="1:7" ht="18.75" customHeight="1">
      <c r="A5505" s="36" t="s">
        <v>8469</v>
      </c>
      <c r="B5505" s="36" t="s">
        <v>17249</v>
      </c>
      <c r="C5505" s="36" t="s">
        <v>8470</v>
      </c>
      <c r="D5505" t="s">
        <v>7716</v>
      </c>
      <c r="E5505">
        <v>172.71665949999999</v>
      </c>
      <c r="F5505">
        <v>-34.433334350000003</v>
      </c>
      <c r="G5505" t="s">
        <v>1464</v>
      </c>
    </row>
    <row r="5506" spans="1:7" ht="18.75" customHeight="1">
      <c r="A5506" s="36" t="s">
        <v>7605</v>
      </c>
      <c r="B5506" s="36" t="s">
        <v>7429</v>
      </c>
      <c r="C5506" s="36" t="s">
        <v>7606</v>
      </c>
      <c r="D5506" s="36" t="s">
        <v>1464</v>
      </c>
      <c r="E5506">
        <v>0</v>
      </c>
      <c r="F5506">
        <v>0</v>
      </c>
      <c r="G5506" t="s">
        <v>1464</v>
      </c>
    </row>
    <row r="5507" spans="1:7" ht="18.75" customHeight="1">
      <c r="A5507" s="36" t="s">
        <v>7607</v>
      </c>
      <c r="B5507" s="36" t="s">
        <v>7429</v>
      </c>
      <c r="C5507" s="36" t="s">
        <v>7608</v>
      </c>
      <c r="D5507" s="36" t="s">
        <v>7560</v>
      </c>
      <c r="E5507">
        <v>0</v>
      </c>
      <c r="F5507">
        <v>0</v>
      </c>
      <c r="G5507" t="s">
        <v>1464</v>
      </c>
    </row>
    <row r="5508" spans="1:7" ht="18.75" customHeight="1">
      <c r="A5508" s="36" t="s">
        <v>7985</v>
      </c>
      <c r="B5508" s="36" t="s">
        <v>17249</v>
      </c>
      <c r="C5508" s="36" t="s">
        <v>7986</v>
      </c>
      <c r="D5508" s="36" t="s">
        <v>7732</v>
      </c>
      <c r="E5508">
        <v>175.3088889</v>
      </c>
      <c r="F5508">
        <v>-37.157222220000001</v>
      </c>
      <c r="G5508" t="s">
        <v>8557</v>
      </c>
    </row>
    <row r="5509" spans="1:7" ht="18.75" customHeight="1">
      <c r="A5509" s="36" t="s">
        <v>8467</v>
      </c>
      <c r="B5509" s="36" t="s">
        <v>17249</v>
      </c>
      <c r="C5509" s="36" t="s">
        <v>8468</v>
      </c>
      <c r="D5509" s="36" t="s">
        <v>7739</v>
      </c>
      <c r="E5509">
        <v>171.13333130000001</v>
      </c>
      <c r="F5509">
        <v>-42.566665649999997</v>
      </c>
      <c r="G5509" t="s">
        <v>1464</v>
      </c>
    </row>
    <row r="5510" spans="1:7" ht="18.75" customHeight="1">
      <c r="A5510" s="36" t="s">
        <v>7987</v>
      </c>
      <c r="B5510" s="36" t="s">
        <v>17249</v>
      </c>
      <c r="C5510" s="36" t="s">
        <v>7988</v>
      </c>
      <c r="D5510" s="36" t="s">
        <v>7726</v>
      </c>
      <c r="E5510">
        <v>172.71111110000001</v>
      </c>
      <c r="F5510">
        <v>-43.288888890000003</v>
      </c>
      <c r="G5510" t="s">
        <v>8990</v>
      </c>
    </row>
    <row r="5511" spans="1:7" ht="18.75" customHeight="1">
      <c r="A5511" s="36" t="s">
        <v>9978</v>
      </c>
      <c r="B5511" s="36" t="s">
        <v>9596</v>
      </c>
      <c r="C5511" s="36" t="s">
        <v>9979</v>
      </c>
      <c r="D5511" s="36" t="s">
        <v>9740</v>
      </c>
      <c r="E5511">
        <v>72.833335880000007</v>
      </c>
      <c r="F5511">
        <v>34.116664890000003</v>
      </c>
      <c r="G5511" t="s">
        <v>1464</v>
      </c>
    </row>
    <row r="5512" spans="1:7" ht="18.75" customHeight="1">
      <c r="A5512" s="36" t="s">
        <v>7171</v>
      </c>
      <c r="B5512" s="36" t="s">
        <v>6929</v>
      </c>
      <c r="C5512" s="36" t="s">
        <v>7172</v>
      </c>
      <c r="D5512" s="36" t="s">
        <v>1464</v>
      </c>
      <c r="E5512">
        <v>0</v>
      </c>
      <c r="F5512">
        <v>0</v>
      </c>
      <c r="G5512" t="s">
        <v>1464</v>
      </c>
    </row>
    <row r="5513" spans="1:7" ht="18.75" customHeight="1">
      <c r="A5513" s="36" t="s">
        <v>13903</v>
      </c>
      <c r="B5513" s="36" t="s">
        <v>13155</v>
      </c>
      <c r="C5513" s="36" t="s">
        <v>13904</v>
      </c>
      <c r="D5513" s="36" t="s">
        <v>1464</v>
      </c>
      <c r="E5513">
        <v>0</v>
      </c>
      <c r="F5513">
        <v>0</v>
      </c>
      <c r="G5513" t="s">
        <v>1464</v>
      </c>
    </row>
    <row r="5514" spans="1:7" ht="18.75" customHeight="1">
      <c r="A5514" s="36" t="s">
        <v>6664</v>
      </c>
      <c r="B5514" s="36" t="s">
        <v>6330</v>
      </c>
      <c r="C5514" t="s">
        <v>6665</v>
      </c>
      <c r="D5514" t="s">
        <v>6347</v>
      </c>
      <c r="E5514">
        <v>4.45</v>
      </c>
      <c r="F5514">
        <v>103.16</v>
      </c>
    </row>
    <row r="5515" spans="1:7" ht="18.75" customHeight="1">
      <c r="A5515" s="36" t="s">
        <v>3629</v>
      </c>
      <c r="B5515" s="36" t="s">
        <v>3619</v>
      </c>
      <c r="C5515" s="36" t="s">
        <v>3630</v>
      </c>
      <c r="D5515" s="36" t="s">
        <v>3631</v>
      </c>
      <c r="E5515">
        <v>114.68333440000001</v>
      </c>
      <c r="F5515">
        <v>4.5999999049999998</v>
      </c>
      <c r="G5515" t="s">
        <v>1464</v>
      </c>
    </row>
    <row r="5516" spans="1:7" ht="18.75" customHeight="1">
      <c r="A5516" s="36" t="s">
        <v>4487</v>
      </c>
      <c r="B5516" s="36" t="s">
        <v>17247</v>
      </c>
      <c r="C5516" s="36" t="s">
        <v>4488</v>
      </c>
      <c r="D5516" s="36" t="s">
        <v>3799</v>
      </c>
      <c r="E5516">
        <v>110.33333589999999</v>
      </c>
      <c r="F5516">
        <v>20.066667559999999</v>
      </c>
      <c r="G5516" t="s">
        <v>1464</v>
      </c>
    </row>
    <row r="5517" spans="1:7" ht="18.75" customHeight="1">
      <c r="A5517" s="36" t="s">
        <v>17037</v>
      </c>
      <c r="B5517" s="36" t="s">
        <v>6330</v>
      </c>
      <c r="C5517" t="s">
        <v>17096</v>
      </c>
      <c r="D5517" t="s">
        <v>6350</v>
      </c>
      <c r="E5517">
        <v>3.05091591917359</v>
      </c>
      <c r="F5517">
        <v>102.62944910249099</v>
      </c>
    </row>
    <row r="5518" spans="1:7" ht="18.75" customHeight="1">
      <c r="A5518" s="36" t="s">
        <v>14211</v>
      </c>
      <c r="B5518" s="36" t="s">
        <v>14374</v>
      </c>
      <c r="C5518" s="36" t="s">
        <v>14212</v>
      </c>
      <c r="D5518" s="36" t="s">
        <v>14172</v>
      </c>
      <c r="E5518">
        <v>125.5</v>
      </c>
      <c r="F5518">
        <v>-8.5500001910000005</v>
      </c>
      <c r="G5518" t="s">
        <v>1464</v>
      </c>
    </row>
    <row r="5519" spans="1:7" ht="18.75" customHeight="1">
      <c r="A5519" s="36" t="s">
        <v>4963</v>
      </c>
      <c r="B5519" s="36" t="s">
        <v>4582</v>
      </c>
      <c r="C5519" s="36" t="s">
        <v>4964</v>
      </c>
      <c r="D5519" s="36" t="s">
        <v>4606</v>
      </c>
      <c r="E5519">
        <v>125.50908497508</v>
      </c>
      <c r="F5519">
        <v>-8.5641057692102898</v>
      </c>
      <c r="G5519" t="s">
        <v>1464</v>
      </c>
    </row>
    <row r="5520" spans="1:7" ht="18.75" customHeight="1">
      <c r="A5520" s="36" t="s">
        <v>8465</v>
      </c>
      <c r="B5520" s="36" t="s">
        <v>17249</v>
      </c>
      <c r="C5520" s="36" t="s">
        <v>8466</v>
      </c>
      <c r="D5520" s="36" t="s">
        <v>7710</v>
      </c>
      <c r="E5520">
        <v>173.0500031</v>
      </c>
      <c r="F5520">
        <v>-41.166667940000004</v>
      </c>
      <c r="G5520" t="s">
        <v>1464</v>
      </c>
    </row>
    <row r="5521" spans="1:7" ht="18.75" customHeight="1">
      <c r="A5521" s="36" t="s">
        <v>2107</v>
      </c>
      <c r="B5521" s="36" t="s">
        <v>1884</v>
      </c>
      <c r="C5521" s="36" t="s">
        <v>2108</v>
      </c>
      <c r="D5521" t="s">
        <v>1938</v>
      </c>
      <c r="E5521">
        <v>147.32499999999999</v>
      </c>
      <c r="F5521">
        <v>-42.880555999999999</v>
      </c>
      <c r="G5521" t="s">
        <v>1464</v>
      </c>
    </row>
    <row r="5522" spans="1:7" ht="18.75" customHeight="1">
      <c r="A5522" s="36" t="s">
        <v>5751</v>
      </c>
      <c r="B5522" s="36" t="s">
        <v>5588</v>
      </c>
      <c r="C5522" s="36" t="s">
        <v>5752</v>
      </c>
      <c r="D5522" t="s">
        <v>5626</v>
      </c>
      <c r="E5522">
        <v>136.69145712688999</v>
      </c>
      <c r="F5522">
        <v>35.1719668094062</v>
      </c>
      <c r="G5522" t="s">
        <v>1464</v>
      </c>
    </row>
    <row r="5523" spans="1:7" ht="18.75" customHeight="1">
      <c r="A5523" s="36" t="s">
        <v>7665</v>
      </c>
      <c r="B5523" s="36" t="s">
        <v>7429</v>
      </c>
      <c r="C5523" s="36" t="s">
        <v>7666</v>
      </c>
      <c r="D5523" t="s">
        <v>7565</v>
      </c>
      <c r="E5523">
        <v>83.083335880000007</v>
      </c>
      <c r="F5523">
        <v>27.600000380000001</v>
      </c>
      <c r="G5523" t="s">
        <v>1464</v>
      </c>
    </row>
    <row r="5524" spans="1:7" ht="18.75" customHeight="1">
      <c r="A5524" s="36" t="s">
        <v>7469</v>
      </c>
      <c r="B5524" s="36" t="s">
        <v>7429</v>
      </c>
      <c r="C5524" s="36" t="s">
        <v>7470</v>
      </c>
      <c r="D5524" s="36" t="s">
        <v>1464</v>
      </c>
      <c r="E5524">
        <v>0</v>
      </c>
      <c r="F5524">
        <v>0</v>
      </c>
      <c r="G5524" t="s">
        <v>1464</v>
      </c>
    </row>
    <row r="5525" spans="1:7" ht="18.75" customHeight="1">
      <c r="A5525" s="36" t="s">
        <v>8700</v>
      </c>
      <c r="B5525" s="36" t="s">
        <v>17249</v>
      </c>
      <c r="C5525" s="36" t="s">
        <v>8701</v>
      </c>
      <c r="D5525" s="36" t="s">
        <v>7773</v>
      </c>
      <c r="E5525">
        <v>174.21666669999999</v>
      </c>
      <c r="F5525">
        <v>-36.383333329999999</v>
      </c>
      <c r="G5525" t="s">
        <v>8905</v>
      </c>
    </row>
    <row r="5526" spans="1:7" ht="18.75" customHeight="1">
      <c r="A5526" s="36" t="s">
        <v>8698</v>
      </c>
      <c r="B5526" s="36" t="s">
        <v>17249</v>
      </c>
      <c r="C5526" s="36" t="s">
        <v>8699</v>
      </c>
      <c r="D5526" t="s">
        <v>7773</v>
      </c>
      <c r="E5526">
        <v>174.21666669999999</v>
      </c>
      <c r="F5526">
        <v>-36.383333329999999</v>
      </c>
      <c r="G5526" t="s">
        <v>8905</v>
      </c>
    </row>
    <row r="5527" spans="1:7" ht="18.75" customHeight="1">
      <c r="A5527" s="36" t="s">
        <v>8696</v>
      </c>
      <c r="B5527" s="36" t="s">
        <v>17249</v>
      </c>
      <c r="C5527" s="36" t="s">
        <v>8697</v>
      </c>
      <c r="D5527" t="s">
        <v>7773</v>
      </c>
      <c r="E5527">
        <v>174.3927778</v>
      </c>
      <c r="F5527">
        <v>-36.404722219999996</v>
      </c>
      <c r="G5527" t="s">
        <v>8905</v>
      </c>
    </row>
    <row r="5528" spans="1:7" ht="18.75" customHeight="1">
      <c r="A5528" s="36" t="s">
        <v>8694</v>
      </c>
      <c r="B5528" s="36" t="s">
        <v>17249</v>
      </c>
      <c r="C5528" s="36" t="s">
        <v>8695</v>
      </c>
      <c r="D5528" s="36" t="s">
        <v>7726</v>
      </c>
      <c r="E5528">
        <v>172.41666670000001</v>
      </c>
      <c r="F5528">
        <v>-43.833333330000002</v>
      </c>
      <c r="G5528" t="s">
        <v>8598</v>
      </c>
    </row>
    <row r="5529" spans="1:7" ht="18.75" customHeight="1">
      <c r="A5529" s="36" t="s">
        <v>8692</v>
      </c>
      <c r="B5529" s="36" t="s">
        <v>17249</v>
      </c>
      <c r="C5529" s="36" t="s">
        <v>8693</v>
      </c>
      <c r="D5529" s="36" t="s">
        <v>7726</v>
      </c>
      <c r="E5529">
        <v>172.41666670000001</v>
      </c>
      <c r="F5529">
        <v>-43.833333330000002</v>
      </c>
      <c r="G5529" t="s">
        <v>8598</v>
      </c>
    </row>
    <row r="5530" spans="1:7" ht="18.75" customHeight="1">
      <c r="A5530" s="36" t="s">
        <v>7041</v>
      </c>
      <c r="B5530" s="36" t="s">
        <v>6929</v>
      </c>
      <c r="C5530" s="36" t="s">
        <v>7042</v>
      </c>
      <c r="D5530" s="36" t="s">
        <v>6982</v>
      </c>
      <c r="E5530">
        <v>96.199996949999999</v>
      </c>
      <c r="F5530">
        <v>22.183332440000001</v>
      </c>
      <c r="G5530" t="s">
        <v>1464</v>
      </c>
    </row>
    <row r="5531" spans="1:7" ht="18.75" customHeight="1">
      <c r="A5531" s="36" t="s">
        <v>7085</v>
      </c>
      <c r="B5531" s="36" t="s">
        <v>6929</v>
      </c>
      <c r="C5531" s="36" t="s">
        <v>7086</v>
      </c>
      <c r="D5531" s="36" t="s">
        <v>7032</v>
      </c>
      <c r="E5531">
        <v>95.699996949999999</v>
      </c>
      <c r="F5531">
        <v>18.950000760000002</v>
      </c>
      <c r="G5531" t="s">
        <v>1464</v>
      </c>
    </row>
    <row r="5532" spans="1:7" ht="18.75" customHeight="1">
      <c r="A5532" s="36" t="s">
        <v>7087</v>
      </c>
      <c r="B5532" s="36" t="s">
        <v>6929</v>
      </c>
      <c r="C5532" s="36" t="s">
        <v>7088</v>
      </c>
      <c r="D5532" t="s">
        <v>6982</v>
      </c>
      <c r="E5532">
        <v>95.583335880000007</v>
      </c>
      <c r="F5532">
        <v>21.61666679</v>
      </c>
      <c r="G5532" t="s">
        <v>1464</v>
      </c>
    </row>
    <row r="5533" spans="1:7" ht="18.75" customHeight="1">
      <c r="A5533" s="36" t="s">
        <v>6980</v>
      </c>
      <c r="B5533" s="36" t="s">
        <v>6929</v>
      </c>
      <c r="C5533" s="36" t="s">
        <v>6981</v>
      </c>
      <c r="D5533" s="36" t="s">
        <v>6982</v>
      </c>
      <c r="E5533">
        <v>95.816665650000004</v>
      </c>
      <c r="F5533">
        <v>21.033332819999998</v>
      </c>
      <c r="G5533" t="s">
        <v>1464</v>
      </c>
    </row>
    <row r="5534" spans="1:7" ht="18.75" customHeight="1">
      <c r="A5534" s="36" t="s">
        <v>7039</v>
      </c>
      <c r="B5534" s="36" t="s">
        <v>6929</v>
      </c>
      <c r="C5534" s="36" t="s">
        <v>7040</v>
      </c>
      <c r="D5534" s="36" t="s">
        <v>6982</v>
      </c>
      <c r="E5534">
        <v>96.099998470000003</v>
      </c>
      <c r="F5534">
        <v>22.200000760000002</v>
      </c>
      <c r="G5534" t="s">
        <v>1464</v>
      </c>
    </row>
    <row r="5535" spans="1:7" ht="18.75" customHeight="1">
      <c r="A5535" s="36" t="s">
        <v>7020</v>
      </c>
      <c r="B5535" s="36" t="s">
        <v>6929</v>
      </c>
      <c r="C5535" s="36" t="s">
        <v>7021</v>
      </c>
      <c r="D5535" s="36" t="s">
        <v>6982</v>
      </c>
      <c r="E5535">
        <v>96.050003050000001</v>
      </c>
      <c r="F5535">
        <v>21.88333321</v>
      </c>
      <c r="G5535" t="s">
        <v>1464</v>
      </c>
    </row>
    <row r="5536" spans="1:7" ht="18.75" customHeight="1">
      <c r="A5536" s="36" t="s">
        <v>10552</v>
      </c>
      <c r="B5536" s="36" t="s">
        <v>9596</v>
      </c>
      <c r="C5536" s="36" t="s">
        <v>10553</v>
      </c>
      <c r="D5536" s="36" t="s">
        <v>1350</v>
      </c>
      <c r="E5536">
        <v>70.833335880000007</v>
      </c>
      <c r="F5536">
        <v>30.700000760000002</v>
      </c>
      <c r="G5536" t="s">
        <v>1464</v>
      </c>
    </row>
    <row r="5537" spans="1:7" ht="18.75" customHeight="1">
      <c r="A5537" s="36" t="s">
        <v>8463</v>
      </c>
      <c r="B5537" s="36" t="s">
        <v>17249</v>
      </c>
      <c r="C5537" s="36" t="s">
        <v>8464</v>
      </c>
      <c r="D5537" s="36" t="s">
        <v>7710</v>
      </c>
      <c r="E5537">
        <v>173.03334050000001</v>
      </c>
      <c r="F5537">
        <v>-41.116664890000003</v>
      </c>
      <c r="G5537" t="s">
        <v>1464</v>
      </c>
    </row>
    <row r="5538" spans="1:7" ht="18.75" customHeight="1">
      <c r="A5538" s="36" t="s">
        <v>8690</v>
      </c>
      <c r="B5538" s="36" t="s">
        <v>17249</v>
      </c>
      <c r="C5538" s="36" t="s">
        <v>8691</v>
      </c>
      <c r="D5538" s="36" t="s">
        <v>7710</v>
      </c>
      <c r="E5538">
        <v>173.03334050000001</v>
      </c>
      <c r="F5538">
        <v>-41.116664890000003</v>
      </c>
      <c r="G5538" t="s">
        <v>8935</v>
      </c>
    </row>
    <row r="5539" spans="1:7" ht="18.75" customHeight="1">
      <c r="A5539" s="36" t="s">
        <v>8688</v>
      </c>
      <c r="B5539" s="36" t="s">
        <v>17249</v>
      </c>
      <c r="C5539" s="36" t="s">
        <v>8689</v>
      </c>
      <c r="D5539" s="36" t="s">
        <v>7703</v>
      </c>
      <c r="E5539">
        <v>176</v>
      </c>
      <c r="F5539">
        <v>-37.716666670000002</v>
      </c>
      <c r="G5539" t="s">
        <v>8460</v>
      </c>
    </row>
    <row r="5540" spans="1:7" ht="18.75" customHeight="1">
      <c r="A5540" s="36" t="s">
        <v>8686</v>
      </c>
      <c r="B5540" s="36" t="s">
        <v>17249</v>
      </c>
      <c r="C5540" s="36" t="s">
        <v>8687</v>
      </c>
      <c r="D5540" s="36" t="s">
        <v>7703</v>
      </c>
      <c r="E5540">
        <v>176</v>
      </c>
      <c r="F5540">
        <v>-37.716666670000002</v>
      </c>
      <c r="G5540" t="s">
        <v>8460</v>
      </c>
    </row>
    <row r="5541" spans="1:7" ht="18.75" customHeight="1">
      <c r="A5541" s="36" t="s">
        <v>8461</v>
      </c>
      <c r="B5541" s="36" t="s">
        <v>17249</v>
      </c>
      <c r="C5541" s="36" t="s">
        <v>8462</v>
      </c>
      <c r="D5541" s="36" t="s">
        <v>7739</v>
      </c>
      <c r="E5541">
        <v>176</v>
      </c>
      <c r="F5541">
        <v>-37.583332059999996</v>
      </c>
      <c r="G5541" t="s">
        <v>1464</v>
      </c>
    </row>
    <row r="5542" spans="1:7" ht="18.75" customHeight="1">
      <c r="A5542" s="36" t="s">
        <v>8459</v>
      </c>
      <c r="B5542" s="36" t="s">
        <v>17249</v>
      </c>
      <c r="C5542" s="36" t="s">
        <v>8460</v>
      </c>
      <c r="D5542" s="36" t="s">
        <v>7703</v>
      </c>
      <c r="E5542">
        <v>176.13333130000001</v>
      </c>
      <c r="F5542">
        <v>-37.650001529999997</v>
      </c>
      <c r="G5542" t="s">
        <v>1464</v>
      </c>
    </row>
    <row r="5543" spans="1:7" ht="18.75" customHeight="1">
      <c r="A5543" s="36" t="s">
        <v>8684</v>
      </c>
      <c r="B5543" s="36" t="s">
        <v>17249</v>
      </c>
      <c r="C5543" s="36" t="s">
        <v>8685</v>
      </c>
      <c r="D5543" s="36" t="s">
        <v>7703</v>
      </c>
      <c r="E5543">
        <v>176.13333130000001</v>
      </c>
      <c r="F5543">
        <v>-37.650001529999997</v>
      </c>
      <c r="G5543" t="s">
        <v>8460</v>
      </c>
    </row>
    <row r="5544" spans="1:7" ht="18.75" customHeight="1">
      <c r="A5544" s="36" t="s">
        <v>7173</v>
      </c>
      <c r="B5544" s="36" t="s">
        <v>6929</v>
      </c>
      <c r="C5544" s="36" t="s">
        <v>7174</v>
      </c>
      <c r="D5544" s="36" t="s">
        <v>1464</v>
      </c>
      <c r="E5544">
        <v>0</v>
      </c>
      <c r="F5544">
        <v>0</v>
      </c>
      <c r="G5544" t="s">
        <v>1464</v>
      </c>
    </row>
    <row r="5545" spans="1:7" ht="18.75" customHeight="1">
      <c r="A5545" s="36" t="s">
        <v>2774</v>
      </c>
      <c r="B5545" s="36" t="s">
        <v>1884</v>
      </c>
      <c r="C5545" s="36" t="s">
        <v>2775</v>
      </c>
      <c r="D5545" s="36" t="s">
        <v>1464</v>
      </c>
      <c r="E5545">
        <v>146.33363715227301</v>
      </c>
      <c r="F5545">
        <v>-18.625680136658499</v>
      </c>
      <c r="G5545" t="s">
        <v>1464</v>
      </c>
    </row>
    <row r="5546" spans="1:7" ht="18.75" customHeight="1">
      <c r="A5546" s="36" t="s">
        <v>8457</v>
      </c>
      <c r="B5546" s="36" t="s">
        <v>17249</v>
      </c>
      <c r="C5546" s="36" t="s">
        <v>8458</v>
      </c>
      <c r="D5546" s="36" t="s">
        <v>7773</v>
      </c>
      <c r="E5546">
        <v>174.6788889</v>
      </c>
      <c r="F5546">
        <v>-36.205833329999997</v>
      </c>
      <c r="G5546" t="s">
        <v>1464</v>
      </c>
    </row>
    <row r="5547" spans="1:7" ht="18.75" customHeight="1">
      <c r="A5547" s="36" t="s">
        <v>8682</v>
      </c>
      <c r="B5547" s="36" t="s">
        <v>17249</v>
      </c>
      <c r="C5547" s="36" t="s">
        <v>8683</v>
      </c>
      <c r="D5547" s="36" t="s">
        <v>7773</v>
      </c>
      <c r="E5547">
        <v>174.6788889</v>
      </c>
      <c r="F5547">
        <v>-36.205833329999997</v>
      </c>
      <c r="G5547" t="s">
        <v>8023</v>
      </c>
    </row>
    <row r="5548" spans="1:7" ht="18.75" customHeight="1">
      <c r="A5548" s="36" t="s">
        <v>8333</v>
      </c>
      <c r="B5548" s="36" t="s">
        <v>17249</v>
      </c>
      <c r="C5548" s="36" t="s">
        <v>8334</v>
      </c>
      <c r="D5548" s="36" t="s">
        <v>7773</v>
      </c>
      <c r="E5548">
        <v>174.66010700000001</v>
      </c>
      <c r="F5548">
        <v>-36.846148999999997</v>
      </c>
      <c r="G5548" t="s">
        <v>8107</v>
      </c>
    </row>
    <row r="5549" spans="1:7" ht="18.75" customHeight="1">
      <c r="A5549" s="36" t="s">
        <v>8311</v>
      </c>
      <c r="B5549" s="36" t="s">
        <v>17249</v>
      </c>
      <c r="C5549" s="36" t="s">
        <v>8312</v>
      </c>
      <c r="D5549" s="36" t="s">
        <v>7773</v>
      </c>
      <c r="E5549">
        <v>174.66010700000001</v>
      </c>
      <c r="F5549">
        <v>-36.846148999999997</v>
      </c>
      <c r="G5549" t="s">
        <v>8107</v>
      </c>
    </row>
    <row r="5550" spans="1:7" ht="18.75" customHeight="1">
      <c r="A5550" s="36" t="s">
        <v>8680</v>
      </c>
      <c r="B5550" s="36" t="s">
        <v>17249</v>
      </c>
      <c r="C5550" s="36" t="s">
        <v>8681</v>
      </c>
      <c r="D5550" s="36" t="s">
        <v>7773</v>
      </c>
      <c r="E5550">
        <v>174.65222220000001</v>
      </c>
      <c r="F5550">
        <v>-36.853055560000001</v>
      </c>
      <c r="G5550" t="s">
        <v>8107</v>
      </c>
    </row>
    <row r="5551" spans="1:7" ht="18.75" customHeight="1">
      <c r="A5551" s="36" t="s">
        <v>8327</v>
      </c>
      <c r="B5551" s="36" t="s">
        <v>17249</v>
      </c>
      <c r="C5551" s="36" t="s">
        <v>8328</v>
      </c>
      <c r="D5551" s="36" t="s">
        <v>7773</v>
      </c>
      <c r="E5551">
        <v>174.66010700000001</v>
      </c>
      <c r="F5551">
        <v>-36.846148999999997</v>
      </c>
      <c r="G5551" t="s">
        <v>8107</v>
      </c>
    </row>
    <row r="5552" spans="1:7" ht="18.75" customHeight="1">
      <c r="A5552" s="36" t="s">
        <v>7994</v>
      </c>
      <c r="B5552" s="36" t="s">
        <v>17249</v>
      </c>
      <c r="C5552" s="36" t="s">
        <v>7995</v>
      </c>
      <c r="D5552" s="36" t="s">
        <v>7773</v>
      </c>
      <c r="E5552">
        <v>174.6586111</v>
      </c>
      <c r="F5552">
        <v>-36.84861111</v>
      </c>
      <c r="G5552" t="s">
        <v>8107</v>
      </c>
    </row>
    <row r="5553" spans="1:7" ht="18.75" customHeight="1">
      <c r="A5553" s="36" t="s">
        <v>7996</v>
      </c>
      <c r="B5553" s="36" t="s">
        <v>17249</v>
      </c>
      <c r="C5553" s="36" t="s">
        <v>7997</v>
      </c>
      <c r="D5553" s="36" t="s">
        <v>7773</v>
      </c>
      <c r="E5553">
        <v>174.66</v>
      </c>
      <c r="F5553">
        <v>-36.842222219999996</v>
      </c>
      <c r="G5553" t="s">
        <v>8107</v>
      </c>
    </row>
    <row r="5554" spans="1:7" ht="18.75" customHeight="1">
      <c r="A5554" s="36" t="s">
        <v>7998</v>
      </c>
      <c r="B5554" s="36" t="s">
        <v>17249</v>
      </c>
      <c r="C5554" s="36" t="s">
        <v>7999</v>
      </c>
      <c r="D5554" s="36" t="s">
        <v>7773</v>
      </c>
      <c r="E5554">
        <v>174.65083329999999</v>
      </c>
      <c r="F5554">
        <v>-36.831388889999999</v>
      </c>
      <c r="G5554" t="s">
        <v>8107</v>
      </c>
    </row>
    <row r="5555" spans="1:7" ht="18.75" customHeight="1">
      <c r="A5555" s="36" t="s">
        <v>8000</v>
      </c>
      <c r="B5555" s="36" t="s">
        <v>17249</v>
      </c>
      <c r="C5555" s="36" t="s">
        <v>8001</v>
      </c>
      <c r="D5555" s="36" t="s">
        <v>7804</v>
      </c>
      <c r="E5555">
        <v>172.9097222</v>
      </c>
      <c r="F5555">
        <v>-34.52111111</v>
      </c>
      <c r="G5555" t="s">
        <v>8646</v>
      </c>
    </row>
    <row r="5556" spans="1:7" ht="18.75" customHeight="1">
      <c r="A5556" s="36" t="s">
        <v>8002</v>
      </c>
      <c r="B5556" s="36" t="s">
        <v>17249</v>
      </c>
      <c r="C5556" s="36" t="s">
        <v>8003</v>
      </c>
      <c r="D5556" s="36" t="s">
        <v>7773</v>
      </c>
      <c r="E5556">
        <v>175.13611109999999</v>
      </c>
      <c r="F5556">
        <v>-36.839722219999999</v>
      </c>
      <c r="G5556" t="s">
        <v>8436</v>
      </c>
    </row>
    <row r="5557" spans="1:7" ht="18.75" customHeight="1">
      <c r="A5557" s="36" t="s">
        <v>8678</v>
      </c>
      <c r="B5557" s="36" t="s">
        <v>17249</v>
      </c>
      <c r="C5557" s="36" t="s">
        <v>8679</v>
      </c>
      <c r="D5557" s="36" t="s">
        <v>7703</v>
      </c>
      <c r="E5557">
        <v>176</v>
      </c>
      <c r="F5557">
        <v>-37.716666670000002</v>
      </c>
      <c r="G5557" t="s">
        <v>8460</v>
      </c>
    </row>
    <row r="5558" spans="1:7" ht="18.75" customHeight="1">
      <c r="A5558" s="36" t="s">
        <v>8676</v>
      </c>
      <c r="B5558" s="36" t="s">
        <v>17249</v>
      </c>
      <c r="C5558" s="36" t="s">
        <v>8677</v>
      </c>
      <c r="D5558" s="36" t="s">
        <v>7703</v>
      </c>
      <c r="E5558">
        <v>176</v>
      </c>
      <c r="F5558">
        <v>-37.716666670000002</v>
      </c>
      <c r="G5558" t="s">
        <v>8460</v>
      </c>
    </row>
    <row r="5559" spans="1:7" ht="18.75" customHeight="1">
      <c r="A5559" s="36" t="s">
        <v>8004</v>
      </c>
      <c r="B5559" s="36" t="s">
        <v>17249</v>
      </c>
      <c r="C5559" s="36" t="s">
        <v>8005</v>
      </c>
      <c r="D5559" s="36" t="s">
        <v>7703</v>
      </c>
      <c r="E5559">
        <v>176</v>
      </c>
      <c r="F5559">
        <v>-37.716666670000002</v>
      </c>
      <c r="G5559" t="s">
        <v>8460</v>
      </c>
    </row>
    <row r="5560" spans="1:7" ht="18.75" customHeight="1">
      <c r="A5560" s="36" t="s">
        <v>8006</v>
      </c>
      <c r="B5560" s="36" t="s">
        <v>17249</v>
      </c>
      <c r="C5560" s="36" t="s">
        <v>8007</v>
      </c>
      <c r="D5560" t="s">
        <v>7721</v>
      </c>
      <c r="E5560">
        <v>174.81666670000001</v>
      </c>
      <c r="F5560">
        <v>-38.066666669999996</v>
      </c>
      <c r="G5560" t="s">
        <v>8895</v>
      </c>
    </row>
    <row r="5561" spans="1:7" ht="18.75" customHeight="1">
      <c r="A5561" s="36" t="s">
        <v>8627</v>
      </c>
      <c r="B5561" s="36" t="s">
        <v>17249</v>
      </c>
      <c r="C5561" s="36" t="s">
        <v>8628</v>
      </c>
      <c r="D5561" t="s">
        <v>7721</v>
      </c>
      <c r="E5561">
        <v>174.81666670000001</v>
      </c>
      <c r="F5561">
        <v>-38.066666669999996</v>
      </c>
      <c r="G5561" t="s">
        <v>8895</v>
      </c>
    </row>
    <row r="5562" spans="1:7" ht="18.75" customHeight="1">
      <c r="A5562" s="36" t="s">
        <v>8108</v>
      </c>
      <c r="B5562" s="36" t="s">
        <v>17249</v>
      </c>
      <c r="C5562" s="36" t="s">
        <v>8109</v>
      </c>
      <c r="D5562" s="36" t="s">
        <v>7721</v>
      </c>
      <c r="E5562">
        <v>174.81666670000001</v>
      </c>
      <c r="F5562">
        <v>-38.066666669999996</v>
      </c>
      <c r="G5562" t="s">
        <v>8895</v>
      </c>
    </row>
    <row r="5563" spans="1:7" ht="18.75" customHeight="1">
      <c r="A5563" s="36" t="s">
        <v>8110</v>
      </c>
      <c r="B5563" s="36" t="s">
        <v>17249</v>
      </c>
      <c r="C5563" s="36" t="s">
        <v>8111</v>
      </c>
      <c r="D5563" s="36" t="s">
        <v>7721</v>
      </c>
      <c r="E5563">
        <v>174.8666667</v>
      </c>
      <c r="F5563">
        <v>-37.799999999999997</v>
      </c>
      <c r="G5563" t="s">
        <v>8823</v>
      </c>
    </row>
    <row r="5564" spans="1:7" ht="18.75" customHeight="1">
      <c r="A5564" s="36" t="s">
        <v>11273</v>
      </c>
      <c r="B5564" s="36" t="s">
        <v>10805</v>
      </c>
      <c r="C5564" s="36" t="s">
        <v>11274</v>
      </c>
      <c r="D5564" s="36" t="s">
        <v>11275</v>
      </c>
      <c r="E5564">
        <v>0</v>
      </c>
      <c r="F5564">
        <v>0</v>
      </c>
      <c r="G5564" t="s">
        <v>1464</v>
      </c>
    </row>
    <row r="5565" spans="1:7" ht="18.75" customHeight="1">
      <c r="A5565" s="36" t="s">
        <v>6361</v>
      </c>
      <c r="B5565" s="36" t="s">
        <v>6330</v>
      </c>
      <c r="C5565" t="s">
        <v>6362</v>
      </c>
      <c r="D5565" t="s">
        <v>6332</v>
      </c>
      <c r="E5565">
        <v>1.466666698</v>
      </c>
      <c r="F5565">
        <v>103.75</v>
      </c>
    </row>
    <row r="5566" spans="1:7" ht="18.75" customHeight="1">
      <c r="A5566" s="36" t="s">
        <v>7491</v>
      </c>
      <c r="B5566" s="36" t="s">
        <v>7429</v>
      </c>
      <c r="C5566" s="36" t="s">
        <v>7492</v>
      </c>
      <c r="D5566" s="36" t="s">
        <v>7460</v>
      </c>
      <c r="E5566">
        <v>0</v>
      </c>
      <c r="F5566">
        <v>0</v>
      </c>
      <c r="G5566" t="s">
        <v>1464</v>
      </c>
    </row>
    <row r="5567" spans="1:7" ht="18.75" customHeight="1">
      <c r="A5567" s="36" t="s">
        <v>6064</v>
      </c>
      <c r="B5567" s="36" t="s">
        <v>5588</v>
      </c>
      <c r="C5567" s="36" t="s">
        <v>6065</v>
      </c>
      <c r="D5567" t="s">
        <v>5590</v>
      </c>
      <c r="E5567">
        <v>141.75</v>
      </c>
      <c r="F5567">
        <v>43.316665649999997</v>
      </c>
      <c r="G5567" t="s">
        <v>1464</v>
      </c>
    </row>
    <row r="5568" spans="1:7" ht="18.75" customHeight="1">
      <c r="A5568" t="s">
        <v>17226</v>
      </c>
      <c r="B5568" t="s">
        <v>2833</v>
      </c>
      <c r="C5568" t="s">
        <v>3434</v>
      </c>
      <c r="D5568" t="s">
        <v>2861</v>
      </c>
      <c r="E5568">
        <v>20.75</v>
      </c>
      <c r="F5568">
        <v>92.333335880000007</v>
      </c>
      <c r="G5568" t="s">
        <v>17231</v>
      </c>
    </row>
    <row r="5569" spans="1:7" ht="18.75" customHeight="1">
      <c r="A5569" t="s">
        <v>2975</v>
      </c>
      <c r="B5569" t="s">
        <v>2833</v>
      </c>
      <c r="C5569" t="s">
        <v>2976</v>
      </c>
      <c r="D5569" t="s">
        <v>2846</v>
      </c>
      <c r="E5569">
        <v>0</v>
      </c>
      <c r="F5569">
        <v>0</v>
      </c>
      <c r="G5569" t="s">
        <v>3194</v>
      </c>
    </row>
    <row r="5570" spans="1:7" ht="18.75" customHeight="1">
      <c r="A5570" t="s">
        <v>3065</v>
      </c>
      <c r="B5570" t="s">
        <v>2833</v>
      </c>
      <c r="C5570" t="s">
        <v>3066</v>
      </c>
      <c r="D5570" t="s">
        <v>2846</v>
      </c>
      <c r="E5570">
        <v>25.890999999999998</v>
      </c>
      <c r="F5570">
        <v>90.350999999999999</v>
      </c>
      <c r="G5570" t="s">
        <v>3194</v>
      </c>
    </row>
    <row r="5571" spans="1:7" ht="18.75" customHeight="1">
      <c r="A5571" t="s">
        <v>3141</v>
      </c>
      <c r="B5571" t="s">
        <v>2833</v>
      </c>
      <c r="C5571" t="s">
        <v>3142</v>
      </c>
      <c r="D5571" t="s">
        <v>2846</v>
      </c>
      <c r="E5571">
        <v>0</v>
      </c>
      <c r="F5571">
        <v>0</v>
      </c>
      <c r="G5571" t="s">
        <v>17234</v>
      </c>
    </row>
    <row r="5572" spans="1:7" ht="18.75" customHeight="1">
      <c r="A5572" s="36" t="s">
        <v>6374</v>
      </c>
      <c r="B5572" s="36" t="s">
        <v>6330</v>
      </c>
      <c r="C5572" t="s">
        <v>6375</v>
      </c>
      <c r="D5572" t="s">
        <v>6356</v>
      </c>
      <c r="E5572">
        <v>1.666666746</v>
      </c>
      <c r="F5572">
        <v>110.2166672</v>
      </c>
    </row>
    <row r="5573" spans="1:7" ht="18.75" customHeight="1">
      <c r="A5573" s="36" t="s">
        <v>5297</v>
      </c>
      <c r="B5573" s="36" t="s">
        <v>4582</v>
      </c>
      <c r="C5573" s="36" t="s">
        <v>5298</v>
      </c>
      <c r="D5573" t="s">
        <v>4592</v>
      </c>
      <c r="E5573">
        <v>117.47790000000001</v>
      </c>
      <c r="F5573">
        <v>0.25795560000000201</v>
      </c>
      <c r="G5573" t="s">
        <v>1464</v>
      </c>
    </row>
    <row r="5574" spans="1:7" ht="18.75" customHeight="1">
      <c r="A5574" s="36" t="s">
        <v>5537</v>
      </c>
      <c r="B5574" s="36" t="s">
        <v>4582</v>
      </c>
      <c r="C5574" s="36" t="s">
        <v>5538</v>
      </c>
      <c r="D5574" s="36" t="s">
        <v>4621</v>
      </c>
      <c r="E5574">
        <v>109.84777200000001</v>
      </c>
      <c r="F5574">
        <v>-7.1866130000000004</v>
      </c>
      <c r="G5574" t="s">
        <v>1464</v>
      </c>
    </row>
    <row r="5575" spans="1:7" ht="18.75" customHeight="1">
      <c r="A5575" s="36" t="s">
        <v>4870</v>
      </c>
      <c r="B5575" s="36" t="s">
        <v>4582</v>
      </c>
      <c r="C5575" s="36" t="s">
        <v>4871</v>
      </c>
      <c r="D5575" t="s">
        <v>4832</v>
      </c>
      <c r="E5575">
        <v>109.92438199999999</v>
      </c>
      <c r="F5575">
        <v>-7.2691949999999999</v>
      </c>
      <c r="G5575" t="s">
        <v>1464</v>
      </c>
    </row>
    <row r="5576" spans="1:7" ht="18.75" customHeight="1">
      <c r="A5576" s="36" t="s">
        <v>4830</v>
      </c>
      <c r="B5576" s="36" t="s">
        <v>4582</v>
      </c>
      <c r="C5576" s="36" t="s">
        <v>4831</v>
      </c>
      <c r="D5576" s="36" t="s">
        <v>4832</v>
      </c>
      <c r="E5576">
        <v>109.890899</v>
      </c>
      <c r="F5576">
        <v>-7.2086620000000101</v>
      </c>
      <c r="G5576" t="s">
        <v>1464</v>
      </c>
    </row>
    <row r="5577" spans="1:7" ht="18.75" customHeight="1">
      <c r="A5577" s="36" t="s">
        <v>5430</v>
      </c>
      <c r="B5577" s="36" t="s">
        <v>4582</v>
      </c>
      <c r="C5577" s="36" t="s">
        <v>5431</v>
      </c>
      <c r="D5577" s="36" t="s">
        <v>1464</v>
      </c>
      <c r="E5577">
        <v>109.917029</v>
      </c>
      <c r="F5577">
        <v>-7.2154480000000003</v>
      </c>
      <c r="G5577" t="s">
        <v>1464</v>
      </c>
    </row>
    <row r="5578" spans="1:7" ht="18.75" customHeight="1">
      <c r="A5578" s="36" t="s">
        <v>5133</v>
      </c>
      <c r="B5578" s="36" t="s">
        <v>4582</v>
      </c>
      <c r="C5578" s="36" t="s">
        <v>5134</v>
      </c>
      <c r="D5578" s="36" t="s">
        <v>4627</v>
      </c>
      <c r="E5578">
        <v>0</v>
      </c>
      <c r="F5578">
        <v>0</v>
      </c>
      <c r="G5578" t="s">
        <v>1464</v>
      </c>
    </row>
    <row r="5579" spans="1:7" ht="18.75" customHeight="1">
      <c r="A5579" s="36" t="s">
        <v>7609</v>
      </c>
      <c r="B5579" s="36" t="s">
        <v>7429</v>
      </c>
      <c r="C5579" s="36" t="s">
        <v>7610</v>
      </c>
      <c r="D5579" t="s">
        <v>7437</v>
      </c>
      <c r="E5579">
        <v>0</v>
      </c>
      <c r="F5579">
        <v>0</v>
      </c>
      <c r="G5579" t="s">
        <v>1464</v>
      </c>
    </row>
    <row r="5580" spans="1:7" ht="18.75" customHeight="1">
      <c r="A5580" s="36" t="s">
        <v>3637</v>
      </c>
      <c r="B5580" s="36" t="s">
        <v>3619</v>
      </c>
      <c r="C5580" s="36" t="s">
        <v>3638</v>
      </c>
      <c r="D5580" s="36" t="s">
        <v>3631</v>
      </c>
      <c r="E5580">
        <v>114.5500031</v>
      </c>
      <c r="F5580">
        <v>4.716666698</v>
      </c>
      <c r="G5580" t="s">
        <v>1464</v>
      </c>
    </row>
    <row r="5581" spans="1:7" ht="18.75" customHeight="1">
      <c r="A5581" s="36" t="s">
        <v>6499</v>
      </c>
      <c r="B5581" s="36" t="s">
        <v>6330</v>
      </c>
      <c r="C5581" t="s">
        <v>6500</v>
      </c>
      <c r="D5581" t="s">
        <v>6442</v>
      </c>
      <c r="E5581">
        <v>2.9166667460000002</v>
      </c>
      <c r="F5581">
        <v>101.36666870000001</v>
      </c>
    </row>
    <row r="5582" spans="1:7" ht="18.75" customHeight="1">
      <c r="A5582" s="36" t="s">
        <v>6583</v>
      </c>
      <c r="B5582" s="36" t="s">
        <v>6330</v>
      </c>
      <c r="C5582" t="s">
        <v>6584</v>
      </c>
      <c r="D5582" t="s">
        <v>6332</v>
      </c>
      <c r="E5582">
        <v>2.4000000950000002</v>
      </c>
      <c r="F5582">
        <v>103.86666870000001</v>
      </c>
    </row>
    <row r="5583" spans="1:7" ht="18.75" customHeight="1">
      <c r="A5583" s="36" t="s">
        <v>5382</v>
      </c>
      <c r="B5583" s="36" t="s">
        <v>4582</v>
      </c>
      <c r="C5583" s="36" t="s">
        <v>5383</v>
      </c>
      <c r="D5583" s="36" t="s">
        <v>4592</v>
      </c>
      <c r="E5583">
        <v>117.497564464365</v>
      </c>
      <c r="F5583">
        <v>2.1514993460742802</v>
      </c>
      <c r="G5583" t="s">
        <v>1464</v>
      </c>
    </row>
    <row r="5584" spans="1:7" ht="18.75" customHeight="1">
      <c r="A5584" s="36" t="s">
        <v>4836</v>
      </c>
      <c r="B5584" s="36" t="s">
        <v>4582</v>
      </c>
      <c r="C5584" s="36" t="s">
        <v>4837</v>
      </c>
      <c r="D5584" s="36" t="s">
        <v>4838</v>
      </c>
      <c r="E5584">
        <v>100.3813</v>
      </c>
      <c r="F5584">
        <v>-1.0664720000000301</v>
      </c>
      <c r="G5584" t="s">
        <v>1464</v>
      </c>
    </row>
    <row r="5585" spans="1:7" ht="18.75" customHeight="1">
      <c r="A5585" s="36" t="s">
        <v>5295</v>
      </c>
      <c r="B5585" s="36" t="s">
        <v>4582</v>
      </c>
      <c r="C5585" s="36" t="s">
        <v>5296</v>
      </c>
      <c r="D5585" s="36" t="s">
        <v>4592</v>
      </c>
      <c r="E5585">
        <v>117.52460000000001</v>
      </c>
      <c r="F5585">
        <v>1.9849669999999999</v>
      </c>
      <c r="G5585" t="s">
        <v>1464</v>
      </c>
    </row>
    <row r="5586" spans="1:7" ht="18.75" customHeight="1">
      <c r="A5586" s="36" t="s">
        <v>4766</v>
      </c>
      <c r="B5586" s="36" t="s">
        <v>4582</v>
      </c>
      <c r="C5586" s="36" t="s">
        <v>4767</v>
      </c>
      <c r="D5586" t="s">
        <v>4646</v>
      </c>
      <c r="E5586">
        <v>124.8000031</v>
      </c>
      <c r="F5586">
        <v>1.483333349</v>
      </c>
      <c r="G5586" t="s">
        <v>1464</v>
      </c>
    </row>
    <row r="5587" spans="1:7" ht="18.75" customHeight="1">
      <c r="A5587" s="36" t="s">
        <v>4843</v>
      </c>
      <c r="B5587" s="36" t="s">
        <v>4582</v>
      </c>
      <c r="C5587" s="36" t="s">
        <v>4844</v>
      </c>
      <c r="D5587" s="36" t="s">
        <v>4600</v>
      </c>
      <c r="E5587">
        <v>132.806715</v>
      </c>
      <c r="F5587">
        <v>-2.2442650000000102</v>
      </c>
      <c r="G5587" t="s">
        <v>1464</v>
      </c>
    </row>
    <row r="5588" spans="1:7" ht="18.75" customHeight="1">
      <c r="A5588" s="36" t="s">
        <v>5509</v>
      </c>
      <c r="B5588" s="36" t="s">
        <v>4582</v>
      </c>
      <c r="C5588" s="36" t="s">
        <v>5510</v>
      </c>
      <c r="D5588" s="36" t="s">
        <v>4592</v>
      </c>
      <c r="E5588">
        <v>117.4967</v>
      </c>
      <c r="F5588">
        <v>0.24684170000000999</v>
      </c>
      <c r="G5588" t="s">
        <v>1464</v>
      </c>
    </row>
    <row r="5589" spans="1:7" ht="18.75" customHeight="1">
      <c r="A5589" s="36" t="s">
        <v>5261</v>
      </c>
      <c r="B5589" s="36" t="s">
        <v>4582</v>
      </c>
      <c r="C5589" s="36" t="s">
        <v>5262</v>
      </c>
      <c r="D5589" s="36" t="s">
        <v>4615</v>
      </c>
      <c r="E5589">
        <v>114.346037</v>
      </c>
      <c r="F5589">
        <v>-8.5231510000000004</v>
      </c>
      <c r="G5589" t="s">
        <v>1464</v>
      </c>
    </row>
    <row r="5590" spans="1:7" ht="18.75" customHeight="1">
      <c r="A5590" s="36" t="s">
        <v>6454</v>
      </c>
      <c r="B5590" s="36" t="s">
        <v>6330</v>
      </c>
      <c r="C5590" t="s">
        <v>6455</v>
      </c>
      <c r="D5590" t="s">
        <v>6413</v>
      </c>
      <c r="E5590">
        <v>2.4166667460000002</v>
      </c>
      <c r="F5590">
        <v>101.93333440000001</v>
      </c>
    </row>
    <row r="5591" spans="1:7" ht="18.75" customHeight="1">
      <c r="A5591" s="36" t="s">
        <v>5247</v>
      </c>
      <c r="B5591" s="36" t="s">
        <v>4582</v>
      </c>
      <c r="C5591" s="36" t="s">
        <v>5248</v>
      </c>
      <c r="D5591" t="s">
        <v>4734</v>
      </c>
      <c r="E5591">
        <v>97.142471999999998</v>
      </c>
      <c r="F5591">
        <v>5.1732779999999998</v>
      </c>
      <c r="G5591" t="s">
        <v>1464</v>
      </c>
    </row>
    <row r="5592" spans="1:7" ht="18.75" customHeight="1">
      <c r="A5592" s="36" t="s">
        <v>6730</v>
      </c>
      <c r="B5592" s="36" t="s">
        <v>6330</v>
      </c>
      <c r="C5592" t="s">
        <v>6731</v>
      </c>
      <c r="D5592" t="s">
        <v>6332</v>
      </c>
      <c r="E5592">
        <v>1.3666666750000001</v>
      </c>
      <c r="F5592">
        <v>104.26667019999999</v>
      </c>
    </row>
    <row r="5593" spans="1:7" ht="18.75" customHeight="1">
      <c r="A5593" s="36" t="s">
        <v>6424</v>
      </c>
      <c r="B5593" s="36" t="s">
        <v>6330</v>
      </c>
      <c r="C5593" t="s">
        <v>6425</v>
      </c>
      <c r="D5593" t="s">
        <v>6340</v>
      </c>
      <c r="E5593">
        <v>5.283333302</v>
      </c>
      <c r="F5593">
        <v>100.2833328</v>
      </c>
    </row>
    <row r="5594" spans="1:7" ht="18.75" customHeight="1">
      <c r="A5594" s="36" t="s">
        <v>12841</v>
      </c>
      <c r="B5594" s="36" t="s">
        <v>17253</v>
      </c>
      <c r="C5594" s="36" t="s">
        <v>12842</v>
      </c>
      <c r="D5594" t="s">
        <v>12399</v>
      </c>
      <c r="E5594">
        <v>0</v>
      </c>
      <c r="F5594">
        <v>0</v>
      </c>
      <c r="G5594" t="s">
        <v>1464</v>
      </c>
    </row>
    <row r="5595" spans="1:7" ht="18.75" customHeight="1">
      <c r="A5595" s="36" t="s">
        <v>6905</v>
      </c>
      <c r="B5595" s="36" t="s">
        <v>6330</v>
      </c>
      <c r="C5595" t="s">
        <v>6906</v>
      </c>
      <c r="D5595" t="s">
        <v>6353</v>
      </c>
      <c r="E5595">
        <v>0</v>
      </c>
      <c r="F5595">
        <v>0</v>
      </c>
      <c r="G5595" t="s">
        <v>6586</v>
      </c>
    </row>
    <row r="5596" spans="1:7" ht="18.75" customHeight="1">
      <c r="A5596" s="36" t="s">
        <v>6909</v>
      </c>
      <c r="B5596" s="36" t="s">
        <v>6330</v>
      </c>
      <c r="C5596" t="s">
        <v>6910</v>
      </c>
      <c r="D5596" t="s">
        <v>6353</v>
      </c>
      <c r="E5596">
        <v>0</v>
      </c>
      <c r="F5596">
        <v>0</v>
      </c>
      <c r="G5596" t="s">
        <v>6586</v>
      </c>
    </row>
    <row r="5597" spans="1:7" ht="18.75" customHeight="1">
      <c r="A5597" s="36" t="s">
        <v>5481</v>
      </c>
      <c r="B5597" s="36" t="s">
        <v>4582</v>
      </c>
      <c r="C5597" s="36" t="s">
        <v>5482</v>
      </c>
      <c r="D5597" s="36" t="s">
        <v>4654</v>
      </c>
      <c r="E5597">
        <v>119.93333440000001</v>
      </c>
      <c r="F5597">
        <v>-4.1166667940000004</v>
      </c>
      <c r="G5597" t="s">
        <v>1464</v>
      </c>
    </row>
    <row r="5598" spans="1:7" ht="18.75" customHeight="1">
      <c r="A5598" s="36" t="s">
        <v>6100</v>
      </c>
      <c r="B5598" s="36" t="s">
        <v>5588</v>
      </c>
      <c r="C5598" s="36" t="s">
        <v>6101</v>
      </c>
      <c r="D5598" t="s">
        <v>1464</v>
      </c>
      <c r="E5598">
        <v>139.95894031855701</v>
      </c>
      <c r="F5598">
        <v>39.897513228960896</v>
      </c>
      <c r="G5598" t="s">
        <v>1464</v>
      </c>
    </row>
    <row r="5599" spans="1:7" ht="18.75" customHeight="1">
      <c r="A5599" s="36" t="s">
        <v>5831</v>
      </c>
      <c r="B5599" s="36" t="s">
        <v>5588</v>
      </c>
      <c r="C5599" s="36" t="s">
        <v>5832</v>
      </c>
      <c r="D5599" s="36" t="s">
        <v>5828</v>
      </c>
      <c r="E5599">
        <v>137.8000031</v>
      </c>
      <c r="F5599">
        <v>34.633335109999997</v>
      </c>
      <c r="G5599" t="s">
        <v>1464</v>
      </c>
    </row>
    <row r="5600" spans="1:7" ht="18.75" customHeight="1">
      <c r="A5600" s="36" t="s">
        <v>6668</v>
      </c>
      <c r="B5600" s="36" t="s">
        <v>6330</v>
      </c>
      <c r="C5600" t="s">
        <v>6669</v>
      </c>
      <c r="D5600" t="s">
        <v>6386</v>
      </c>
      <c r="E5600">
        <v>5.1696780000000002</v>
      </c>
      <c r="F5600">
        <v>102.60406500000001</v>
      </c>
    </row>
    <row r="5601" spans="1:7" ht="18.75" customHeight="1">
      <c r="A5601" s="36" t="s">
        <v>8112</v>
      </c>
      <c r="B5601" s="36" t="s">
        <v>17249</v>
      </c>
      <c r="C5601" s="36" t="s">
        <v>8113</v>
      </c>
      <c r="D5601" s="36" t="s">
        <v>7703</v>
      </c>
      <c r="E5601">
        <v>177.1333333</v>
      </c>
      <c r="F5601">
        <v>-38.033333329999998</v>
      </c>
      <c r="G5601" t="s">
        <v>8787</v>
      </c>
    </row>
    <row r="5602" spans="1:7" ht="18.75" customHeight="1">
      <c r="A5602" s="36" t="s">
        <v>8114</v>
      </c>
      <c r="B5602" s="36" t="s">
        <v>17249</v>
      </c>
      <c r="C5602" s="36" t="s">
        <v>8115</v>
      </c>
      <c r="D5602" s="36" t="s">
        <v>7703</v>
      </c>
      <c r="E5602">
        <v>177.15361110000001</v>
      </c>
      <c r="F5602">
        <v>-37.998333330000001</v>
      </c>
      <c r="G5602" t="s">
        <v>8787</v>
      </c>
    </row>
    <row r="5603" spans="1:7" ht="18.75" customHeight="1">
      <c r="A5603" s="36" t="s">
        <v>6120</v>
      </c>
      <c r="B5603" s="36" t="s">
        <v>5588</v>
      </c>
      <c r="C5603" s="36" t="s">
        <v>6121</v>
      </c>
      <c r="D5603" s="36" t="s">
        <v>5596</v>
      </c>
      <c r="E5603">
        <v>127.88333129999999</v>
      </c>
      <c r="F5603">
        <v>26.333333970000002</v>
      </c>
      <c r="G5603" t="s">
        <v>1464</v>
      </c>
    </row>
    <row r="5604" spans="1:7" ht="18.75" customHeight="1">
      <c r="A5604" s="36" t="s">
        <v>5302</v>
      </c>
      <c r="B5604" s="36" t="s">
        <v>4582</v>
      </c>
      <c r="C5604" s="36" t="s">
        <v>5303</v>
      </c>
      <c r="D5604" s="36" t="s">
        <v>4621</v>
      </c>
      <c r="E5604">
        <v>110.4632</v>
      </c>
      <c r="F5604">
        <v>-5.8248610000000003</v>
      </c>
      <c r="G5604" t="s">
        <v>1464</v>
      </c>
    </row>
    <row r="5605" spans="1:7" ht="18.75" customHeight="1">
      <c r="A5605" s="36" t="s">
        <v>6068</v>
      </c>
      <c r="B5605" s="36" t="s">
        <v>5588</v>
      </c>
      <c r="C5605" s="36" t="s">
        <v>6069</v>
      </c>
      <c r="D5605" t="s">
        <v>5590</v>
      </c>
      <c r="E5605">
        <v>141.8500061</v>
      </c>
      <c r="F5605">
        <v>45</v>
      </c>
      <c r="G5605" t="s">
        <v>1464</v>
      </c>
    </row>
    <row r="5606" spans="1:7" ht="18.75" customHeight="1">
      <c r="A5606" s="36" t="s">
        <v>6718</v>
      </c>
      <c r="B5606" s="36" t="s">
        <v>6330</v>
      </c>
      <c r="C5606" t="s">
        <v>6719</v>
      </c>
      <c r="D5606" t="s">
        <v>6332</v>
      </c>
      <c r="E5606">
        <v>1.4500000479999999</v>
      </c>
      <c r="F5606">
        <v>104.0500031</v>
      </c>
    </row>
    <row r="5607" spans="1:7" ht="18.75" customHeight="1">
      <c r="A5607" s="36" t="s">
        <v>7287</v>
      </c>
      <c r="B5607" s="36" t="s">
        <v>6929</v>
      </c>
      <c r="C5607" s="36" t="s">
        <v>7288</v>
      </c>
      <c r="D5607" s="36" t="s">
        <v>6952</v>
      </c>
      <c r="E5607">
        <v>95.566665650000004</v>
      </c>
      <c r="F5607">
        <v>17.25</v>
      </c>
      <c r="G5607" t="s">
        <v>1464</v>
      </c>
    </row>
    <row r="5608" spans="1:7" ht="18.75" customHeight="1">
      <c r="A5608" s="36" t="s">
        <v>13965</v>
      </c>
      <c r="B5608" s="36" t="s">
        <v>13155</v>
      </c>
      <c r="C5608" s="36" t="s">
        <v>13966</v>
      </c>
      <c r="D5608" s="36" t="s">
        <v>13412</v>
      </c>
      <c r="E5608">
        <v>99.416008838904901</v>
      </c>
      <c r="F5608">
        <v>13.278395645004601</v>
      </c>
      <c r="G5608" t="s">
        <v>1464</v>
      </c>
    </row>
    <row r="5609" spans="1:7" ht="18.75" customHeight="1">
      <c r="A5609" s="36" t="s">
        <v>13727</v>
      </c>
      <c r="B5609" s="36" t="s">
        <v>13155</v>
      </c>
      <c r="C5609" s="36" t="s">
        <v>13728</v>
      </c>
      <c r="D5609" s="36" t="s">
        <v>13349</v>
      </c>
      <c r="E5609">
        <v>100.014165050694</v>
      </c>
      <c r="F5609">
        <v>14.5219796886874</v>
      </c>
      <c r="G5609" t="s">
        <v>1464</v>
      </c>
    </row>
    <row r="5610" spans="1:7" ht="18.75" customHeight="1">
      <c r="A5610" s="36" t="s">
        <v>13279</v>
      </c>
      <c r="B5610" s="36" t="s">
        <v>13155</v>
      </c>
      <c r="C5610" s="36" t="s">
        <v>13280</v>
      </c>
      <c r="D5610" s="36" t="s">
        <v>13281</v>
      </c>
      <c r="E5610">
        <v>99.229259569999996</v>
      </c>
      <c r="F5610">
        <v>14.231432</v>
      </c>
      <c r="G5610" t="s">
        <v>1464</v>
      </c>
    </row>
    <row r="5611" spans="1:7" ht="18.75" customHeight="1">
      <c r="A5611" s="36" t="s">
        <v>9881</v>
      </c>
      <c r="B5611" s="36" t="s">
        <v>9596</v>
      </c>
      <c r="C5611" s="36" t="s">
        <v>9882</v>
      </c>
      <c r="D5611" s="36" t="s">
        <v>9600</v>
      </c>
      <c r="E5611">
        <v>0</v>
      </c>
      <c r="F5611">
        <v>0</v>
      </c>
      <c r="G5611" t="s">
        <v>1464</v>
      </c>
    </row>
    <row r="5612" spans="1:7" ht="18.75" customHeight="1">
      <c r="A5612" s="36" t="s">
        <v>14234</v>
      </c>
      <c r="B5612" s="36" t="s">
        <v>14231</v>
      </c>
      <c r="C5612" s="36" t="s">
        <v>14235</v>
      </c>
      <c r="D5612" s="36" t="s">
        <v>14236</v>
      </c>
      <c r="E5612">
        <v>106.632955889318</v>
      </c>
      <c r="F5612">
        <v>20.551294287004001</v>
      </c>
      <c r="G5612" t="s">
        <v>1464</v>
      </c>
    </row>
    <row r="5613" spans="1:7" ht="18.75" customHeight="1">
      <c r="A5613" s="36" t="s">
        <v>14017</v>
      </c>
      <c r="B5613" s="36" t="s">
        <v>13155</v>
      </c>
      <c r="C5613" s="36" t="s">
        <v>14018</v>
      </c>
      <c r="D5613" s="36" t="s">
        <v>13944</v>
      </c>
      <c r="E5613">
        <v>102.308300396877</v>
      </c>
      <c r="F5613">
        <v>13.449503342631401</v>
      </c>
      <c r="G5613" t="s">
        <v>1464</v>
      </c>
    </row>
    <row r="5614" spans="1:7" ht="18.75" customHeight="1">
      <c r="A5614" s="36" t="s">
        <v>13659</v>
      </c>
      <c r="B5614" s="36" t="s">
        <v>13155</v>
      </c>
      <c r="C5614" s="36" t="s">
        <v>13660</v>
      </c>
      <c r="D5614" s="36" t="s">
        <v>13369</v>
      </c>
      <c r="E5614">
        <v>100.140046548813</v>
      </c>
      <c r="F5614">
        <v>7.8081251631741999</v>
      </c>
      <c r="G5614" t="s">
        <v>1464</v>
      </c>
    </row>
    <row r="5615" spans="1:7" ht="18.75" customHeight="1">
      <c r="A5615" s="36" t="s">
        <v>13183</v>
      </c>
      <c r="B5615" s="36" t="s">
        <v>13155</v>
      </c>
      <c r="C5615" s="36" t="s">
        <v>13184</v>
      </c>
      <c r="D5615" s="36" t="s">
        <v>13185</v>
      </c>
      <c r="E5615">
        <v>100.28924437838199</v>
      </c>
      <c r="F5615">
        <v>7.5430336672727902</v>
      </c>
      <c r="G5615" t="s">
        <v>1464</v>
      </c>
    </row>
    <row r="5616" spans="1:7" ht="18.75" customHeight="1">
      <c r="A5616" s="36" t="s">
        <v>13905</v>
      </c>
      <c r="B5616" s="36" t="s">
        <v>13155</v>
      </c>
      <c r="C5616" s="36" t="s">
        <v>13906</v>
      </c>
      <c r="D5616" s="36" t="s">
        <v>1464</v>
      </c>
      <c r="E5616">
        <v>0</v>
      </c>
      <c r="F5616">
        <v>0</v>
      </c>
      <c r="G5616" t="s">
        <v>1464</v>
      </c>
    </row>
    <row r="5617" spans="1:7" ht="18.75" customHeight="1">
      <c r="A5617" s="36" t="s">
        <v>12472</v>
      </c>
      <c r="B5617" s="36" t="s">
        <v>17253</v>
      </c>
      <c r="C5617" s="36" t="s">
        <v>12473</v>
      </c>
      <c r="D5617" t="s">
        <v>12445</v>
      </c>
      <c r="E5617">
        <v>0</v>
      </c>
      <c r="F5617">
        <v>0</v>
      </c>
      <c r="G5617" t="s">
        <v>1464</v>
      </c>
    </row>
    <row r="5618" spans="1:7" ht="18.75" customHeight="1">
      <c r="A5618" s="36" t="s">
        <v>13545</v>
      </c>
      <c r="B5618" s="36" t="s">
        <v>13155</v>
      </c>
      <c r="C5618" s="36" t="s">
        <v>13546</v>
      </c>
      <c r="D5618" s="36" t="s">
        <v>13412</v>
      </c>
      <c r="E5618">
        <v>0</v>
      </c>
      <c r="F5618">
        <v>0</v>
      </c>
      <c r="G5618" t="s">
        <v>1464</v>
      </c>
    </row>
    <row r="5619" spans="1:7" ht="18.75" customHeight="1">
      <c r="A5619" s="36" t="s">
        <v>13513</v>
      </c>
      <c r="B5619" s="36" t="s">
        <v>13155</v>
      </c>
      <c r="C5619" s="36" t="s">
        <v>13514</v>
      </c>
      <c r="D5619" s="36" t="s">
        <v>13515</v>
      </c>
      <c r="E5619">
        <v>0</v>
      </c>
      <c r="F5619">
        <v>0</v>
      </c>
      <c r="G5619" t="s">
        <v>1464</v>
      </c>
    </row>
    <row r="5620" spans="1:7" ht="18.75" customHeight="1">
      <c r="A5620" s="36" t="s">
        <v>14093</v>
      </c>
      <c r="B5620" s="36" t="s">
        <v>13155</v>
      </c>
      <c r="C5620" s="36" t="s">
        <v>14094</v>
      </c>
      <c r="D5620" s="36" t="s">
        <v>13326</v>
      </c>
      <c r="E5620">
        <v>0</v>
      </c>
      <c r="F5620">
        <v>0</v>
      </c>
      <c r="G5620" t="s">
        <v>1464</v>
      </c>
    </row>
    <row r="5621" spans="1:7" ht="18.75" customHeight="1">
      <c r="A5621" s="36" t="s">
        <v>8116</v>
      </c>
      <c r="B5621" s="36" t="s">
        <v>17249</v>
      </c>
      <c r="C5621" s="36" t="s">
        <v>8117</v>
      </c>
      <c r="D5621" s="36" t="s">
        <v>7732</v>
      </c>
      <c r="E5621">
        <v>177.15361110000001</v>
      </c>
      <c r="F5621">
        <v>-37.998333330000001</v>
      </c>
      <c r="G5621" t="s">
        <v>8557</v>
      </c>
    </row>
    <row r="5622" spans="1:7" ht="18.75" customHeight="1">
      <c r="A5622" s="36" t="s">
        <v>8118</v>
      </c>
      <c r="B5622" s="36" t="s">
        <v>17249</v>
      </c>
      <c r="C5622" s="36" t="s">
        <v>8119</v>
      </c>
      <c r="D5622" s="36" t="s">
        <v>7732</v>
      </c>
      <c r="E5622">
        <v>175.4833333</v>
      </c>
      <c r="F5622">
        <v>-37.200000000000003</v>
      </c>
      <c r="G5622" t="s">
        <v>8557</v>
      </c>
    </row>
    <row r="5623" spans="1:7" ht="18.75" customHeight="1">
      <c r="A5623" s="36" t="s">
        <v>8120</v>
      </c>
      <c r="B5623" s="36" t="s">
        <v>17249</v>
      </c>
      <c r="C5623" s="36" t="s">
        <v>8121</v>
      </c>
      <c r="D5623" s="36" t="s">
        <v>7732</v>
      </c>
      <c r="E5623">
        <v>175.53944440000001</v>
      </c>
      <c r="F5623">
        <v>-37.165833329999998</v>
      </c>
      <c r="G5623" t="s">
        <v>8557</v>
      </c>
    </row>
    <row r="5624" spans="1:7" ht="18.75" customHeight="1">
      <c r="A5624" s="36" t="s">
        <v>10415</v>
      </c>
      <c r="B5624" s="36" t="s">
        <v>9596</v>
      </c>
      <c r="C5624" s="36" t="s">
        <v>10416</v>
      </c>
      <c r="D5624" s="36" t="s">
        <v>9740</v>
      </c>
      <c r="E5624">
        <v>71.083335880000007</v>
      </c>
      <c r="F5624">
        <v>32.583332059999996</v>
      </c>
      <c r="G5624" t="s">
        <v>1464</v>
      </c>
    </row>
    <row r="5625" spans="1:7" ht="18.75" customHeight="1">
      <c r="A5625" s="36" t="s">
        <v>7377</v>
      </c>
      <c r="B5625" s="36" t="s">
        <v>6929</v>
      </c>
      <c r="C5625" s="36" t="s">
        <v>7378</v>
      </c>
      <c r="D5625" s="36" t="s">
        <v>6931</v>
      </c>
      <c r="E5625">
        <v>96.383331299999995</v>
      </c>
      <c r="F5625">
        <v>16.483333590000001</v>
      </c>
      <c r="G5625" t="s">
        <v>1464</v>
      </c>
    </row>
    <row r="5626" spans="1:7" ht="18.75" customHeight="1">
      <c r="A5626" s="36" t="s">
        <v>7133</v>
      </c>
      <c r="B5626" s="36" t="s">
        <v>6929</v>
      </c>
      <c r="C5626" s="36" t="s">
        <v>7134</v>
      </c>
      <c r="D5626" s="36" t="s">
        <v>6955</v>
      </c>
      <c r="E5626">
        <v>95.316665650000004</v>
      </c>
      <c r="F5626">
        <v>23.316667559999999</v>
      </c>
      <c r="G5626" t="s">
        <v>1464</v>
      </c>
    </row>
    <row r="5627" spans="1:7" ht="18.75" customHeight="1">
      <c r="A5627" s="36" t="s">
        <v>7283</v>
      </c>
      <c r="B5627" s="36" t="s">
        <v>6929</v>
      </c>
      <c r="C5627" s="36" t="s">
        <v>7284</v>
      </c>
      <c r="D5627" s="36" t="s">
        <v>6955</v>
      </c>
      <c r="E5627">
        <v>95.099998470000003</v>
      </c>
      <c r="F5627">
        <v>22.200000760000002</v>
      </c>
      <c r="G5627" t="s">
        <v>1464</v>
      </c>
    </row>
    <row r="5628" spans="1:7" ht="18.75" customHeight="1">
      <c r="A5628" s="36" t="s">
        <v>7422</v>
      </c>
      <c r="B5628" s="36" t="s">
        <v>6929</v>
      </c>
      <c r="C5628" s="36" t="s">
        <v>7423</v>
      </c>
      <c r="D5628" s="36" t="s">
        <v>6977</v>
      </c>
      <c r="E5628">
        <v>96.683334349999996</v>
      </c>
      <c r="F5628">
        <v>20.666666029999998</v>
      </c>
      <c r="G5628" t="s">
        <v>1464</v>
      </c>
    </row>
    <row r="5629" spans="1:7" ht="18.75" customHeight="1">
      <c r="A5629" s="36" t="s">
        <v>9724</v>
      </c>
      <c r="B5629" s="36" t="s">
        <v>9596</v>
      </c>
      <c r="C5629" s="36" t="s">
        <v>9725</v>
      </c>
      <c r="D5629" s="36" t="s">
        <v>9600</v>
      </c>
      <c r="E5629">
        <v>68.616668700000005</v>
      </c>
      <c r="F5629">
        <v>27.066667559999999</v>
      </c>
      <c r="G5629" t="s">
        <v>1464</v>
      </c>
    </row>
    <row r="5630" spans="1:7" ht="18.75" customHeight="1">
      <c r="A5630" s="36" t="s">
        <v>2395</v>
      </c>
      <c r="B5630" s="36" t="s">
        <v>1884</v>
      </c>
      <c r="C5630" s="36" t="s">
        <v>2396</v>
      </c>
      <c r="D5630" s="36" t="s">
        <v>1464</v>
      </c>
      <c r="E5630">
        <v>153.12761644100399</v>
      </c>
      <c r="F5630">
        <v>-29.430382489219099</v>
      </c>
      <c r="G5630" t="s">
        <v>1464</v>
      </c>
    </row>
    <row r="5631" spans="1:7" ht="18.75" customHeight="1">
      <c r="A5631" s="36" t="s">
        <v>8122</v>
      </c>
      <c r="B5631" s="36" t="s">
        <v>17249</v>
      </c>
      <c r="C5631" s="36" t="s">
        <v>8123</v>
      </c>
      <c r="D5631" s="36" t="s">
        <v>7854</v>
      </c>
      <c r="E5631">
        <v>176.85</v>
      </c>
      <c r="F5631">
        <v>-39.616666670000001</v>
      </c>
      <c r="G5631" t="s">
        <v>8365</v>
      </c>
    </row>
    <row r="5632" spans="1:7" ht="18.75" customHeight="1">
      <c r="A5632" s="36" t="s">
        <v>7139</v>
      </c>
      <c r="B5632" s="36" t="s">
        <v>6929</v>
      </c>
      <c r="C5632" s="36" t="s">
        <v>7140</v>
      </c>
      <c r="D5632" s="36" t="s">
        <v>6947</v>
      </c>
      <c r="E5632">
        <v>96.733329769999997</v>
      </c>
      <c r="F5632">
        <v>26.38333321</v>
      </c>
      <c r="G5632" t="s">
        <v>1464</v>
      </c>
    </row>
    <row r="5633" spans="1:7" ht="18.75" customHeight="1">
      <c r="A5633" s="36" t="s">
        <v>2147</v>
      </c>
      <c r="B5633" s="36" t="s">
        <v>1884</v>
      </c>
      <c r="C5633" s="36" t="s">
        <v>2148</v>
      </c>
      <c r="D5633" s="36" t="s">
        <v>1464</v>
      </c>
      <c r="E5633">
        <v>152.53618668824899</v>
      </c>
      <c r="F5633">
        <v>-25.0762414649483</v>
      </c>
      <c r="G5633" t="s">
        <v>1464</v>
      </c>
    </row>
    <row r="5634" spans="1:7" ht="18.75" customHeight="1">
      <c r="A5634" s="36" t="s">
        <v>10571</v>
      </c>
      <c r="B5634" s="36" t="s">
        <v>9596</v>
      </c>
      <c r="C5634" s="36" t="s">
        <v>10572</v>
      </c>
      <c r="D5634" s="36" t="s">
        <v>9600</v>
      </c>
      <c r="E5634">
        <v>0</v>
      </c>
      <c r="F5634">
        <v>0</v>
      </c>
      <c r="G5634" t="s">
        <v>1464</v>
      </c>
    </row>
    <row r="5635" spans="1:7" ht="18.75" customHeight="1">
      <c r="A5635" t="s">
        <v>2939</v>
      </c>
      <c r="B5635" t="s">
        <v>2833</v>
      </c>
      <c r="C5635" t="s">
        <v>2940</v>
      </c>
      <c r="D5635" t="s">
        <v>2846</v>
      </c>
      <c r="E5635">
        <v>22.083333970000002</v>
      </c>
      <c r="F5635">
        <v>91.033332819999998</v>
      </c>
      <c r="G5635" t="s">
        <v>17242</v>
      </c>
    </row>
    <row r="5636" spans="1:7" ht="18.75" customHeight="1">
      <c r="A5636" s="36" t="s">
        <v>3569</v>
      </c>
      <c r="B5636" s="36" t="s">
        <v>3535</v>
      </c>
      <c r="C5636" s="36" t="s">
        <v>3570</v>
      </c>
      <c r="D5636" s="36" t="s">
        <v>3537</v>
      </c>
      <c r="E5636">
        <v>89.633331299999995</v>
      </c>
      <c r="F5636">
        <v>27.63333321</v>
      </c>
      <c r="G5636" t="s">
        <v>1464</v>
      </c>
    </row>
    <row r="5637" spans="1:7" ht="18.75" customHeight="1">
      <c r="A5637" s="36" t="s">
        <v>7247</v>
      </c>
      <c r="B5637" s="36" t="s">
        <v>6929</v>
      </c>
      <c r="C5637" s="36" t="s">
        <v>7248</v>
      </c>
      <c r="D5637" s="36" t="s">
        <v>6982</v>
      </c>
      <c r="E5637">
        <v>95.949996949999999</v>
      </c>
      <c r="F5637">
        <v>20.433332440000001</v>
      </c>
      <c r="G5637" t="s">
        <v>1464</v>
      </c>
    </row>
    <row r="5638" spans="1:7" ht="18.75" customHeight="1">
      <c r="A5638" s="36" t="s">
        <v>14280</v>
      </c>
      <c r="B5638" s="36" t="s">
        <v>14231</v>
      </c>
      <c r="C5638" s="36" t="s">
        <v>14281</v>
      </c>
      <c r="D5638" s="36" t="s">
        <v>14269</v>
      </c>
      <c r="E5638">
        <v>105.5</v>
      </c>
      <c r="F5638">
        <v>10.25</v>
      </c>
      <c r="G5638" t="s">
        <v>1464</v>
      </c>
    </row>
    <row r="5639" spans="1:7" ht="18.75" customHeight="1">
      <c r="A5639" s="36" t="s">
        <v>14315</v>
      </c>
      <c r="B5639" s="36" t="s">
        <v>14231</v>
      </c>
      <c r="C5639" s="36" t="s">
        <v>14316</v>
      </c>
      <c r="D5639" s="36" t="s">
        <v>14269</v>
      </c>
      <c r="E5639">
        <v>105.5</v>
      </c>
      <c r="F5639">
        <v>10.28333378</v>
      </c>
      <c r="G5639" t="s">
        <v>1464</v>
      </c>
    </row>
    <row r="5640" spans="1:7" ht="18.75" customHeight="1">
      <c r="A5640" s="36" t="s">
        <v>15559</v>
      </c>
      <c r="B5640" s="36" t="s">
        <v>6929</v>
      </c>
      <c r="C5640" s="36" t="s">
        <v>15560</v>
      </c>
      <c r="D5640" s="36" t="s">
        <v>15556</v>
      </c>
      <c r="E5640">
        <v>95.900277779999996</v>
      </c>
      <c r="F5640">
        <v>21.764388889999999</v>
      </c>
      <c r="G5640" t="s">
        <v>1464</v>
      </c>
    </row>
    <row r="5641" spans="1:7" ht="18.75" customHeight="1">
      <c r="A5641" s="36" t="s">
        <v>14091</v>
      </c>
      <c r="B5641" s="36" t="s">
        <v>13155</v>
      </c>
      <c r="C5641" s="36" t="s">
        <v>14092</v>
      </c>
      <c r="D5641" s="36" t="s">
        <v>13637</v>
      </c>
      <c r="E5641">
        <v>0</v>
      </c>
      <c r="F5641">
        <v>0</v>
      </c>
      <c r="G5641" t="s">
        <v>1464</v>
      </c>
    </row>
    <row r="5642" spans="1:7" ht="18.75" customHeight="1">
      <c r="A5642" s="36" t="s">
        <v>13330</v>
      </c>
      <c r="B5642" s="36" t="s">
        <v>13155</v>
      </c>
      <c r="C5642" s="36" t="s">
        <v>13331</v>
      </c>
      <c r="D5642" s="36" t="s">
        <v>13332</v>
      </c>
      <c r="E5642">
        <v>99.016666999999998</v>
      </c>
      <c r="F5642">
        <v>18.683333000000001</v>
      </c>
      <c r="G5642" t="s">
        <v>1464</v>
      </c>
    </row>
    <row r="5643" spans="1:7" ht="18.75" customHeight="1">
      <c r="A5643" s="36" t="s">
        <v>13470</v>
      </c>
      <c r="B5643" s="36" t="s">
        <v>13155</v>
      </c>
      <c r="C5643" s="36" t="s">
        <v>13471</v>
      </c>
      <c r="D5643" s="36" t="s">
        <v>13332</v>
      </c>
      <c r="E5643">
        <v>98.95</v>
      </c>
      <c r="F5643">
        <v>18.649999999999999</v>
      </c>
      <c r="G5643" t="s">
        <v>1464</v>
      </c>
    </row>
    <row r="5644" spans="1:7" ht="18.75" customHeight="1">
      <c r="A5644" s="36" t="s">
        <v>13417</v>
      </c>
      <c r="B5644" s="36" t="s">
        <v>13155</v>
      </c>
      <c r="C5644" s="36" t="s">
        <v>13418</v>
      </c>
      <c r="D5644" s="36" t="s">
        <v>13419</v>
      </c>
      <c r="E5644">
        <v>99.782689053450696</v>
      </c>
      <c r="F5644">
        <v>17.380543280504199</v>
      </c>
      <c r="G5644" t="s">
        <v>1464</v>
      </c>
    </row>
    <row r="5645" spans="1:7" ht="18.75" customHeight="1">
      <c r="A5645" s="36" t="s">
        <v>13616</v>
      </c>
      <c r="B5645" s="36" t="s">
        <v>13155</v>
      </c>
      <c r="C5645" s="36" t="s">
        <v>13617</v>
      </c>
      <c r="D5645" s="36" t="s">
        <v>13496</v>
      </c>
      <c r="E5645">
        <v>0</v>
      </c>
      <c r="F5645">
        <v>0</v>
      </c>
      <c r="G5645" t="s">
        <v>1464</v>
      </c>
    </row>
    <row r="5646" spans="1:7" ht="18.75" customHeight="1">
      <c r="A5646" s="36" t="s">
        <v>13862</v>
      </c>
      <c r="B5646" s="36" t="s">
        <v>13155</v>
      </c>
      <c r="C5646" s="36" t="s">
        <v>13863</v>
      </c>
      <c r="D5646" s="36" t="s">
        <v>13239</v>
      </c>
      <c r="E5646">
        <v>99.949158921844401</v>
      </c>
      <c r="F5646">
        <v>8.4657696787562102</v>
      </c>
      <c r="G5646" t="s">
        <v>1464</v>
      </c>
    </row>
    <row r="5647" spans="1:7" ht="18.75" customHeight="1">
      <c r="A5647" s="36" t="s">
        <v>14074</v>
      </c>
      <c r="B5647" s="36" t="s">
        <v>13155</v>
      </c>
      <c r="C5647" s="36" t="s">
        <v>14075</v>
      </c>
      <c r="D5647" s="36" t="s">
        <v>1464</v>
      </c>
      <c r="E5647">
        <v>0</v>
      </c>
      <c r="F5647">
        <v>0</v>
      </c>
      <c r="G5647" t="s">
        <v>1464</v>
      </c>
    </row>
    <row r="5648" spans="1:7" ht="18.75" customHeight="1">
      <c r="A5648" s="36" t="s">
        <v>14103</v>
      </c>
      <c r="B5648" s="36" t="s">
        <v>13155</v>
      </c>
      <c r="C5648" s="36" t="s">
        <v>14104</v>
      </c>
      <c r="D5648" s="36" t="s">
        <v>1464</v>
      </c>
      <c r="E5648">
        <v>0</v>
      </c>
      <c r="F5648">
        <v>0</v>
      </c>
      <c r="G5648" t="s">
        <v>1464</v>
      </c>
    </row>
    <row r="5649" spans="1:7" ht="18.75" customHeight="1">
      <c r="A5649" s="36" t="s">
        <v>4451</v>
      </c>
      <c r="B5649" s="36" t="s">
        <v>17247</v>
      </c>
      <c r="C5649" s="36" t="s">
        <v>4452</v>
      </c>
      <c r="D5649" s="36" t="s">
        <v>3768</v>
      </c>
      <c r="E5649">
        <v>112.5500031</v>
      </c>
      <c r="F5649">
        <v>29.799999239999998</v>
      </c>
      <c r="G5649" t="s">
        <v>1464</v>
      </c>
    </row>
    <row r="5650" spans="1:7" ht="18.75" customHeight="1">
      <c r="A5650" s="36" t="s">
        <v>3938</v>
      </c>
      <c r="B5650" s="36" t="s">
        <v>17247</v>
      </c>
      <c r="C5650" s="36" t="s">
        <v>3939</v>
      </c>
      <c r="D5650" s="36" t="s">
        <v>3861</v>
      </c>
      <c r="E5650">
        <v>119.461149506219</v>
      </c>
      <c r="F5650">
        <v>34.642026907886702</v>
      </c>
      <c r="G5650" t="s">
        <v>1464</v>
      </c>
    </row>
    <row r="5651" spans="1:7" ht="18.75" customHeight="1">
      <c r="A5651" s="36" t="s">
        <v>4223</v>
      </c>
      <c r="B5651" s="36" t="s">
        <v>17247</v>
      </c>
      <c r="C5651" s="36" t="s">
        <v>4224</v>
      </c>
      <c r="D5651" s="36" t="s">
        <v>3765</v>
      </c>
      <c r="E5651">
        <v>99.25</v>
      </c>
      <c r="F5651">
        <v>25.833333970000002</v>
      </c>
      <c r="G5651" t="s">
        <v>1464</v>
      </c>
    </row>
    <row r="5652" spans="1:7" ht="18.75" customHeight="1">
      <c r="A5652" s="36" t="s">
        <v>4310</v>
      </c>
      <c r="B5652" s="36" t="s">
        <v>17247</v>
      </c>
      <c r="C5652" s="36" t="s">
        <v>4311</v>
      </c>
      <c r="D5652" s="36" t="s">
        <v>3775</v>
      </c>
      <c r="E5652">
        <v>117.9499969</v>
      </c>
      <c r="F5652">
        <v>33.266666409999999</v>
      </c>
      <c r="G5652" t="s">
        <v>1464</v>
      </c>
    </row>
    <row r="5653" spans="1:7" ht="18.75" customHeight="1">
      <c r="A5653" s="36" t="s">
        <v>4004</v>
      </c>
      <c r="B5653" s="36" t="s">
        <v>17247</v>
      </c>
      <c r="C5653" s="36" t="s">
        <v>4005</v>
      </c>
      <c r="D5653" s="36" t="s">
        <v>3890</v>
      </c>
      <c r="E5653">
        <v>117.75</v>
      </c>
      <c r="F5653">
        <v>38.916667940000004</v>
      </c>
      <c r="G5653" t="s">
        <v>1464</v>
      </c>
    </row>
    <row r="5654" spans="1:7" ht="18.75" customHeight="1">
      <c r="A5654" s="36" t="s">
        <v>4096</v>
      </c>
      <c r="B5654" s="36" t="s">
        <v>17247</v>
      </c>
      <c r="C5654" s="36" t="s">
        <v>4097</v>
      </c>
      <c r="D5654" t="s">
        <v>3890</v>
      </c>
      <c r="E5654">
        <v>117.61666870000001</v>
      </c>
      <c r="F5654">
        <v>38.833332059999996</v>
      </c>
      <c r="G5654" t="s">
        <v>1464</v>
      </c>
    </row>
    <row r="5655" spans="1:7" ht="18.75" customHeight="1">
      <c r="A5655" s="36" t="s">
        <v>6822</v>
      </c>
      <c r="B5655" s="36" t="s">
        <v>6330</v>
      </c>
      <c r="C5655" t="s">
        <v>6823</v>
      </c>
      <c r="D5655" t="s">
        <v>6413</v>
      </c>
      <c r="E5655">
        <v>2.2719010000000002</v>
      </c>
      <c r="F5655">
        <v>102.31474900000001</v>
      </c>
    </row>
    <row r="5656" spans="1:7" ht="18.75" customHeight="1">
      <c r="A5656" s="36" t="s">
        <v>11096</v>
      </c>
      <c r="B5656" s="36" t="s">
        <v>10805</v>
      </c>
      <c r="C5656" s="36" t="s">
        <v>11097</v>
      </c>
      <c r="D5656" s="36" t="s">
        <v>1464</v>
      </c>
      <c r="E5656">
        <v>0</v>
      </c>
      <c r="F5656">
        <v>0</v>
      </c>
      <c r="G5656" t="s">
        <v>1464</v>
      </c>
    </row>
    <row r="5657" spans="1:7" ht="18.75" customHeight="1">
      <c r="A5657" s="36" t="s">
        <v>4604</v>
      </c>
      <c r="B5657" s="36" t="s">
        <v>4582</v>
      </c>
      <c r="C5657" s="36" t="s">
        <v>4605</v>
      </c>
      <c r="D5657" t="s">
        <v>4606</v>
      </c>
      <c r="E5657">
        <v>125.4877</v>
      </c>
      <c r="F5657">
        <v>-8.5656389999999991</v>
      </c>
      <c r="G5657" t="s">
        <v>1464</v>
      </c>
    </row>
    <row r="5658" spans="1:7" ht="18.75" customHeight="1">
      <c r="A5658" s="36" t="s">
        <v>14187</v>
      </c>
      <c r="B5658" s="36" t="s">
        <v>14374</v>
      </c>
      <c r="C5658" s="36" t="s">
        <v>14188</v>
      </c>
      <c r="D5658" s="36" t="s">
        <v>14169</v>
      </c>
      <c r="E5658">
        <v>125.48332980000001</v>
      </c>
      <c r="F5658">
        <v>-8.5666666029999998</v>
      </c>
      <c r="G5658" t="s">
        <v>1464</v>
      </c>
    </row>
    <row r="5659" spans="1:7" ht="18.75" customHeight="1">
      <c r="A5659" s="36" t="s">
        <v>14167</v>
      </c>
      <c r="B5659" s="36" t="s">
        <v>14374</v>
      </c>
      <c r="C5659" s="36" t="s">
        <v>14168</v>
      </c>
      <c r="D5659" s="36" t="s">
        <v>14169</v>
      </c>
      <c r="E5659">
        <v>125.43333440000001</v>
      </c>
      <c r="F5659">
        <v>-8.5666666029999998</v>
      </c>
      <c r="G5659" t="s">
        <v>1464</v>
      </c>
    </row>
    <row r="5660" spans="1:7" ht="18.75" customHeight="1">
      <c r="A5660" s="36" t="s">
        <v>14302</v>
      </c>
      <c r="B5660" s="36" t="s">
        <v>14231</v>
      </c>
      <c r="C5660" s="36" t="s">
        <v>14303</v>
      </c>
      <c r="D5660" s="36" t="s">
        <v>14236</v>
      </c>
      <c r="E5660">
        <v>106.601786791268</v>
      </c>
      <c r="F5660">
        <v>20.3132126619061</v>
      </c>
      <c r="G5660" t="s">
        <v>1464</v>
      </c>
    </row>
    <row r="5661" spans="1:7" ht="18.75" customHeight="1">
      <c r="A5661" s="36" t="s">
        <v>14312</v>
      </c>
      <c r="B5661" s="36" t="s">
        <v>14231</v>
      </c>
      <c r="C5661" s="36" t="s">
        <v>14313</v>
      </c>
      <c r="D5661" s="36" t="s">
        <v>14314</v>
      </c>
      <c r="E5661">
        <v>106.677646221188</v>
      </c>
      <c r="F5661">
        <v>20.646454286359599</v>
      </c>
      <c r="G5661" t="s">
        <v>1464</v>
      </c>
    </row>
    <row r="5662" spans="1:7" ht="18.75" customHeight="1">
      <c r="A5662" s="36" t="s">
        <v>14244</v>
      </c>
      <c r="B5662" s="36" t="s">
        <v>14231</v>
      </c>
      <c r="C5662" s="36" t="s">
        <v>14245</v>
      </c>
      <c r="D5662" s="36" t="s">
        <v>14239</v>
      </c>
      <c r="E5662">
        <v>107.4499969</v>
      </c>
      <c r="F5662">
        <v>21.283332819999998</v>
      </c>
      <c r="G5662" t="s">
        <v>1464</v>
      </c>
    </row>
    <row r="5663" spans="1:7" ht="18.75" customHeight="1">
      <c r="A5663" s="36" t="s">
        <v>6365</v>
      </c>
      <c r="B5663" s="36" t="s">
        <v>6330</v>
      </c>
      <c r="C5663" t="s">
        <v>6366</v>
      </c>
      <c r="D5663" t="s">
        <v>6335</v>
      </c>
      <c r="E5663">
        <v>5.5833334920000004</v>
      </c>
      <c r="F5663">
        <v>100.4499969</v>
      </c>
    </row>
    <row r="5664" spans="1:7" ht="18.75" customHeight="1">
      <c r="A5664" t="s">
        <v>3371</v>
      </c>
      <c r="B5664" t="s">
        <v>2833</v>
      </c>
      <c r="C5664" t="s">
        <v>3372</v>
      </c>
      <c r="D5664" t="s">
        <v>3030</v>
      </c>
      <c r="E5664">
        <v>22.533985718093099</v>
      </c>
      <c r="F5664">
        <v>90.664869852773094</v>
      </c>
      <c r="G5664" t="s">
        <v>17230</v>
      </c>
    </row>
    <row r="5665" spans="1:7" ht="18.75" customHeight="1">
      <c r="A5665" s="36" t="s">
        <v>2169</v>
      </c>
      <c r="B5665" s="36" t="s">
        <v>1884</v>
      </c>
      <c r="C5665" s="36" t="s">
        <v>2170</v>
      </c>
      <c r="D5665" s="36" t="s">
        <v>1464</v>
      </c>
      <c r="E5665">
        <v>150.115402578763</v>
      </c>
      <c r="F5665">
        <v>-36.316791545325401</v>
      </c>
      <c r="G5665" t="s">
        <v>1464</v>
      </c>
    </row>
    <row r="5666" spans="1:7" ht="18.75" customHeight="1">
      <c r="A5666" s="36" t="s">
        <v>6448</v>
      </c>
      <c r="B5666" s="36" t="s">
        <v>6330</v>
      </c>
      <c r="C5666" t="s">
        <v>6449</v>
      </c>
      <c r="D5666" t="s">
        <v>6447</v>
      </c>
      <c r="E5666">
        <v>6.5999999049999998</v>
      </c>
      <c r="F5666">
        <v>100.2166672</v>
      </c>
    </row>
    <row r="5667" spans="1:7" ht="18.75" customHeight="1">
      <c r="A5667" s="36" t="s">
        <v>8124</v>
      </c>
      <c r="B5667" s="36" t="s">
        <v>17249</v>
      </c>
      <c r="C5667" s="36" t="s">
        <v>8125</v>
      </c>
      <c r="D5667" t="s">
        <v>7726</v>
      </c>
      <c r="E5667">
        <v>172.41666670000001</v>
      </c>
      <c r="F5667">
        <v>-43.833333330000002</v>
      </c>
      <c r="G5667" t="s">
        <v>8598</v>
      </c>
    </row>
    <row r="5668" spans="1:7" ht="18.75" customHeight="1">
      <c r="A5668" s="36" t="s">
        <v>4792</v>
      </c>
      <c r="B5668" s="36" t="s">
        <v>4582</v>
      </c>
      <c r="C5668" s="36" t="s">
        <v>4793</v>
      </c>
      <c r="D5668" s="36" t="s">
        <v>4621</v>
      </c>
      <c r="E5668">
        <v>110.51162220092399</v>
      </c>
      <c r="F5668">
        <v>-6.8980438909095101</v>
      </c>
      <c r="G5668" t="s">
        <v>1464</v>
      </c>
    </row>
    <row r="5669" spans="1:7" ht="18.75" customHeight="1">
      <c r="A5669" s="36" t="s">
        <v>7613</v>
      </c>
      <c r="B5669" s="36" t="s">
        <v>7429</v>
      </c>
      <c r="C5669" s="36" t="s">
        <v>7614</v>
      </c>
      <c r="D5669" s="36" t="s">
        <v>7437</v>
      </c>
      <c r="E5669">
        <v>83.422574656142203</v>
      </c>
      <c r="F5669">
        <v>27.602200771097898</v>
      </c>
      <c r="G5669" t="s">
        <v>1464</v>
      </c>
    </row>
    <row r="5670" spans="1:7" ht="18.75" customHeight="1">
      <c r="A5670" s="36" t="s">
        <v>3616</v>
      </c>
      <c r="B5670" s="36" t="s">
        <v>3535</v>
      </c>
      <c r="C5670" s="36" t="s">
        <v>3617</v>
      </c>
      <c r="D5670" s="36" t="s">
        <v>3607</v>
      </c>
      <c r="E5670">
        <v>90.675765415241202</v>
      </c>
      <c r="F5670">
        <v>27.152648421267099</v>
      </c>
      <c r="G5670" t="s">
        <v>1464</v>
      </c>
    </row>
    <row r="5671" spans="1:7" ht="18.75" customHeight="1">
      <c r="A5671" s="36" t="s">
        <v>12899</v>
      </c>
      <c r="B5671" s="36" t="s">
        <v>17253</v>
      </c>
      <c r="C5671" s="36" t="s">
        <v>12900</v>
      </c>
      <c r="D5671" t="s">
        <v>12421</v>
      </c>
      <c r="E5671">
        <v>79.816665650000004</v>
      </c>
      <c r="F5671">
        <v>7.466666698</v>
      </c>
      <c r="G5671" t="s">
        <v>1464</v>
      </c>
    </row>
    <row r="5672" spans="1:7" ht="18.75" customHeight="1">
      <c r="A5672" t="s">
        <v>3469</v>
      </c>
      <c r="B5672" t="s">
        <v>2833</v>
      </c>
      <c r="C5672" t="s">
        <v>3470</v>
      </c>
      <c r="D5672" t="s">
        <v>3058</v>
      </c>
      <c r="E5672">
        <v>21.922356000000001</v>
      </c>
      <c r="F5672">
        <v>89.566830999999993</v>
      </c>
      <c r="G5672" t="s">
        <v>2986</v>
      </c>
    </row>
    <row r="5673" spans="1:7" ht="18.75" customHeight="1">
      <c r="A5673" s="36" t="s">
        <v>8126</v>
      </c>
      <c r="B5673" s="36" t="s">
        <v>17249</v>
      </c>
      <c r="C5673" s="36" t="s">
        <v>8127</v>
      </c>
      <c r="D5673" t="s">
        <v>7703</v>
      </c>
      <c r="E5673">
        <v>174.25138889999999</v>
      </c>
      <c r="F5673">
        <v>-36.250277779999998</v>
      </c>
      <c r="G5673" t="s">
        <v>8460</v>
      </c>
    </row>
    <row r="5674" spans="1:7" ht="18.75" customHeight="1">
      <c r="A5674" s="36" t="s">
        <v>8128</v>
      </c>
      <c r="B5674" s="36" t="s">
        <v>17249</v>
      </c>
      <c r="C5674" s="36" t="s">
        <v>8129</v>
      </c>
      <c r="D5674" s="36" t="s">
        <v>7703</v>
      </c>
      <c r="E5674">
        <v>176</v>
      </c>
      <c r="F5674">
        <v>-37.716666670000002</v>
      </c>
      <c r="G5674" t="s">
        <v>8460</v>
      </c>
    </row>
    <row r="5675" spans="1:7" ht="18.75" customHeight="1">
      <c r="A5675" s="36" t="s">
        <v>8130</v>
      </c>
      <c r="B5675" s="36" t="s">
        <v>17249</v>
      </c>
      <c r="C5675" s="36" t="s">
        <v>8131</v>
      </c>
      <c r="D5675" s="36" t="s">
        <v>7703</v>
      </c>
      <c r="E5675">
        <v>176</v>
      </c>
      <c r="F5675">
        <v>-37.716666670000002</v>
      </c>
      <c r="G5675" t="s">
        <v>8460</v>
      </c>
    </row>
    <row r="5676" spans="1:7" ht="18.75" customHeight="1">
      <c r="A5676" s="36" t="s">
        <v>8132</v>
      </c>
      <c r="B5676" s="36" t="s">
        <v>17249</v>
      </c>
      <c r="C5676" s="36" t="s">
        <v>8133</v>
      </c>
      <c r="D5676" t="s">
        <v>7726</v>
      </c>
      <c r="E5676">
        <v>172.41666670000001</v>
      </c>
      <c r="F5676">
        <v>-43.833333330000002</v>
      </c>
      <c r="G5676" t="s">
        <v>8598</v>
      </c>
    </row>
    <row r="5677" spans="1:7" ht="18.75" customHeight="1">
      <c r="A5677" s="36" t="s">
        <v>8134</v>
      </c>
      <c r="B5677" s="36" t="s">
        <v>17249</v>
      </c>
      <c r="C5677" s="36" t="s">
        <v>8135</v>
      </c>
      <c r="D5677" s="36" t="s">
        <v>7710</v>
      </c>
      <c r="E5677">
        <v>173</v>
      </c>
      <c r="F5677">
        <v>-40.583333330000002</v>
      </c>
      <c r="G5677" t="s">
        <v>8555</v>
      </c>
    </row>
    <row r="5678" spans="1:7" ht="18.75" customHeight="1">
      <c r="A5678" s="36" t="s">
        <v>5009</v>
      </c>
      <c r="B5678" s="36" t="s">
        <v>4582</v>
      </c>
      <c r="C5678" s="36" t="s">
        <v>5010</v>
      </c>
      <c r="D5678" s="36" t="s">
        <v>4584</v>
      </c>
      <c r="E5678">
        <v>106.26667019999999</v>
      </c>
      <c r="F5678">
        <v>-6.0166668889999997</v>
      </c>
      <c r="G5678" t="s">
        <v>1464</v>
      </c>
    </row>
    <row r="5679" spans="1:7" ht="18.75" customHeight="1">
      <c r="A5679" s="36" t="s">
        <v>12915</v>
      </c>
      <c r="B5679" s="36" t="s">
        <v>17253</v>
      </c>
      <c r="C5679" s="36" t="s">
        <v>12916</v>
      </c>
      <c r="D5679" s="36" t="s">
        <v>12399</v>
      </c>
      <c r="E5679">
        <v>0</v>
      </c>
      <c r="F5679">
        <v>0</v>
      </c>
      <c r="G5679" t="s">
        <v>1464</v>
      </c>
    </row>
    <row r="5680" spans="1:7" ht="18.75" customHeight="1">
      <c r="A5680" s="36" t="s">
        <v>12863</v>
      </c>
      <c r="B5680" s="36" t="s">
        <v>17253</v>
      </c>
      <c r="C5680" s="36" t="s">
        <v>12864</v>
      </c>
      <c r="D5680" s="36" t="s">
        <v>12399</v>
      </c>
      <c r="E5680">
        <v>81.25</v>
      </c>
      <c r="F5680">
        <v>6.2666668889999997</v>
      </c>
      <c r="G5680" t="s">
        <v>1464</v>
      </c>
    </row>
    <row r="5681" spans="1:7" ht="18.75" customHeight="1">
      <c r="A5681" s="36" t="s">
        <v>15727</v>
      </c>
      <c r="B5681" s="36" t="s">
        <v>10805</v>
      </c>
      <c r="C5681" s="36" t="s">
        <v>15728</v>
      </c>
      <c r="D5681" s="36" t="s">
        <v>1464</v>
      </c>
      <c r="E5681">
        <v>122.582367116326</v>
      </c>
      <c r="F5681">
        <v>7.8118905430315504</v>
      </c>
      <c r="G5681" t="s">
        <v>1464</v>
      </c>
    </row>
    <row r="5682" spans="1:7" ht="18.75" customHeight="1">
      <c r="A5682" s="36" t="s">
        <v>11094</v>
      </c>
      <c r="B5682" s="36" t="s">
        <v>10805</v>
      </c>
      <c r="C5682" s="36" t="s">
        <v>11095</v>
      </c>
      <c r="D5682" s="36" t="s">
        <v>1464</v>
      </c>
      <c r="E5682">
        <v>122.579418577488</v>
      </c>
      <c r="F5682">
        <v>7.86538488194733</v>
      </c>
      <c r="G5682" t="s">
        <v>1464</v>
      </c>
    </row>
    <row r="5683" spans="1:7" ht="18.75" customHeight="1">
      <c r="A5683" s="36" t="s">
        <v>6476</v>
      </c>
      <c r="B5683" s="36" t="s">
        <v>6330</v>
      </c>
      <c r="C5683" t="s">
        <v>6477</v>
      </c>
      <c r="D5683" t="s">
        <v>6447</v>
      </c>
      <c r="E5683">
        <v>6.5833334920000004</v>
      </c>
      <c r="F5683">
        <v>100.16666410000001</v>
      </c>
    </row>
    <row r="5684" spans="1:7" ht="18.75" customHeight="1">
      <c r="A5684" s="36" t="s">
        <v>9822</v>
      </c>
      <c r="B5684" s="36" t="s">
        <v>9596</v>
      </c>
      <c r="C5684" s="36" t="s">
        <v>9823</v>
      </c>
      <c r="D5684" t="s">
        <v>9600</v>
      </c>
      <c r="E5684">
        <v>69.016670230000003</v>
      </c>
      <c r="F5684">
        <v>24.683332440000001</v>
      </c>
      <c r="G5684" t="s">
        <v>1464</v>
      </c>
    </row>
    <row r="5685" spans="1:7" ht="18.75" customHeight="1">
      <c r="A5685" s="36" t="s">
        <v>12419</v>
      </c>
      <c r="B5685" s="36" t="s">
        <v>17253</v>
      </c>
      <c r="C5685" s="36" t="s">
        <v>12420</v>
      </c>
      <c r="D5685" s="36" t="s">
        <v>12421</v>
      </c>
      <c r="E5685">
        <v>0</v>
      </c>
      <c r="F5685">
        <v>0</v>
      </c>
      <c r="G5685" t="s">
        <v>1464</v>
      </c>
    </row>
    <row r="5686" spans="1:7" ht="18.75" customHeight="1">
      <c r="A5686" s="36" t="s">
        <v>2077</v>
      </c>
      <c r="B5686" s="36" t="s">
        <v>1884</v>
      </c>
      <c r="C5686" s="36" t="s">
        <v>2078</v>
      </c>
      <c r="D5686" s="36" t="s">
        <v>1464</v>
      </c>
      <c r="E5686">
        <v>130.81333266578699</v>
      </c>
      <c r="F5686">
        <v>-11.561376062404401</v>
      </c>
      <c r="G5686" t="s">
        <v>1464</v>
      </c>
    </row>
    <row r="5687" spans="1:7" ht="18.75" customHeight="1">
      <c r="A5687" s="36" t="s">
        <v>13831</v>
      </c>
      <c r="B5687" s="36" t="s">
        <v>13155</v>
      </c>
      <c r="C5687" s="36" t="s">
        <v>13832</v>
      </c>
      <c r="D5687" s="36" t="s">
        <v>13453</v>
      </c>
      <c r="E5687">
        <v>100.36666870000001</v>
      </c>
      <c r="F5687">
        <v>14.30000019</v>
      </c>
      <c r="G5687" t="s">
        <v>1464</v>
      </c>
    </row>
    <row r="5688" spans="1:7" ht="18.75" customHeight="1">
      <c r="A5688" s="36" t="s">
        <v>5757</v>
      </c>
      <c r="B5688" s="36" t="s">
        <v>5588</v>
      </c>
      <c r="C5688" s="36" t="s">
        <v>5758</v>
      </c>
      <c r="D5688" t="s">
        <v>5640</v>
      </c>
      <c r="E5688">
        <v>139.74797247994599</v>
      </c>
      <c r="F5688">
        <v>36.321097845849998</v>
      </c>
      <c r="G5688" t="s">
        <v>1464</v>
      </c>
    </row>
    <row r="5689" spans="1:7" ht="18.75" customHeight="1">
      <c r="A5689" s="36" t="s">
        <v>12634</v>
      </c>
      <c r="B5689" s="36" t="s">
        <v>17253</v>
      </c>
      <c r="C5689" s="36" t="s">
        <v>12635</v>
      </c>
      <c r="D5689" s="36" t="s">
        <v>12404</v>
      </c>
      <c r="E5689">
        <v>79.866668700000005</v>
      </c>
      <c r="F5689">
        <v>9.0333337779999994</v>
      </c>
      <c r="G5689" t="s">
        <v>1464</v>
      </c>
    </row>
    <row r="5690" spans="1:7" ht="18.75" customHeight="1">
      <c r="A5690" s="36" t="s">
        <v>6939</v>
      </c>
      <c r="B5690" s="36" t="s">
        <v>6929</v>
      </c>
      <c r="C5690" s="36" t="s">
        <v>6940</v>
      </c>
      <c r="D5690" s="36" t="s">
        <v>6931</v>
      </c>
      <c r="E5690">
        <v>96.05</v>
      </c>
      <c r="F5690">
        <v>16.190000000000001</v>
      </c>
      <c r="G5690" t="s">
        <v>1464</v>
      </c>
    </row>
    <row r="5691" spans="1:7" ht="18.75" customHeight="1">
      <c r="A5691" s="36" t="s">
        <v>6514</v>
      </c>
      <c r="B5691" s="36" t="s">
        <v>6330</v>
      </c>
      <c r="C5691" t="s">
        <v>6515</v>
      </c>
      <c r="D5691" t="s">
        <v>6447</v>
      </c>
      <c r="E5691">
        <v>6.4166665079999996</v>
      </c>
      <c r="F5691">
        <v>100.1500015</v>
      </c>
    </row>
    <row r="5692" spans="1:7" ht="18.75" customHeight="1">
      <c r="A5692" s="36" t="s">
        <v>8136</v>
      </c>
      <c r="B5692" s="36" t="s">
        <v>17249</v>
      </c>
      <c r="C5692" s="36" t="s">
        <v>8137</v>
      </c>
      <c r="D5692" s="36" t="s">
        <v>7804</v>
      </c>
      <c r="E5692">
        <v>173.3616667</v>
      </c>
      <c r="F5692">
        <v>-34.900833329999998</v>
      </c>
      <c r="G5692" t="s">
        <v>9024</v>
      </c>
    </row>
    <row r="5693" spans="1:7" ht="18.75" customHeight="1">
      <c r="A5693" s="36" t="s">
        <v>8455</v>
      </c>
      <c r="B5693" s="36" t="s">
        <v>17249</v>
      </c>
      <c r="C5693" s="36" t="s">
        <v>8456</v>
      </c>
      <c r="D5693" s="36" t="s">
        <v>7762</v>
      </c>
      <c r="E5693">
        <v>171.21665949999999</v>
      </c>
      <c r="F5693">
        <v>-46.116664890000003</v>
      </c>
      <c r="G5693" t="s">
        <v>1464</v>
      </c>
    </row>
    <row r="5694" spans="1:7" ht="18.75" customHeight="1">
      <c r="A5694" s="36" t="s">
        <v>5744</v>
      </c>
      <c r="B5694" s="36" t="s">
        <v>5588</v>
      </c>
      <c r="C5694" s="36" t="s">
        <v>5745</v>
      </c>
      <c r="D5694" s="36" t="s">
        <v>5659</v>
      </c>
      <c r="E5694">
        <v>139.766043911727</v>
      </c>
      <c r="F5694">
        <v>35.581467636308098</v>
      </c>
      <c r="G5694" t="s">
        <v>1464</v>
      </c>
    </row>
    <row r="5695" spans="1:7" ht="18.75" customHeight="1">
      <c r="A5695" s="36" t="s">
        <v>5454</v>
      </c>
      <c r="B5695" s="36" t="s">
        <v>4582</v>
      </c>
      <c r="C5695" s="36" t="s">
        <v>5455</v>
      </c>
      <c r="D5695" t="s">
        <v>4710</v>
      </c>
      <c r="E5695">
        <v>107.5999985</v>
      </c>
      <c r="F5695">
        <v>-6.9000000950000002</v>
      </c>
      <c r="G5695" t="s">
        <v>1464</v>
      </c>
    </row>
    <row r="5696" spans="1:7" ht="18.75" customHeight="1">
      <c r="A5696" t="s">
        <v>3514</v>
      </c>
      <c r="B5696" t="s">
        <v>2833</v>
      </c>
      <c r="C5696" t="s">
        <v>3515</v>
      </c>
      <c r="D5696" t="s">
        <v>2846</v>
      </c>
      <c r="E5696">
        <v>0</v>
      </c>
      <c r="F5696">
        <v>0</v>
      </c>
      <c r="G5696" t="s">
        <v>17234</v>
      </c>
    </row>
    <row r="5697" spans="1:7" ht="18.75" customHeight="1">
      <c r="A5697" s="36" t="s">
        <v>4644</v>
      </c>
      <c r="B5697" s="36" t="s">
        <v>4582</v>
      </c>
      <c r="C5697" s="36" t="s">
        <v>4645</v>
      </c>
      <c r="D5697" t="s">
        <v>4646</v>
      </c>
      <c r="E5697">
        <v>124.88333129999999</v>
      </c>
      <c r="F5697">
        <v>1.216666698</v>
      </c>
      <c r="G5697" t="s">
        <v>1464</v>
      </c>
    </row>
    <row r="5698" spans="1:7" ht="18.75" customHeight="1">
      <c r="A5698" s="36" t="s">
        <v>3657</v>
      </c>
      <c r="B5698" s="36" t="s">
        <v>3658</v>
      </c>
      <c r="C5698" s="36" t="s">
        <v>3659</v>
      </c>
      <c r="D5698" s="36" t="s">
        <v>3660</v>
      </c>
      <c r="E5698">
        <v>104.16666410000001</v>
      </c>
      <c r="F5698">
        <v>12.63333321</v>
      </c>
      <c r="G5698" t="s">
        <v>1464</v>
      </c>
    </row>
    <row r="5699" spans="1:7" ht="18.75" customHeight="1">
      <c r="A5699" s="36" t="s">
        <v>3753</v>
      </c>
      <c r="B5699" s="36" t="s">
        <v>3658</v>
      </c>
      <c r="C5699" s="36" t="s">
        <v>3754</v>
      </c>
      <c r="D5699" s="36" t="s">
        <v>3755</v>
      </c>
      <c r="E5699">
        <v>105</v>
      </c>
      <c r="F5699">
        <v>21.2</v>
      </c>
      <c r="G5699" t="s">
        <v>1464</v>
      </c>
    </row>
    <row r="5700" spans="1:7" ht="18.75" customHeight="1">
      <c r="A5700" s="36" t="s">
        <v>2145</v>
      </c>
      <c r="B5700" s="36" t="s">
        <v>1884</v>
      </c>
      <c r="C5700" s="36" t="s">
        <v>2146</v>
      </c>
      <c r="D5700" s="36" t="s">
        <v>1464</v>
      </c>
      <c r="E5700">
        <v>152.738530696748</v>
      </c>
      <c r="F5700">
        <v>-25.254166048692401</v>
      </c>
      <c r="G5700" t="s">
        <v>1464</v>
      </c>
    </row>
    <row r="5701" spans="1:7" ht="18.75" customHeight="1">
      <c r="A5701" s="36" t="s">
        <v>8138</v>
      </c>
      <c r="B5701" s="36" t="s">
        <v>17249</v>
      </c>
      <c r="C5701" s="36" t="s">
        <v>8139</v>
      </c>
      <c r="D5701" s="36" t="s">
        <v>7710</v>
      </c>
      <c r="E5701">
        <v>173</v>
      </c>
      <c r="F5701">
        <v>-40.583333330000002</v>
      </c>
      <c r="G5701" t="s">
        <v>8555</v>
      </c>
    </row>
    <row r="5702" spans="1:7" ht="18.75" customHeight="1">
      <c r="A5702" s="36" t="s">
        <v>8140</v>
      </c>
      <c r="B5702" s="36" t="s">
        <v>17249</v>
      </c>
      <c r="C5702" s="36" t="s">
        <v>8141</v>
      </c>
      <c r="D5702" s="36" t="s">
        <v>7710</v>
      </c>
      <c r="E5702">
        <v>173</v>
      </c>
      <c r="F5702">
        <v>-40.583333330000002</v>
      </c>
      <c r="G5702" t="s">
        <v>8555</v>
      </c>
    </row>
    <row r="5703" spans="1:7" ht="18.75" customHeight="1">
      <c r="A5703" s="36" t="s">
        <v>8142</v>
      </c>
      <c r="B5703" s="36" t="s">
        <v>17249</v>
      </c>
      <c r="C5703" s="36" t="s">
        <v>8143</v>
      </c>
      <c r="D5703" t="s">
        <v>7854</v>
      </c>
      <c r="E5703">
        <v>176.83750000000001</v>
      </c>
      <c r="F5703">
        <v>-39.518055560000001</v>
      </c>
      <c r="G5703" t="s">
        <v>8496</v>
      </c>
    </row>
    <row r="5704" spans="1:7" ht="18.75" customHeight="1">
      <c r="A5704" s="36" t="s">
        <v>2143</v>
      </c>
      <c r="B5704" s="36" t="s">
        <v>1884</v>
      </c>
      <c r="C5704" s="36" t="s">
        <v>2144</v>
      </c>
      <c r="D5704" s="36" t="s">
        <v>1464</v>
      </c>
      <c r="E5704">
        <v>117.68841952261801</v>
      </c>
      <c r="F5704">
        <v>-35.029146036447898</v>
      </c>
      <c r="G5704" t="s">
        <v>1464</v>
      </c>
    </row>
    <row r="5705" spans="1:7" ht="18.75" customHeight="1">
      <c r="A5705" s="36" t="s">
        <v>6228</v>
      </c>
      <c r="B5705" s="36" t="s">
        <v>5588</v>
      </c>
      <c r="C5705" s="36" t="s">
        <v>6229</v>
      </c>
      <c r="D5705" t="s">
        <v>1464</v>
      </c>
      <c r="E5705">
        <v>140.91045606257501</v>
      </c>
      <c r="F5705">
        <v>38.033771416408896</v>
      </c>
      <c r="G5705" t="s">
        <v>1464</v>
      </c>
    </row>
    <row r="5706" spans="1:7" ht="18.75" customHeight="1">
      <c r="A5706" s="36" t="s">
        <v>5996</v>
      </c>
      <c r="B5706" s="36" t="s">
        <v>5588</v>
      </c>
      <c r="C5706" s="36" t="s">
        <v>5997</v>
      </c>
      <c r="D5706" t="s">
        <v>5590</v>
      </c>
      <c r="E5706">
        <v>144.5265</v>
      </c>
      <c r="F5706">
        <v>43.150599999999997</v>
      </c>
      <c r="G5706" t="s">
        <v>1464</v>
      </c>
    </row>
    <row r="5707" spans="1:7" ht="18.75" customHeight="1">
      <c r="A5707" s="36" t="s">
        <v>11609</v>
      </c>
      <c r="B5707" s="36" t="s">
        <v>10805</v>
      </c>
      <c r="C5707" s="36" t="s">
        <v>11610</v>
      </c>
      <c r="D5707" s="36" t="s">
        <v>10846</v>
      </c>
      <c r="E5707">
        <v>120.5</v>
      </c>
      <c r="F5707">
        <v>14.66666698</v>
      </c>
      <c r="G5707" t="s">
        <v>1464</v>
      </c>
    </row>
    <row r="5708" spans="1:7" ht="18.75" customHeight="1">
      <c r="A5708" s="36" t="s">
        <v>8144</v>
      </c>
      <c r="B5708" s="36" t="s">
        <v>17249</v>
      </c>
      <c r="C5708" s="36" t="s">
        <v>8145</v>
      </c>
      <c r="D5708" t="s">
        <v>7710</v>
      </c>
      <c r="E5708">
        <v>176.83750000000001</v>
      </c>
      <c r="F5708">
        <v>-39.518055560000001</v>
      </c>
      <c r="G5708" t="s">
        <v>8935</v>
      </c>
    </row>
    <row r="5709" spans="1:7" ht="18.75" customHeight="1">
      <c r="A5709" s="36" t="s">
        <v>8146</v>
      </c>
      <c r="B5709" s="36" t="s">
        <v>17249</v>
      </c>
      <c r="C5709" s="36" t="s">
        <v>8147</v>
      </c>
      <c r="D5709" s="36" t="s">
        <v>7710</v>
      </c>
      <c r="E5709">
        <v>176.83750000000001</v>
      </c>
      <c r="F5709">
        <v>-39.518055560000001</v>
      </c>
      <c r="G5709" t="s">
        <v>8935</v>
      </c>
    </row>
    <row r="5710" spans="1:7" ht="18.75" customHeight="1">
      <c r="A5710" s="36" t="s">
        <v>8453</v>
      </c>
      <c r="B5710" s="36" t="s">
        <v>17249</v>
      </c>
      <c r="C5710" s="36" t="s">
        <v>8454</v>
      </c>
      <c r="D5710" s="36" t="s">
        <v>7710</v>
      </c>
      <c r="E5710">
        <v>172.6788889</v>
      </c>
      <c r="F5710">
        <v>-40.628611110000001</v>
      </c>
      <c r="G5710" t="s">
        <v>1464</v>
      </c>
    </row>
    <row r="5711" spans="1:7" ht="18.75" customHeight="1">
      <c r="A5711" s="36" t="s">
        <v>8148</v>
      </c>
      <c r="B5711" s="36" t="s">
        <v>17249</v>
      </c>
      <c r="C5711" s="36" t="s">
        <v>8149</v>
      </c>
      <c r="D5711" s="36" t="s">
        <v>7710</v>
      </c>
      <c r="E5711">
        <v>172.6788889</v>
      </c>
      <c r="F5711">
        <v>-40.628611110000001</v>
      </c>
      <c r="G5711" t="s">
        <v>8935</v>
      </c>
    </row>
    <row r="5712" spans="1:7" ht="18.75" customHeight="1">
      <c r="A5712" s="36" t="s">
        <v>8451</v>
      </c>
      <c r="B5712" s="36" t="s">
        <v>17249</v>
      </c>
      <c r="C5712" s="36" t="s">
        <v>8452</v>
      </c>
      <c r="D5712" s="36" t="s">
        <v>7739</v>
      </c>
      <c r="E5712">
        <v>170.8000031</v>
      </c>
      <c r="F5712">
        <v>-42.883335109999997</v>
      </c>
      <c r="G5712" t="s">
        <v>1464</v>
      </c>
    </row>
    <row r="5713" spans="1:7" ht="18.75" customHeight="1">
      <c r="A5713" s="36" t="s">
        <v>5812</v>
      </c>
      <c r="B5713" s="36" t="s">
        <v>5588</v>
      </c>
      <c r="C5713" s="36" t="s">
        <v>5813</v>
      </c>
      <c r="D5713" t="s">
        <v>5590</v>
      </c>
      <c r="E5713">
        <v>144.399505331249</v>
      </c>
      <c r="F5713">
        <v>43.934345201021898</v>
      </c>
      <c r="G5713" t="s">
        <v>1464</v>
      </c>
    </row>
    <row r="5714" spans="1:7" ht="18.75" customHeight="1">
      <c r="A5714" s="36" t="s">
        <v>6048</v>
      </c>
      <c r="B5714" s="36" t="s">
        <v>5588</v>
      </c>
      <c r="C5714" s="36" t="s">
        <v>6049</v>
      </c>
      <c r="D5714" s="36" t="s">
        <v>5659</v>
      </c>
      <c r="E5714">
        <v>139.81666559999999</v>
      </c>
      <c r="F5714">
        <v>35.633335109999997</v>
      </c>
      <c r="G5714" t="s">
        <v>1464</v>
      </c>
    </row>
    <row r="5715" spans="1:7" ht="18.75" customHeight="1">
      <c r="A5715" s="36" t="s">
        <v>6928</v>
      </c>
      <c r="B5715" s="36" t="s">
        <v>6929</v>
      </c>
      <c r="C5715" s="36" t="s">
        <v>6930</v>
      </c>
      <c r="D5715" s="36" t="s">
        <v>6931</v>
      </c>
      <c r="E5715">
        <v>96.31</v>
      </c>
      <c r="F5715">
        <v>16.45</v>
      </c>
      <c r="G5715" t="s">
        <v>1464</v>
      </c>
    </row>
    <row r="5716" spans="1:7" ht="18.75" customHeight="1">
      <c r="A5716" s="36" t="s">
        <v>2650</v>
      </c>
      <c r="B5716" s="36" t="s">
        <v>1884</v>
      </c>
      <c r="C5716" s="36" t="s">
        <v>2651</v>
      </c>
      <c r="D5716" s="36" t="s">
        <v>1464</v>
      </c>
      <c r="E5716">
        <v>133.463684405865</v>
      </c>
      <c r="F5716">
        <v>-32.1484699581735</v>
      </c>
      <c r="G5716" t="s">
        <v>1464</v>
      </c>
    </row>
    <row r="5717" spans="1:7" ht="18.75" customHeight="1">
      <c r="A5717" s="36" t="s">
        <v>2011</v>
      </c>
      <c r="B5717" s="36" t="s">
        <v>1884</v>
      </c>
      <c r="C5717" s="36" t="s">
        <v>2012</v>
      </c>
      <c r="D5717" s="36" t="s">
        <v>1958</v>
      </c>
      <c r="E5717">
        <v>146.66386322150001</v>
      </c>
      <c r="F5717">
        <v>-19.176209478399301</v>
      </c>
      <c r="G5717" t="s">
        <v>1464</v>
      </c>
    </row>
    <row r="5718" spans="1:7" ht="18.75" customHeight="1">
      <c r="A5718" s="36" t="s">
        <v>6124</v>
      </c>
      <c r="B5718" s="36" t="s">
        <v>5588</v>
      </c>
      <c r="C5718" s="36" t="s">
        <v>6125</v>
      </c>
      <c r="D5718" s="36" t="s">
        <v>6126</v>
      </c>
      <c r="E5718">
        <v>137</v>
      </c>
      <c r="F5718">
        <v>36.766666409999999</v>
      </c>
      <c r="G5718" t="s">
        <v>1464</v>
      </c>
    </row>
    <row r="5719" spans="1:7" ht="18.75" customHeight="1">
      <c r="A5719" s="36" t="s">
        <v>6154</v>
      </c>
      <c r="B5719" s="36" t="s">
        <v>5588</v>
      </c>
      <c r="C5719" s="36" t="s">
        <v>6155</v>
      </c>
      <c r="D5719" t="s">
        <v>5677</v>
      </c>
      <c r="E5719">
        <v>139.05458272893699</v>
      </c>
      <c r="F5719">
        <v>37.888417467620798</v>
      </c>
      <c r="G5719" t="s">
        <v>1464</v>
      </c>
    </row>
    <row r="5720" spans="1:7" ht="18.75" customHeight="1">
      <c r="A5720" s="36" t="s">
        <v>5962</v>
      </c>
      <c r="B5720" s="36" t="s">
        <v>5588</v>
      </c>
      <c r="C5720" s="36" t="s">
        <v>5963</v>
      </c>
      <c r="D5720" s="36" t="s">
        <v>5709</v>
      </c>
      <c r="E5720">
        <v>136.54239999999999</v>
      </c>
      <c r="F5720">
        <v>34.769799999999996</v>
      </c>
      <c r="G5720" t="s">
        <v>1464</v>
      </c>
    </row>
    <row r="5721" spans="1:7" ht="18.75" customHeight="1">
      <c r="A5721" s="36" t="s">
        <v>14251</v>
      </c>
      <c r="B5721" s="36" t="s">
        <v>14231</v>
      </c>
      <c r="C5721" s="36" t="s">
        <v>14252</v>
      </c>
      <c r="D5721" s="36" t="s">
        <v>14239</v>
      </c>
      <c r="E5721">
        <v>107.98907946796101</v>
      </c>
      <c r="F5721">
        <v>21.471806564078399</v>
      </c>
      <c r="G5721" t="s">
        <v>1464</v>
      </c>
    </row>
    <row r="5722" spans="1:7" ht="18.75" customHeight="1">
      <c r="A5722" s="36" t="s">
        <v>14253</v>
      </c>
      <c r="B5722" s="36" t="s">
        <v>14231</v>
      </c>
      <c r="C5722" s="36" t="s">
        <v>14254</v>
      </c>
      <c r="D5722" s="36" t="s">
        <v>14255</v>
      </c>
      <c r="E5722">
        <v>106.355550112752</v>
      </c>
      <c r="F5722">
        <v>9.6787799894884508</v>
      </c>
      <c r="G5722" t="s">
        <v>1464</v>
      </c>
    </row>
    <row r="5723" spans="1:7" ht="18.75" customHeight="1">
      <c r="A5723" s="36" t="s">
        <v>14264</v>
      </c>
      <c r="B5723" s="36" t="s">
        <v>14231</v>
      </c>
      <c r="C5723" s="36" t="s">
        <v>14265</v>
      </c>
      <c r="D5723" s="36" t="s">
        <v>14266</v>
      </c>
      <c r="E5723">
        <v>109.0999985</v>
      </c>
      <c r="F5723">
        <v>14.30000019</v>
      </c>
      <c r="G5723" t="s">
        <v>1464</v>
      </c>
    </row>
    <row r="5724" spans="1:7" ht="18.75" customHeight="1">
      <c r="A5724" s="36" t="s">
        <v>14307</v>
      </c>
      <c r="B5724" s="36" t="s">
        <v>14231</v>
      </c>
      <c r="C5724" s="36" t="s">
        <v>14308</v>
      </c>
      <c r="D5724" s="36" t="s">
        <v>14292</v>
      </c>
      <c r="E5724">
        <v>105.0500031</v>
      </c>
      <c r="F5724">
        <v>10.58333302</v>
      </c>
      <c r="G5724" t="s">
        <v>1464</v>
      </c>
    </row>
    <row r="5725" spans="1:7" ht="18.75" customHeight="1">
      <c r="A5725" s="36" t="s">
        <v>14277</v>
      </c>
      <c r="B5725" s="36" t="s">
        <v>14231</v>
      </c>
      <c r="C5725" s="36" t="s">
        <v>14278</v>
      </c>
      <c r="D5725" s="36" t="s">
        <v>14279</v>
      </c>
      <c r="E5725">
        <v>105.52612573173199</v>
      </c>
      <c r="F5725">
        <v>10.724274622552599</v>
      </c>
      <c r="G5725" t="s">
        <v>1464</v>
      </c>
    </row>
    <row r="5726" spans="1:7" ht="18.75" customHeight="1">
      <c r="A5726" s="36" t="s">
        <v>3761</v>
      </c>
      <c r="B5726" s="36" t="s">
        <v>3658</v>
      </c>
      <c r="C5726" s="36" t="s">
        <v>3762</v>
      </c>
      <c r="D5726" s="36" t="s">
        <v>3723</v>
      </c>
      <c r="E5726">
        <v>105.2166672</v>
      </c>
      <c r="F5726">
        <v>14.13333321</v>
      </c>
      <c r="G5726" t="s">
        <v>1464</v>
      </c>
    </row>
    <row r="5727" spans="1:7" ht="18.75" customHeight="1">
      <c r="A5727" s="36" t="s">
        <v>8449</v>
      </c>
      <c r="B5727" s="36" t="s">
        <v>17249</v>
      </c>
      <c r="C5727" s="36" t="s">
        <v>8450</v>
      </c>
      <c r="D5727" s="36" t="s">
        <v>7726</v>
      </c>
      <c r="E5727">
        <v>172.69166670000001</v>
      </c>
      <c r="F5727">
        <v>-43.490555559999997</v>
      </c>
      <c r="G5727" t="s">
        <v>1464</v>
      </c>
    </row>
    <row r="5728" spans="1:7" ht="18.75" customHeight="1">
      <c r="A5728" s="36" t="s">
        <v>15729</v>
      </c>
      <c r="B5728" s="36" t="s">
        <v>10805</v>
      </c>
      <c r="C5728" s="36" t="s">
        <v>15730</v>
      </c>
      <c r="D5728" s="36" t="s">
        <v>15621</v>
      </c>
      <c r="E5728">
        <v>124.37625878085601</v>
      </c>
      <c r="F5728">
        <v>11.0452412296642</v>
      </c>
      <c r="G5728" t="s">
        <v>1464</v>
      </c>
    </row>
    <row r="5729" spans="1:7" ht="18.75" customHeight="1">
      <c r="A5729" s="36" t="s">
        <v>11092</v>
      </c>
      <c r="B5729" s="36" t="s">
        <v>10805</v>
      </c>
      <c r="C5729" s="36" t="s">
        <v>11093</v>
      </c>
      <c r="D5729" s="36" t="s">
        <v>1464</v>
      </c>
      <c r="E5729">
        <v>0</v>
      </c>
      <c r="F5729">
        <v>0</v>
      </c>
      <c r="G5729" t="s">
        <v>1464</v>
      </c>
    </row>
    <row r="5730" spans="1:7" ht="18.75" customHeight="1">
      <c r="A5730" s="36" t="s">
        <v>8150</v>
      </c>
      <c r="B5730" s="36" t="s">
        <v>17249</v>
      </c>
      <c r="C5730" s="36" t="s">
        <v>8151</v>
      </c>
      <c r="D5730" s="36" t="s">
        <v>7710</v>
      </c>
      <c r="E5730">
        <v>173</v>
      </c>
      <c r="F5730">
        <v>-40.583333330000002</v>
      </c>
      <c r="G5730" t="s">
        <v>8555</v>
      </c>
    </row>
    <row r="5731" spans="1:7" ht="18.75" customHeight="1">
      <c r="A5731" s="36" t="s">
        <v>8152</v>
      </c>
      <c r="B5731" s="36" t="s">
        <v>17249</v>
      </c>
      <c r="C5731" s="36" t="s">
        <v>8153</v>
      </c>
      <c r="D5731" s="36" t="s">
        <v>7710</v>
      </c>
      <c r="E5731">
        <v>173</v>
      </c>
      <c r="F5731">
        <v>-40.583333330000002</v>
      </c>
      <c r="G5731" t="s">
        <v>8555</v>
      </c>
    </row>
    <row r="5732" spans="1:7" ht="18.75" customHeight="1">
      <c r="A5732" s="36" t="s">
        <v>12596</v>
      </c>
      <c r="B5732" s="36" t="s">
        <v>17253</v>
      </c>
      <c r="C5732" s="36" t="s">
        <v>12597</v>
      </c>
      <c r="D5732" s="36" t="s">
        <v>12537</v>
      </c>
      <c r="E5732">
        <v>81.233329769999997</v>
      </c>
      <c r="F5732">
        <v>8.5333337779999994</v>
      </c>
      <c r="G5732" t="s">
        <v>1464</v>
      </c>
    </row>
    <row r="5733" spans="1:7" ht="18.75" customHeight="1">
      <c r="A5733" s="36" t="s">
        <v>7563</v>
      </c>
      <c r="B5733" s="36" t="s">
        <v>7429</v>
      </c>
      <c r="C5733" s="36" t="s">
        <v>7564</v>
      </c>
      <c r="D5733" s="36" t="s">
        <v>7565</v>
      </c>
      <c r="E5733">
        <v>85.083335880000007</v>
      </c>
      <c r="F5733">
        <v>27.833333970000002</v>
      </c>
      <c r="G5733" t="s">
        <v>1464</v>
      </c>
    </row>
    <row r="5734" spans="1:7" ht="18.75" customHeight="1">
      <c r="A5734" s="36" t="s">
        <v>7663</v>
      </c>
      <c r="B5734" s="36" t="s">
        <v>7429</v>
      </c>
      <c r="C5734" s="36" t="s">
        <v>7664</v>
      </c>
      <c r="D5734" s="36" t="s">
        <v>7434</v>
      </c>
      <c r="E5734">
        <v>83.083335880000007</v>
      </c>
      <c r="F5734">
        <v>27.600000380000001</v>
      </c>
      <c r="G5734" t="s">
        <v>1464</v>
      </c>
    </row>
    <row r="5735" spans="1:7" ht="18.75" customHeight="1">
      <c r="A5735" s="36" t="s">
        <v>3738</v>
      </c>
      <c r="B5735" s="36" t="s">
        <v>3658</v>
      </c>
      <c r="C5735" s="36" t="s">
        <v>3739</v>
      </c>
      <c r="D5735" s="36" t="s">
        <v>3663</v>
      </c>
      <c r="E5735">
        <v>103.75</v>
      </c>
      <c r="F5735">
        <v>13.33333302</v>
      </c>
      <c r="G5735" t="s">
        <v>1464</v>
      </c>
    </row>
    <row r="5736" spans="1:7" ht="18.75" customHeight="1">
      <c r="A5736" s="36" t="s">
        <v>2141</v>
      </c>
      <c r="B5736" s="36" t="s">
        <v>1884</v>
      </c>
      <c r="C5736" s="36" t="s">
        <v>2142</v>
      </c>
      <c r="D5736" s="36" t="s">
        <v>1464</v>
      </c>
      <c r="E5736">
        <v>137.82905811230199</v>
      </c>
      <c r="F5736">
        <v>-35.119191026303</v>
      </c>
      <c r="G5736" t="s">
        <v>1464</v>
      </c>
    </row>
    <row r="5737" spans="1:7" ht="18.75" customHeight="1">
      <c r="A5737" s="36" t="s">
        <v>6102</v>
      </c>
      <c r="B5737" s="36" t="s">
        <v>5588</v>
      </c>
      <c r="C5737" s="36" t="s">
        <v>6103</v>
      </c>
      <c r="D5737" t="s">
        <v>5764</v>
      </c>
      <c r="E5737">
        <v>130.47289903510699</v>
      </c>
      <c r="F5737">
        <v>33.808250656630101</v>
      </c>
      <c r="G5737" t="s">
        <v>1464</v>
      </c>
    </row>
    <row r="5738" spans="1:7" ht="18.75" customHeight="1">
      <c r="A5738" s="36" t="s">
        <v>5076</v>
      </c>
      <c r="B5738" s="36" t="s">
        <v>4582</v>
      </c>
      <c r="C5738" s="36" t="s">
        <v>5077</v>
      </c>
      <c r="D5738" t="s">
        <v>4949</v>
      </c>
      <c r="E5738">
        <v>123.51667019999999</v>
      </c>
      <c r="F5738">
        <v>-10.3166666</v>
      </c>
      <c r="G5738" t="s">
        <v>1464</v>
      </c>
    </row>
    <row r="5739" spans="1:7" ht="18.75" customHeight="1">
      <c r="A5739" s="36" t="s">
        <v>8154</v>
      </c>
      <c r="B5739" s="36" t="s">
        <v>17249</v>
      </c>
      <c r="C5739" s="36" t="s">
        <v>8155</v>
      </c>
      <c r="D5739" s="36" t="s">
        <v>7703</v>
      </c>
      <c r="E5739">
        <v>173</v>
      </c>
      <c r="F5739">
        <v>-40.583333330000002</v>
      </c>
      <c r="G5739" t="s">
        <v>8787</v>
      </c>
    </row>
    <row r="5740" spans="1:7" ht="18.75" customHeight="1">
      <c r="A5740" s="36" t="s">
        <v>4231</v>
      </c>
      <c r="B5740" s="36" t="s">
        <v>17247</v>
      </c>
      <c r="C5740" s="36" t="s">
        <v>4232</v>
      </c>
      <c r="D5740" s="36" t="s">
        <v>3890</v>
      </c>
      <c r="E5740">
        <v>117.38333129999999</v>
      </c>
      <c r="F5740">
        <v>38.733333590000001</v>
      </c>
      <c r="G5740" t="s">
        <v>1464</v>
      </c>
    </row>
    <row r="5741" spans="1:7" ht="18.75" customHeight="1">
      <c r="A5741" s="36" t="s">
        <v>8156</v>
      </c>
      <c r="B5741" s="36" t="s">
        <v>17249</v>
      </c>
      <c r="C5741" s="36" t="s">
        <v>8157</v>
      </c>
      <c r="D5741" t="s">
        <v>7703</v>
      </c>
      <c r="E5741">
        <v>173</v>
      </c>
      <c r="F5741">
        <v>-40.583333330000002</v>
      </c>
      <c r="G5741" t="s">
        <v>8460</v>
      </c>
    </row>
    <row r="5742" spans="1:7" ht="18.75" customHeight="1">
      <c r="A5742" s="36" t="s">
        <v>8158</v>
      </c>
      <c r="B5742" s="36" t="s">
        <v>17249</v>
      </c>
      <c r="C5742" s="36" t="s">
        <v>8159</v>
      </c>
      <c r="D5742" s="36" t="s">
        <v>7703</v>
      </c>
      <c r="E5742">
        <v>173</v>
      </c>
      <c r="F5742">
        <v>-40.583333330000002</v>
      </c>
      <c r="G5742" t="s">
        <v>8460</v>
      </c>
    </row>
    <row r="5743" spans="1:7" ht="18.75" customHeight="1">
      <c r="A5743" s="36" t="s">
        <v>8160</v>
      </c>
      <c r="B5743" s="36" t="s">
        <v>17249</v>
      </c>
      <c r="C5743" s="36" t="s">
        <v>8161</v>
      </c>
      <c r="D5743" t="s">
        <v>7703</v>
      </c>
      <c r="E5743">
        <v>173</v>
      </c>
      <c r="F5743">
        <v>-40.583333330000002</v>
      </c>
      <c r="G5743" t="s">
        <v>8460</v>
      </c>
    </row>
    <row r="5744" spans="1:7" ht="18.75" customHeight="1">
      <c r="A5744" s="36" t="s">
        <v>12365</v>
      </c>
      <c r="B5744" s="36" t="s">
        <v>12347</v>
      </c>
      <c r="C5744" s="36" t="s">
        <v>12366</v>
      </c>
      <c r="D5744" s="36" t="s">
        <v>125</v>
      </c>
      <c r="E5744">
        <v>103.6500015</v>
      </c>
      <c r="F5744">
        <v>1.3333333730000001</v>
      </c>
      <c r="G5744" t="s">
        <v>1464</v>
      </c>
    </row>
    <row r="5745" spans="1:7" ht="18.75" customHeight="1">
      <c r="A5745" s="36" t="s">
        <v>4749</v>
      </c>
      <c r="B5745" s="36" t="s">
        <v>4582</v>
      </c>
      <c r="C5745" s="36" t="s">
        <v>4750</v>
      </c>
      <c r="D5745" s="36" t="s">
        <v>4624</v>
      </c>
      <c r="E5745">
        <v>115.2166672</v>
      </c>
      <c r="F5745">
        <v>-8.6666669850000009</v>
      </c>
      <c r="G5745" t="s">
        <v>1464</v>
      </c>
    </row>
    <row r="5746" spans="1:7" ht="18.75" customHeight="1">
      <c r="A5746" s="36" t="s">
        <v>1902</v>
      </c>
      <c r="B5746" s="36" t="s">
        <v>1884</v>
      </c>
      <c r="C5746" s="36" t="s">
        <v>1903</v>
      </c>
      <c r="D5746" s="36" t="s">
        <v>1464</v>
      </c>
      <c r="E5746">
        <v>146.35463144422201</v>
      </c>
      <c r="F5746">
        <v>-34.486546363722198</v>
      </c>
      <c r="G5746" t="s">
        <v>1464</v>
      </c>
    </row>
    <row r="5747" spans="1:7" ht="18.75" customHeight="1">
      <c r="A5747" s="36" t="s">
        <v>1993</v>
      </c>
      <c r="B5747" s="36" t="s">
        <v>1884</v>
      </c>
      <c r="C5747" s="36" t="s">
        <v>1994</v>
      </c>
      <c r="D5747" s="36" t="s">
        <v>1988</v>
      </c>
      <c r="E5747">
        <v>151.50152623139101</v>
      </c>
      <c r="F5747">
        <v>-33.289238818660301</v>
      </c>
      <c r="G5747" t="s">
        <v>1464</v>
      </c>
    </row>
    <row r="5748" spans="1:7" ht="18.75" customHeight="1">
      <c r="A5748" s="36" t="s">
        <v>4991</v>
      </c>
      <c r="B5748" s="36" t="s">
        <v>4582</v>
      </c>
      <c r="C5748" s="36" t="s">
        <v>4992</v>
      </c>
      <c r="D5748" s="36" t="s">
        <v>4664</v>
      </c>
      <c r="E5748">
        <v>110.348911</v>
      </c>
      <c r="F5748">
        <v>-6.9654489999999996</v>
      </c>
      <c r="G5748" t="s">
        <v>1464</v>
      </c>
    </row>
    <row r="5749" spans="1:7" ht="18.75" customHeight="1">
      <c r="A5749" s="36" t="s">
        <v>8447</v>
      </c>
      <c r="B5749" s="36" t="s">
        <v>17249</v>
      </c>
      <c r="C5749" s="36" t="s">
        <v>8448</v>
      </c>
      <c r="D5749" s="36" t="s">
        <v>7854</v>
      </c>
      <c r="E5749">
        <v>176.91388889999999</v>
      </c>
      <c r="F5749">
        <v>-39.62055556</v>
      </c>
      <c r="G5749" t="s">
        <v>1464</v>
      </c>
    </row>
    <row r="5750" spans="1:7" ht="18.75" customHeight="1">
      <c r="A5750" s="36" t="s">
        <v>11661</v>
      </c>
      <c r="B5750" s="36" t="s">
        <v>10805</v>
      </c>
      <c r="C5750" s="36" t="s">
        <v>11662</v>
      </c>
      <c r="D5750" s="36" t="s">
        <v>10874</v>
      </c>
      <c r="E5750">
        <v>123.61666870000001</v>
      </c>
      <c r="F5750">
        <v>7.8166666029999998</v>
      </c>
      <c r="G5750" t="s">
        <v>1464</v>
      </c>
    </row>
    <row r="5751" spans="1:7" ht="18.75" customHeight="1">
      <c r="A5751" s="36" t="s">
        <v>9618</v>
      </c>
      <c r="B5751" s="36" t="s">
        <v>9596</v>
      </c>
      <c r="C5751" s="36" t="s">
        <v>9619</v>
      </c>
      <c r="D5751" s="36" t="s">
        <v>9600</v>
      </c>
      <c r="E5751">
        <v>68.266670230000003</v>
      </c>
      <c r="F5751">
        <v>24.350000380000001</v>
      </c>
      <c r="G5751" t="s">
        <v>1464</v>
      </c>
    </row>
    <row r="5752" spans="1:7" ht="18.75" customHeight="1">
      <c r="A5752" t="s">
        <v>3317</v>
      </c>
      <c r="B5752" t="s">
        <v>2833</v>
      </c>
      <c r="C5752" t="s">
        <v>3318</v>
      </c>
      <c r="D5752" t="s">
        <v>2838</v>
      </c>
      <c r="E5752">
        <v>22.725000000000001</v>
      </c>
      <c r="F5752">
        <v>90.685000000000002</v>
      </c>
      <c r="G5752" t="s">
        <v>17230</v>
      </c>
    </row>
    <row r="5753" spans="1:7" ht="18.75" customHeight="1">
      <c r="A5753" s="36" t="s">
        <v>1997</v>
      </c>
      <c r="B5753" s="36" t="s">
        <v>1884</v>
      </c>
      <c r="C5753" s="36" t="s">
        <v>1998</v>
      </c>
      <c r="D5753" s="36" t="s">
        <v>1988</v>
      </c>
      <c r="E5753">
        <v>144.18062644339801</v>
      </c>
      <c r="F5753">
        <v>-35.3411376787286</v>
      </c>
      <c r="G5753" t="s">
        <v>1464</v>
      </c>
    </row>
    <row r="5754" spans="1:7" ht="18.75" customHeight="1">
      <c r="A5754" s="36" t="s">
        <v>2165</v>
      </c>
      <c r="B5754" s="36" t="s">
        <v>1884</v>
      </c>
      <c r="C5754" s="36" t="s">
        <v>2166</v>
      </c>
      <c r="D5754" s="36" t="s">
        <v>1464</v>
      </c>
      <c r="E5754">
        <v>146.04707465206701</v>
      </c>
      <c r="F5754">
        <v>-18.023289060880298</v>
      </c>
      <c r="G5754" t="s">
        <v>1464</v>
      </c>
    </row>
    <row r="5755" spans="1:7" ht="18.75" customHeight="1">
      <c r="A5755" s="36" t="s">
        <v>1896</v>
      </c>
      <c r="B5755" s="36" t="s">
        <v>1884</v>
      </c>
      <c r="C5755" s="36" t="s">
        <v>1897</v>
      </c>
      <c r="D5755" s="36" t="s">
        <v>1464</v>
      </c>
      <c r="E5755">
        <v>136.11971205041701</v>
      </c>
      <c r="F5755">
        <v>-34.399894443769803</v>
      </c>
      <c r="G5755" t="s">
        <v>1464</v>
      </c>
    </row>
    <row r="5756" spans="1:7" ht="18.75" customHeight="1">
      <c r="A5756" s="36" t="s">
        <v>6810</v>
      </c>
      <c r="B5756" s="36" t="s">
        <v>6330</v>
      </c>
      <c r="C5756" t="s">
        <v>6811</v>
      </c>
      <c r="D5756" t="s">
        <v>6812</v>
      </c>
      <c r="E5756">
        <v>6.13</v>
      </c>
      <c r="F5756">
        <v>102.09</v>
      </c>
    </row>
    <row r="5757" spans="1:7" ht="18.75" customHeight="1">
      <c r="A5757" s="36" t="s">
        <v>4269</v>
      </c>
      <c r="B5757" s="36" t="s">
        <v>17247</v>
      </c>
      <c r="C5757" s="36" t="s">
        <v>4270</v>
      </c>
      <c r="D5757" s="36" t="s">
        <v>3967</v>
      </c>
      <c r="E5757">
        <v>118.4499969</v>
      </c>
      <c r="F5757">
        <v>32.599998470000003</v>
      </c>
      <c r="G5757" t="s">
        <v>1464</v>
      </c>
    </row>
    <row r="5758" spans="1:7" ht="18.75" customHeight="1">
      <c r="A5758" s="36" t="s">
        <v>8162</v>
      </c>
      <c r="B5758" s="36" t="s">
        <v>17249</v>
      </c>
      <c r="C5758" s="36" t="s">
        <v>8163</v>
      </c>
      <c r="D5758" s="36" t="s">
        <v>7703</v>
      </c>
      <c r="E5758">
        <v>177.0577778</v>
      </c>
      <c r="F5758">
        <v>-37.998888890000003</v>
      </c>
      <c r="G5758" t="s">
        <v>8787</v>
      </c>
    </row>
    <row r="5759" spans="1:7" ht="18.75" customHeight="1">
      <c r="A5759" s="36" t="s">
        <v>13274</v>
      </c>
      <c r="B5759" s="36" t="s">
        <v>13155</v>
      </c>
      <c r="C5759" s="36" t="s">
        <v>13275</v>
      </c>
      <c r="D5759" s="36" t="s">
        <v>13276</v>
      </c>
      <c r="E5759">
        <v>0</v>
      </c>
      <c r="F5759">
        <v>0</v>
      </c>
      <c r="G5759" t="s">
        <v>1464</v>
      </c>
    </row>
    <row r="5760" spans="1:7" ht="18.75" customHeight="1">
      <c r="A5760" s="36" t="s">
        <v>13907</v>
      </c>
      <c r="B5760" s="36" t="s">
        <v>13155</v>
      </c>
      <c r="C5760" s="36" t="s">
        <v>13908</v>
      </c>
      <c r="D5760" s="36" t="s">
        <v>1464</v>
      </c>
      <c r="E5760">
        <v>0</v>
      </c>
      <c r="F5760">
        <v>0</v>
      </c>
      <c r="G5760" t="s">
        <v>1464</v>
      </c>
    </row>
    <row r="5761" spans="1:7" ht="18.75" customHeight="1">
      <c r="A5761" s="36" t="s">
        <v>13913</v>
      </c>
      <c r="B5761" s="36" t="s">
        <v>13155</v>
      </c>
      <c r="C5761" s="36" t="s">
        <v>13914</v>
      </c>
      <c r="D5761" s="36" t="s">
        <v>1464</v>
      </c>
      <c r="E5761">
        <v>0</v>
      </c>
      <c r="F5761">
        <v>0</v>
      </c>
      <c r="G5761" t="s">
        <v>1464</v>
      </c>
    </row>
    <row r="5762" spans="1:7" ht="18.75" customHeight="1">
      <c r="A5762" s="36" t="s">
        <v>13927</v>
      </c>
      <c r="B5762" s="36" t="s">
        <v>13155</v>
      </c>
      <c r="C5762" s="36" t="s">
        <v>13928</v>
      </c>
      <c r="D5762" s="36" t="s">
        <v>1464</v>
      </c>
      <c r="E5762">
        <v>0</v>
      </c>
      <c r="F5762">
        <v>0</v>
      </c>
      <c r="G5762" t="s">
        <v>1464</v>
      </c>
    </row>
    <row r="5763" spans="1:7" ht="18.75" customHeight="1">
      <c r="A5763" s="36" t="s">
        <v>14054</v>
      </c>
      <c r="B5763" s="36" t="s">
        <v>13155</v>
      </c>
      <c r="C5763" s="36" t="s">
        <v>14055</v>
      </c>
      <c r="D5763" s="36" t="s">
        <v>1464</v>
      </c>
      <c r="E5763">
        <v>0</v>
      </c>
      <c r="F5763">
        <v>0</v>
      </c>
      <c r="G5763" t="s">
        <v>1464</v>
      </c>
    </row>
    <row r="5764" spans="1:7" ht="18.75" customHeight="1">
      <c r="A5764" s="36" t="s">
        <v>13231</v>
      </c>
      <c r="B5764" s="36" t="s">
        <v>13155</v>
      </c>
      <c r="C5764" s="36" t="s">
        <v>13232</v>
      </c>
      <c r="D5764" s="36" t="s">
        <v>13233</v>
      </c>
      <c r="E5764">
        <v>100.3762724</v>
      </c>
      <c r="F5764">
        <v>14.670803729999999</v>
      </c>
      <c r="G5764" t="s">
        <v>1464</v>
      </c>
    </row>
    <row r="5765" spans="1:7" ht="18.75" customHeight="1">
      <c r="A5765" s="36" t="s">
        <v>14076</v>
      </c>
      <c r="B5765" s="36" t="s">
        <v>13155</v>
      </c>
      <c r="C5765" s="36" t="s">
        <v>14077</v>
      </c>
      <c r="D5765" s="36" t="s">
        <v>1464</v>
      </c>
      <c r="E5765">
        <v>0</v>
      </c>
      <c r="F5765">
        <v>0</v>
      </c>
      <c r="G5765" t="s">
        <v>1464</v>
      </c>
    </row>
    <row r="5766" spans="1:7" ht="18.75" customHeight="1">
      <c r="A5766" s="36" t="s">
        <v>13794</v>
      </c>
      <c r="B5766" s="36" t="s">
        <v>13155</v>
      </c>
      <c r="C5766" s="36" t="s">
        <v>13795</v>
      </c>
      <c r="D5766" s="36" t="s">
        <v>1464</v>
      </c>
      <c r="E5766">
        <v>0</v>
      </c>
      <c r="F5766">
        <v>0</v>
      </c>
      <c r="G5766" t="s">
        <v>1464</v>
      </c>
    </row>
    <row r="5767" spans="1:7" ht="18.75" customHeight="1">
      <c r="A5767" s="36" t="s">
        <v>14113</v>
      </c>
      <c r="B5767" s="36" t="s">
        <v>13155</v>
      </c>
      <c r="C5767" s="36" t="s">
        <v>14114</v>
      </c>
      <c r="D5767" s="36" t="s">
        <v>1464</v>
      </c>
      <c r="E5767">
        <v>0</v>
      </c>
      <c r="F5767">
        <v>0</v>
      </c>
      <c r="G5767" t="s">
        <v>1464</v>
      </c>
    </row>
    <row r="5768" spans="1:7" ht="18.75" customHeight="1">
      <c r="A5768" s="36" t="s">
        <v>11775</v>
      </c>
      <c r="B5768" s="36" t="s">
        <v>10805</v>
      </c>
      <c r="C5768" s="36" t="s">
        <v>11776</v>
      </c>
      <c r="D5768" s="36" t="s">
        <v>1464</v>
      </c>
      <c r="E5768">
        <v>122.30405399999999</v>
      </c>
      <c r="F5768">
        <v>7.5518809999999803</v>
      </c>
      <c r="G5768" t="s">
        <v>1464</v>
      </c>
    </row>
    <row r="5769" spans="1:7" ht="18.75" customHeight="1">
      <c r="A5769" s="36" t="s">
        <v>5347</v>
      </c>
      <c r="B5769" s="36" t="s">
        <v>4582</v>
      </c>
      <c r="C5769" s="36" t="s">
        <v>5348</v>
      </c>
      <c r="D5769" s="36" t="s">
        <v>4636</v>
      </c>
      <c r="E5769">
        <v>0</v>
      </c>
      <c r="F5769">
        <v>0</v>
      </c>
      <c r="G5769" t="s">
        <v>1464</v>
      </c>
    </row>
    <row r="5770" spans="1:7" ht="18.75" customHeight="1">
      <c r="A5770" s="36" t="s">
        <v>6845</v>
      </c>
      <c r="B5770" s="36" t="s">
        <v>6330</v>
      </c>
      <c r="C5770" t="s">
        <v>6846</v>
      </c>
      <c r="D5770" t="s">
        <v>6335</v>
      </c>
      <c r="E5770">
        <v>5.9166665079999996</v>
      </c>
      <c r="F5770">
        <v>100.36666870000001</v>
      </c>
    </row>
    <row r="5771" spans="1:7" ht="18.75" customHeight="1">
      <c r="A5771" s="36" t="s">
        <v>4314</v>
      </c>
      <c r="B5771" s="36" t="s">
        <v>17247</v>
      </c>
      <c r="C5771" s="36" t="s">
        <v>4315</v>
      </c>
      <c r="D5771" s="36" t="s">
        <v>3967</v>
      </c>
      <c r="E5771">
        <v>117.81666559999999</v>
      </c>
      <c r="F5771">
        <v>33.183334350000003</v>
      </c>
      <c r="G5771" t="s">
        <v>1464</v>
      </c>
    </row>
    <row r="5772" spans="1:7" ht="18.75" customHeight="1">
      <c r="A5772" s="36" t="s">
        <v>8431</v>
      </c>
      <c r="B5772" s="36" t="s">
        <v>17249</v>
      </c>
      <c r="C5772" s="36" t="s">
        <v>8432</v>
      </c>
      <c r="D5772" s="36" t="s">
        <v>7773</v>
      </c>
      <c r="E5772">
        <v>177.0577778</v>
      </c>
      <c r="F5772">
        <v>-37.998888890000003</v>
      </c>
      <c r="G5772" t="s">
        <v>8905</v>
      </c>
    </row>
    <row r="5773" spans="1:7" ht="18.75" customHeight="1">
      <c r="A5773" s="36" t="s">
        <v>8164</v>
      </c>
      <c r="B5773" s="36" t="s">
        <v>17249</v>
      </c>
      <c r="C5773" s="36" t="s">
        <v>8165</v>
      </c>
      <c r="D5773" t="s">
        <v>7773</v>
      </c>
      <c r="E5773">
        <v>174.35249999999999</v>
      </c>
      <c r="F5773">
        <v>-36.60166667</v>
      </c>
      <c r="G5773" t="s">
        <v>8905</v>
      </c>
    </row>
    <row r="5774" spans="1:7" ht="18.75" customHeight="1">
      <c r="A5774" s="36" t="s">
        <v>8166</v>
      </c>
      <c r="B5774" s="36" t="s">
        <v>17249</v>
      </c>
      <c r="C5774" s="36" t="s">
        <v>8167</v>
      </c>
      <c r="D5774" s="36" t="s">
        <v>7773</v>
      </c>
      <c r="E5774">
        <v>174.35249999999999</v>
      </c>
      <c r="F5774">
        <v>-36.60166667</v>
      </c>
      <c r="G5774" t="s">
        <v>8905</v>
      </c>
    </row>
    <row r="5775" spans="1:7" ht="18.75" customHeight="1">
      <c r="A5775" s="36" t="s">
        <v>11472</v>
      </c>
      <c r="B5775" s="36" t="s">
        <v>10805</v>
      </c>
      <c r="C5775" s="36" t="s">
        <v>11473</v>
      </c>
      <c r="D5775" s="36" t="s">
        <v>1464</v>
      </c>
      <c r="E5775">
        <v>122.924554</v>
      </c>
      <c r="F5775">
        <v>10.511203999999999</v>
      </c>
      <c r="G5775" t="s">
        <v>1464</v>
      </c>
    </row>
    <row r="5776" spans="1:7" ht="18.75" customHeight="1">
      <c r="A5776" s="36" t="s">
        <v>8445</v>
      </c>
      <c r="B5776" s="36" t="s">
        <v>17249</v>
      </c>
      <c r="C5776" s="36" t="s">
        <v>8446</v>
      </c>
      <c r="D5776" t="s">
        <v>8082</v>
      </c>
      <c r="E5776">
        <v>175.13333130000001</v>
      </c>
      <c r="F5776">
        <v>-40.066665649999997</v>
      </c>
      <c r="G5776" t="s">
        <v>1464</v>
      </c>
    </row>
    <row r="5777" spans="1:7" ht="18.75" customHeight="1">
      <c r="A5777" s="36" t="s">
        <v>8168</v>
      </c>
      <c r="B5777" s="36" t="s">
        <v>17249</v>
      </c>
      <c r="C5777" s="36" t="s">
        <v>8169</v>
      </c>
      <c r="D5777" s="36" t="s">
        <v>7854</v>
      </c>
      <c r="E5777">
        <v>176.83750000000001</v>
      </c>
      <c r="F5777">
        <v>-39.518055560000001</v>
      </c>
      <c r="G5777" t="s">
        <v>8496</v>
      </c>
    </row>
    <row r="5778" spans="1:7" ht="18.75" customHeight="1">
      <c r="A5778" s="36" t="s">
        <v>10286</v>
      </c>
      <c r="B5778" s="36" t="s">
        <v>9596</v>
      </c>
      <c r="C5778" s="36" t="s">
        <v>10287</v>
      </c>
      <c r="D5778" t="s">
        <v>9600</v>
      </c>
      <c r="E5778">
        <v>69.083335880000007</v>
      </c>
      <c r="F5778">
        <v>26.75</v>
      </c>
      <c r="G5778" t="s">
        <v>1464</v>
      </c>
    </row>
    <row r="5779" spans="1:7" ht="18.75" customHeight="1">
      <c r="A5779" s="36" t="s">
        <v>2712</v>
      </c>
      <c r="B5779" s="36" t="s">
        <v>1884</v>
      </c>
      <c r="C5779" s="36" t="s">
        <v>2713</v>
      </c>
      <c r="D5779" s="36" t="s">
        <v>1464</v>
      </c>
      <c r="E5779">
        <v>150.107146888795</v>
      </c>
      <c r="F5779">
        <v>-36.047641519599999</v>
      </c>
      <c r="G5779" t="s">
        <v>1464</v>
      </c>
    </row>
    <row r="5780" spans="1:7" ht="18.75" customHeight="1">
      <c r="A5780" s="36" t="s">
        <v>16987</v>
      </c>
      <c r="B5780" s="36" t="s">
        <v>6330</v>
      </c>
      <c r="C5780" t="s">
        <v>17046</v>
      </c>
      <c r="D5780" t="s">
        <v>6356</v>
      </c>
      <c r="E5780">
        <v>4.1198413792627697</v>
      </c>
      <c r="F5780">
        <v>113.81749284344799</v>
      </c>
    </row>
    <row r="5781" spans="1:7" ht="18.75" customHeight="1">
      <c r="A5781" s="36" t="s">
        <v>3632</v>
      </c>
      <c r="B5781" s="36" t="s">
        <v>3619</v>
      </c>
      <c r="C5781" s="36" t="s">
        <v>3633</v>
      </c>
      <c r="D5781" t="s">
        <v>3631</v>
      </c>
      <c r="E5781">
        <v>114.6500015</v>
      </c>
      <c r="F5781">
        <v>4.8166666029999998</v>
      </c>
      <c r="G5781" t="s">
        <v>1464</v>
      </c>
    </row>
    <row r="5782" spans="1:7" ht="18.75" customHeight="1">
      <c r="A5782" s="36" t="s">
        <v>5573</v>
      </c>
      <c r="B5782" s="36" t="s">
        <v>4582</v>
      </c>
      <c r="C5782" s="36" t="s">
        <v>5574</v>
      </c>
      <c r="D5782" s="36" t="s">
        <v>4621</v>
      </c>
      <c r="E5782">
        <v>110.915566</v>
      </c>
      <c r="F5782">
        <v>-7.2133489999999902</v>
      </c>
      <c r="G5782" t="s">
        <v>1464</v>
      </c>
    </row>
    <row r="5783" spans="1:7" ht="18.75" customHeight="1">
      <c r="A5783" s="36" t="s">
        <v>2319</v>
      </c>
      <c r="B5783" s="36" t="s">
        <v>1884</v>
      </c>
      <c r="C5783" s="36" t="s">
        <v>2320</v>
      </c>
      <c r="D5783" s="36" t="s">
        <v>1988</v>
      </c>
      <c r="E5783">
        <v>153.52550027299699</v>
      </c>
      <c r="F5783">
        <v>-28.205304823349</v>
      </c>
      <c r="G5783" t="s">
        <v>1464</v>
      </c>
    </row>
    <row r="5784" spans="1:7" ht="18.75" customHeight="1">
      <c r="A5784" s="36" t="s">
        <v>6534</v>
      </c>
      <c r="B5784" s="36" t="s">
        <v>6330</v>
      </c>
      <c r="C5784" t="s">
        <v>6535</v>
      </c>
      <c r="D5784" t="s">
        <v>6467</v>
      </c>
      <c r="E5784">
        <v>3.0666666029999998</v>
      </c>
      <c r="F5784">
        <v>101.7166672</v>
      </c>
    </row>
    <row r="5785" spans="1:7" ht="18.75" customHeight="1">
      <c r="A5785" s="36" t="s">
        <v>6969</v>
      </c>
      <c r="B5785" s="36" t="s">
        <v>6929</v>
      </c>
      <c r="C5785" s="36" t="s">
        <v>6970</v>
      </c>
      <c r="D5785" s="36" t="s">
        <v>6931</v>
      </c>
      <c r="E5785">
        <v>95.900001529999997</v>
      </c>
      <c r="F5785">
        <v>17.38333321</v>
      </c>
      <c r="G5785" t="s">
        <v>1464</v>
      </c>
    </row>
    <row r="5786" spans="1:7" ht="18.75" customHeight="1">
      <c r="A5786" s="36" t="s">
        <v>10501</v>
      </c>
      <c r="B5786" s="36" t="s">
        <v>9596</v>
      </c>
      <c r="C5786" s="36" t="s">
        <v>10502</v>
      </c>
      <c r="D5786" s="36" t="s">
        <v>1350</v>
      </c>
      <c r="E5786">
        <v>72.116668700000005</v>
      </c>
      <c r="F5786">
        <v>32.483333590000001</v>
      </c>
      <c r="G5786" t="s">
        <v>1464</v>
      </c>
    </row>
    <row r="5787" spans="1:7" ht="18.75" customHeight="1">
      <c r="A5787" s="36" t="s">
        <v>10413</v>
      </c>
      <c r="B5787" s="36" t="s">
        <v>9596</v>
      </c>
      <c r="C5787" s="36" t="s">
        <v>10414</v>
      </c>
      <c r="D5787" s="36" t="s">
        <v>1350</v>
      </c>
      <c r="E5787">
        <v>72.233329769999997</v>
      </c>
      <c r="F5787">
        <v>32.616664890000003</v>
      </c>
      <c r="G5787" t="s">
        <v>1464</v>
      </c>
    </row>
    <row r="5788" spans="1:7" ht="18.75" customHeight="1">
      <c r="A5788" s="36" t="s">
        <v>10405</v>
      </c>
      <c r="B5788" s="36" t="s">
        <v>9596</v>
      </c>
      <c r="C5788" s="36" t="s">
        <v>10406</v>
      </c>
      <c r="D5788" t="s">
        <v>1350</v>
      </c>
      <c r="E5788">
        <v>72.016670230000003</v>
      </c>
      <c r="F5788">
        <v>32.549999239999998</v>
      </c>
      <c r="G5788" t="s">
        <v>1464</v>
      </c>
    </row>
    <row r="5789" spans="1:7" ht="18.75" customHeight="1">
      <c r="A5789" s="36" t="s">
        <v>12716</v>
      </c>
      <c r="B5789" s="36" t="s">
        <v>17253</v>
      </c>
      <c r="C5789" s="36" t="s">
        <v>12717</v>
      </c>
      <c r="D5789" s="36" t="s">
        <v>12421</v>
      </c>
      <c r="E5789">
        <v>79.783332819999998</v>
      </c>
      <c r="F5789">
        <v>7.6666665079999996</v>
      </c>
      <c r="G5789" t="s">
        <v>1464</v>
      </c>
    </row>
    <row r="5790" spans="1:7" ht="18.75" customHeight="1">
      <c r="A5790" s="36" t="s">
        <v>12764</v>
      </c>
      <c r="B5790" s="36" t="s">
        <v>17253</v>
      </c>
      <c r="C5790" s="36" t="s">
        <v>12765</v>
      </c>
      <c r="D5790" t="s">
        <v>12766</v>
      </c>
      <c r="E5790">
        <v>80.833335880000007</v>
      </c>
      <c r="F5790">
        <v>6.4166665079999996</v>
      </c>
      <c r="G5790" t="s">
        <v>1464</v>
      </c>
    </row>
    <row r="5791" spans="1:7" ht="18.75" customHeight="1">
      <c r="A5791" t="s">
        <v>3157</v>
      </c>
      <c r="B5791" t="s">
        <v>2833</v>
      </c>
      <c r="C5791" t="s">
        <v>3158</v>
      </c>
      <c r="D5791" t="s">
        <v>2846</v>
      </c>
      <c r="E5791">
        <v>0</v>
      </c>
      <c r="F5791">
        <v>0</v>
      </c>
      <c r="G5791" t="s">
        <v>17234</v>
      </c>
    </row>
    <row r="5792" spans="1:7" ht="18.75" customHeight="1">
      <c r="A5792" s="36" t="s">
        <v>4896</v>
      </c>
      <c r="B5792" s="36" t="s">
        <v>4582</v>
      </c>
      <c r="C5792" s="36" t="s">
        <v>4897</v>
      </c>
      <c r="D5792" s="36" t="s">
        <v>4734</v>
      </c>
      <c r="E5792">
        <v>98.26</v>
      </c>
      <c r="F5792">
        <v>4.12</v>
      </c>
      <c r="G5792" t="s">
        <v>1464</v>
      </c>
    </row>
    <row r="5793" spans="1:7" ht="18.75" customHeight="1">
      <c r="A5793" s="36" t="s">
        <v>5471</v>
      </c>
      <c r="B5793" s="36" t="s">
        <v>4582</v>
      </c>
      <c r="C5793" s="36" t="s">
        <v>5472</v>
      </c>
      <c r="D5793" s="36" t="s">
        <v>4627</v>
      </c>
      <c r="E5793">
        <v>112.5999985</v>
      </c>
      <c r="F5793">
        <v>-6.8833332059999996</v>
      </c>
      <c r="G5793" t="s">
        <v>1464</v>
      </c>
    </row>
    <row r="5794" spans="1:7" ht="18.75" customHeight="1">
      <c r="A5794" s="36" t="s">
        <v>5577</v>
      </c>
      <c r="B5794" s="36" t="s">
        <v>4582</v>
      </c>
      <c r="C5794" s="36" t="s">
        <v>5578</v>
      </c>
      <c r="D5794" s="36" t="s">
        <v>4734</v>
      </c>
      <c r="E5794">
        <v>95.5</v>
      </c>
      <c r="F5794">
        <v>5.5833334920000004</v>
      </c>
      <c r="G5794" t="s">
        <v>1464</v>
      </c>
    </row>
    <row r="5795" spans="1:7" ht="18.75" customHeight="1">
      <c r="A5795" s="36" t="s">
        <v>5088</v>
      </c>
      <c r="B5795" s="36" t="s">
        <v>4582</v>
      </c>
      <c r="C5795" s="36" t="s">
        <v>5089</v>
      </c>
      <c r="D5795" s="36" t="s">
        <v>4814</v>
      </c>
      <c r="E5795">
        <v>105.732936</v>
      </c>
      <c r="F5795">
        <v>-5.7951689999999996</v>
      </c>
      <c r="G5795" t="s">
        <v>1464</v>
      </c>
    </row>
    <row r="5796" spans="1:7" ht="18.75" customHeight="1">
      <c r="A5796" s="36" t="s">
        <v>5380</v>
      </c>
      <c r="B5796" s="36" t="s">
        <v>4582</v>
      </c>
      <c r="C5796" s="36" t="s">
        <v>5381</v>
      </c>
      <c r="D5796" s="36" t="s">
        <v>4734</v>
      </c>
      <c r="E5796">
        <v>95.239398132836698</v>
      </c>
      <c r="F5796">
        <v>5.5699048989881099</v>
      </c>
      <c r="G5796" t="s">
        <v>1464</v>
      </c>
    </row>
    <row r="5797" spans="1:7" ht="18.75" customHeight="1">
      <c r="A5797" s="36" t="s">
        <v>5494</v>
      </c>
      <c r="B5797" s="36" t="s">
        <v>4582</v>
      </c>
      <c r="C5797" s="36" t="s">
        <v>5495</v>
      </c>
      <c r="D5797" s="36" t="s">
        <v>4654</v>
      </c>
      <c r="E5797">
        <v>119.43333440000001</v>
      </c>
      <c r="F5797">
        <v>-5</v>
      </c>
      <c r="G5797" t="s">
        <v>1464</v>
      </c>
    </row>
    <row r="5798" spans="1:7" ht="18.75" customHeight="1">
      <c r="A5798" s="36" t="s">
        <v>15534</v>
      </c>
      <c r="B5798" s="36" t="s">
        <v>4582</v>
      </c>
      <c r="C5798" s="36" t="s">
        <v>15535</v>
      </c>
      <c r="D5798" s="36" t="s">
        <v>1464</v>
      </c>
      <c r="E5798">
        <v>112.55</v>
      </c>
      <c r="F5798">
        <v>-6.9166666666666803</v>
      </c>
      <c r="G5798" t="s">
        <v>1464</v>
      </c>
    </row>
    <row r="5799" spans="1:7" ht="18.75" customHeight="1">
      <c r="A5799" s="36" t="s">
        <v>6922</v>
      </c>
      <c r="B5799" s="36" t="s">
        <v>6919</v>
      </c>
      <c r="C5799" s="36" t="s">
        <v>6923</v>
      </c>
      <c r="D5799" s="36" t="s">
        <v>6924</v>
      </c>
      <c r="E5799">
        <v>106.7</v>
      </c>
      <c r="F5799">
        <v>47.866999999999997</v>
      </c>
      <c r="G5799" t="s">
        <v>1464</v>
      </c>
    </row>
    <row r="5800" spans="1:7" ht="18.75" customHeight="1">
      <c r="A5800" s="36" t="s">
        <v>4350</v>
      </c>
      <c r="B5800" s="36" t="s">
        <v>17247</v>
      </c>
      <c r="C5800" s="36" t="s">
        <v>4351</v>
      </c>
      <c r="D5800" t="s">
        <v>4352</v>
      </c>
      <c r="E5800">
        <v>108.83333589999999</v>
      </c>
      <c r="F5800">
        <v>40.833332059999996</v>
      </c>
      <c r="G5800" t="s">
        <v>1464</v>
      </c>
    </row>
    <row r="5801" spans="1:7" ht="18.75" customHeight="1">
      <c r="A5801" s="36" t="s">
        <v>12791</v>
      </c>
      <c r="B5801" s="36" t="s">
        <v>17253</v>
      </c>
      <c r="C5801" s="36" t="s">
        <v>12792</v>
      </c>
      <c r="D5801" t="s">
        <v>12766</v>
      </c>
      <c r="E5801">
        <v>81.083335880000007</v>
      </c>
      <c r="F5801">
        <v>7.466666698</v>
      </c>
      <c r="G5801" t="s">
        <v>1464</v>
      </c>
    </row>
    <row r="5802" spans="1:7" ht="18.75" customHeight="1">
      <c r="A5802" s="36" t="s">
        <v>4403</v>
      </c>
      <c r="B5802" s="36" t="s">
        <v>17247</v>
      </c>
      <c r="C5802" s="36" t="s">
        <v>4404</v>
      </c>
      <c r="D5802" s="36" t="s">
        <v>3765</v>
      </c>
      <c r="E5802">
        <v>103.66666410000001</v>
      </c>
      <c r="F5802">
        <v>27.333333970000002</v>
      </c>
      <c r="G5802" t="s">
        <v>1464</v>
      </c>
    </row>
    <row r="5803" spans="1:7" ht="18.75" customHeight="1">
      <c r="A5803" s="36" t="s">
        <v>12135</v>
      </c>
      <c r="B5803" s="36" t="s">
        <v>17251</v>
      </c>
      <c r="C5803" s="36" t="s">
        <v>12136</v>
      </c>
      <c r="D5803" s="36" t="s">
        <v>11821</v>
      </c>
      <c r="E5803">
        <v>129.26666259999999</v>
      </c>
      <c r="F5803">
        <v>37.316665649999997</v>
      </c>
      <c r="G5803" t="s">
        <v>1464</v>
      </c>
    </row>
    <row r="5804" spans="1:7" ht="18.75" customHeight="1">
      <c r="A5804" s="36" t="s">
        <v>11819</v>
      </c>
      <c r="B5804" s="36" t="s">
        <v>17251</v>
      </c>
      <c r="C5804" s="36" t="s">
        <v>11820</v>
      </c>
      <c r="D5804" t="s">
        <v>11821</v>
      </c>
      <c r="E5804">
        <v>129.403779203883</v>
      </c>
      <c r="F5804">
        <v>37.0742095220183</v>
      </c>
      <c r="G5804" t="s">
        <v>12136</v>
      </c>
    </row>
    <row r="5805" spans="1:7" ht="18.75" customHeight="1">
      <c r="A5805" s="36" t="s">
        <v>2163</v>
      </c>
      <c r="B5805" s="36" t="s">
        <v>1884</v>
      </c>
      <c r="C5805" s="36" t="s">
        <v>2164</v>
      </c>
      <c r="D5805" s="36" t="s">
        <v>1464</v>
      </c>
      <c r="E5805">
        <v>150.44484753748699</v>
      </c>
      <c r="F5805">
        <v>-35.386352153978002</v>
      </c>
      <c r="G5805" t="s">
        <v>1464</v>
      </c>
    </row>
    <row r="5806" spans="1:7" ht="18.75" customHeight="1">
      <c r="A5806" s="36" t="s">
        <v>11980</v>
      </c>
      <c r="B5806" s="36" t="s">
        <v>17251</v>
      </c>
      <c r="C5806" s="36" t="s">
        <v>11981</v>
      </c>
      <c r="D5806" s="36" t="s">
        <v>11969</v>
      </c>
      <c r="E5806">
        <v>129.382141432476</v>
      </c>
      <c r="F5806">
        <v>35.502234535946101</v>
      </c>
      <c r="G5806" t="s">
        <v>1464</v>
      </c>
    </row>
    <row r="5807" spans="1:7" ht="18.75" customHeight="1">
      <c r="A5807" s="36" t="s">
        <v>11967</v>
      </c>
      <c r="B5807" s="36" t="s">
        <v>17251</v>
      </c>
      <c r="C5807" s="36" t="s">
        <v>11968</v>
      </c>
      <c r="D5807" s="36" t="s">
        <v>11969</v>
      </c>
      <c r="E5807">
        <v>129.52701146490199</v>
      </c>
      <c r="F5807">
        <v>35.780860716266801</v>
      </c>
      <c r="G5807" t="s">
        <v>1464</v>
      </c>
    </row>
    <row r="5808" spans="1:7" ht="18.75" customHeight="1">
      <c r="A5808" s="36" t="s">
        <v>6389</v>
      </c>
      <c r="B5808" s="36" t="s">
        <v>6330</v>
      </c>
      <c r="C5808" t="s">
        <v>6390</v>
      </c>
      <c r="D5808" t="s">
        <v>6386</v>
      </c>
      <c r="E5808">
        <v>2.84499999999999</v>
      </c>
      <c r="F5808">
        <v>101.49</v>
      </c>
      <c r="G5808" t="s">
        <v>6385</v>
      </c>
    </row>
    <row r="5809" spans="1:7" ht="18.75" customHeight="1">
      <c r="A5809" s="36" t="s">
        <v>6384</v>
      </c>
      <c r="B5809" s="36" t="s">
        <v>6330</v>
      </c>
      <c r="C5809" t="s">
        <v>6385</v>
      </c>
      <c r="D5809" t="s">
        <v>6386</v>
      </c>
      <c r="E5809">
        <v>0</v>
      </c>
      <c r="F5809">
        <v>0</v>
      </c>
      <c r="G5809" t="s">
        <v>6385</v>
      </c>
    </row>
    <row r="5810" spans="1:7" ht="18.75" customHeight="1">
      <c r="A5810" s="36" t="s">
        <v>6440</v>
      </c>
      <c r="B5810" s="36" t="s">
        <v>6330</v>
      </c>
      <c r="C5810" t="s">
        <v>6441</v>
      </c>
      <c r="D5810" t="s">
        <v>6442</v>
      </c>
      <c r="E5810">
        <v>3.4166667460000002</v>
      </c>
      <c r="F5810">
        <v>101.6999969</v>
      </c>
    </row>
    <row r="5811" spans="1:7" ht="18.75" customHeight="1">
      <c r="A5811" s="36" t="s">
        <v>2736</v>
      </c>
      <c r="B5811" s="36" t="s">
        <v>1884</v>
      </c>
      <c r="C5811" s="36" t="s">
        <v>2737</v>
      </c>
      <c r="D5811" s="36" t="s">
        <v>1464</v>
      </c>
      <c r="E5811">
        <v>146.157701649167</v>
      </c>
      <c r="F5811">
        <v>-41.151232642908198</v>
      </c>
      <c r="G5811" t="s">
        <v>1464</v>
      </c>
    </row>
    <row r="5812" spans="1:7" ht="18.75" customHeight="1">
      <c r="A5812" s="36" t="s">
        <v>13505</v>
      </c>
      <c r="B5812" s="36" t="s">
        <v>13155</v>
      </c>
      <c r="C5812" s="36" t="s">
        <v>13506</v>
      </c>
      <c r="D5812" s="36" t="s">
        <v>13507</v>
      </c>
      <c r="E5812">
        <v>98.866668700000005</v>
      </c>
      <c r="F5812">
        <v>15.9333334</v>
      </c>
      <c r="G5812" t="s">
        <v>1464</v>
      </c>
    </row>
    <row r="5813" spans="1:7" ht="18.75" customHeight="1">
      <c r="A5813" s="36" t="s">
        <v>8170</v>
      </c>
      <c r="B5813" s="36" t="s">
        <v>17249</v>
      </c>
      <c r="C5813" s="36" t="s">
        <v>8171</v>
      </c>
      <c r="D5813" t="s">
        <v>7732</v>
      </c>
      <c r="E5813">
        <v>175.07861109999999</v>
      </c>
      <c r="F5813">
        <v>-36.07527778</v>
      </c>
      <c r="G5813" t="s">
        <v>8553</v>
      </c>
    </row>
    <row r="5814" spans="1:7" ht="18.75" customHeight="1">
      <c r="A5814" s="36" t="s">
        <v>8172</v>
      </c>
      <c r="B5814" s="36" t="s">
        <v>17249</v>
      </c>
      <c r="C5814" s="36" t="s">
        <v>8173</v>
      </c>
      <c r="D5814" s="36" t="s">
        <v>7804</v>
      </c>
      <c r="E5814">
        <v>173.25527779999999</v>
      </c>
      <c r="F5814">
        <v>-35.010833329999997</v>
      </c>
      <c r="G5814" t="s">
        <v>8626</v>
      </c>
    </row>
    <row r="5815" spans="1:7" ht="18.75" customHeight="1">
      <c r="A5815" s="36" t="s">
        <v>9945</v>
      </c>
      <c r="B5815" s="36" t="s">
        <v>9596</v>
      </c>
      <c r="C5815" s="36" t="s">
        <v>9946</v>
      </c>
      <c r="D5815" t="s">
        <v>9600</v>
      </c>
      <c r="E5815">
        <v>0</v>
      </c>
      <c r="F5815">
        <v>0</v>
      </c>
      <c r="G5815" t="s">
        <v>1464</v>
      </c>
    </row>
    <row r="5816" spans="1:7" ht="18.75" customHeight="1">
      <c r="A5816" s="36" t="s">
        <v>10057</v>
      </c>
      <c r="B5816" s="36" t="s">
        <v>9596</v>
      </c>
      <c r="C5816" s="36" t="s">
        <v>10058</v>
      </c>
      <c r="D5816" t="s">
        <v>9600</v>
      </c>
      <c r="E5816">
        <v>69.050003050000001</v>
      </c>
      <c r="F5816">
        <v>24.63333321</v>
      </c>
      <c r="G5816" t="s">
        <v>1464</v>
      </c>
    </row>
    <row r="5817" spans="1:7" ht="18.75" customHeight="1">
      <c r="A5817" s="36" t="s">
        <v>9690</v>
      </c>
      <c r="B5817" s="36" t="s">
        <v>9596</v>
      </c>
      <c r="C5817" s="36" t="s">
        <v>9691</v>
      </c>
      <c r="D5817" s="36" t="s">
        <v>9600</v>
      </c>
      <c r="E5817">
        <v>69.016670230000003</v>
      </c>
      <c r="F5817">
        <v>24.61666679</v>
      </c>
      <c r="G5817" t="s">
        <v>1464</v>
      </c>
    </row>
    <row r="5818" spans="1:7" ht="18.75" customHeight="1">
      <c r="A5818" s="36" t="s">
        <v>13464</v>
      </c>
      <c r="B5818" s="36" t="s">
        <v>13155</v>
      </c>
      <c r="C5818" s="36" t="s">
        <v>13465</v>
      </c>
      <c r="D5818" s="36" t="s">
        <v>13260</v>
      </c>
      <c r="E5818">
        <v>100.98332980000001</v>
      </c>
      <c r="F5818">
        <v>13.19999981</v>
      </c>
      <c r="G5818" t="s">
        <v>1464</v>
      </c>
    </row>
    <row r="5819" spans="1:7" ht="18.75" customHeight="1">
      <c r="A5819" s="36" t="s">
        <v>13228</v>
      </c>
      <c r="B5819" s="36" t="s">
        <v>13155</v>
      </c>
      <c r="C5819" s="36" t="s">
        <v>13229</v>
      </c>
      <c r="D5819" s="36" t="s">
        <v>13230</v>
      </c>
      <c r="E5819">
        <v>0</v>
      </c>
      <c r="F5819">
        <v>0</v>
      </c>
      <c r="G5819" t="s">
        <v>1464</v>
      </c>
    </row>
    <row r="5820" spans="1:7" ht="18.75" customHeight="1">
      <c r="A5820" s="36" t="s">
        <v>13510</v>
      </c>
      <c r="B5820" s="36" t="s">
        <v>13155</v>
      </c>
      <c r="C5820" s="36" t="s">
        <v>13511</v>
      </c>
      <c r="D5820" s="36" t="s">
        <v>13512</v>
      </c>
      <c r="E5820">
        <v>0</v>
      </c>
      <c r="F5820">
        <v>0</v>
      </c>
      <c r="G5820" t="s">
        <v>1464</v>
      </c>
    </row>
    <row r="5821" spans="1:7" ht="18.75" customHeight="1">
      <c r="A5821" s="36" t="s">
        <v>13225</v>
      </c>
      <c r="B5821" s="36" t="s">
        <v>13155</v>
      </c>
      <c r="C5821" s="36" t="s">
        <v>13226</v>
      </c>
      <c r="D5821" s="36" t="s">
        <v>13227</v>
      </c>
      <c r="E5821">
        <v>0</v>
      </c>
      <c r="F5821">
        <v>0</v>
      </c>
      <c r="G5821" t="s">
        <v>1464</v>
      </c>
    </row>
    <row r="5822" spans="1:7" ht="18.75" customHeight="1">
      <c r="A5822" s="36" t="s">
        <v>13633</v>
      </c>
      <c r="B5822" s="36" t="s">
        <v>13155</v>
      </c>
      <c r="C5822" s="36" t="s">
        <v>13634</v>
      </c>
      <c r="D5822" s="36" t="s">
        <v>13323</v>
      </c>
      <c r="E5822">
        <v>0</v>
      </c>
      <c r="F5822">
        <v>0</v>
      </c>
      <c r="G5822" t="s">
        <v>1464</v>
      </c>
    </row>
    <row r="5823" spans="1:7" ht="18.75" customHeight="1">
      <c r="A5823" s="36" t="s">
        <v>13635</v>
      </c>
      <c r="B5823" s="36" t="s">
        <v>13155</v>
      </c>
      <c r="C5823" s="36" t="s">
        <v>13636</v>
      </c>
      <c r="D5823" s="36" t="s">
        <v>13637</v>
      </c>
      <c r="E5823">
        <v>0</v>
      </c>
      <c r="F5823">
        <v>0</v>
      </c>
      <c r="G5823" t="s">
        <v>1464</v>
      </c>
    </row>
    <row r="5824" spans="1:7" ht="18.75" customHeight="1">
      <c r="A5824" s="36" t="s">
        <v>13640</v>
      </c>
      <c r="B5824" s="36" t="s">
        <v>13155</v>
      </c>
      <c r="C5824" s="36" t="s">
        <v>13641</v>
      </c>
      <c r="D5824" s="36" t="s">
        <v>13227</v>
      </c>
      <c r="E5824">
        <v>0</v>
      </c>
      <c r="F5824">
        <v>0</v>
      </c>
      <c r="G5824" t="s">
        <v>1464</v>
      </c>
    </row>
    <row r="5825" spans="1:7" ht="18.75" customHeight="1">
      <c r="A5825" s="36" t="s">
        <v>13742</v>
      </c>
      <c r="B5825" s="36" t="s">
        <v>13155</v>
      </c>
      <c r="C5825" s="36" t="s">
        <v>13743</v>
      </c>
      <c r="D5825" s="36" t="s">
        <v>13230</v>
      </c>
      <c r="E5825">
        <v>0</v>
      </c>
      <c r="F5825">
        <v>0</v>
      </c>
      <c r="G5825" t="s">
        <v>1464</v>
      </c>
    </row>
    <row r="5826" spans="1:7" ht="18.75" customHeight="1">
      <c r="A5826" s="36" t="s">
        <v>13538</v>
      </c>
      <c r="B5826" s="36" t="s">
        <v>13155</v>
      </c>
      <c r="C5826" s="36" t="s">
        <v>13539</v>
      </c>
      <c r="D5826" s="36" t="s">
        <v>125</v>
      </c>
      <c r="E5826">
        <v>0</v>
      </c>
      <c r="F5826">
        <v>0</v>
      </c>
      <c r="G5826" t="s">
        <v>1464</v>
      </c>
    </row>
    <row r="5827" spans="1:7" ht="18.75" customHeight="1">
      <c r="A5827" s="36" t="s">
        <v>13501</v>
      </c>
      <c r="B5827" s="36" t="s">
        <v>13155</v>
      </c>
      <c r="C5827" s="36" t="s">
        <v>13502</v>
      </c>
      <c r="D5827" s="36" t="s">
        <v>13326</v>
      </c>
      <c r="E5827">
        <v>0</v>
      </c>
      <c r="F5827">
        <v>0</v>
      </c>
      <c r="G5827" t="s">
        <v>1464</v>
      </c>
    </row>
    <row r="5828" spans="1:7" ht="18.75" customHeight="1">
      <c r="A5828" s="36" t="s">
        <v>8174</v>
      </c>
      <c r="B5828" s="36" t="s">
        <v>17249</v>
      </c>
      <c r="C5828" s="36" t="s">
        <v>8175</v>
      </c>
      <c r="D5828" s="36" t="s">
        <v>7703</v>
      </c>
      <c r="E5828">
        <v>177.1525</v>
      </c>
      <c r="F5828">
        <v>-38.006388889999997</v>
      </c>
      <c r="G5828" t="s">
        <v>8787</v>
      </c>
    </row>
    <row r="5829" spans="1:7" ht="18.75" customHeight="1">
      <c r="A5829" s="36" t="s">
        <v>13220</v>
      </c>
      <c r="B5829" s="36" t="s">
        <v>13155</v>
      </c>
      <c r="C5829" s="36" t="s">
        <v>13221</v>
      </c>
      <c r="D5829" s="36" t="s">
        <v>1464</v>
      </c>
      <c r="E5829">
        <v>100.06926</v>
      </c>
      <c r="F5829">
        <v>13.076504999999999</v>
      </c>
      <c r="G5829" t="s">
        <v>1464</v>
      </c>
    </row>
    <row r="5830" spans="1:7" ht="18.75" customHeight="1">
      <c r="A5830" s="36" t="s">
        <v>5974</v>
      </c>
      <c r="B5830" s="36" t="s">
        <v>5588</v>
      </c>
      <c r="C5830" s="36" t="s">
        <v>5975</v>
      </c>
      <c r="D5830" t="s">
        <v>5626</v>
      </c>
      <c r="E5830">
        <v>138.352005881943</v>
      </c>
      <c r="F5830">
        <v>37.227128181397902</v>
      </c>
      <c r="G5830" t="s">
        <v>1464</v>
      </c>
    </row>
    <row r="5831" spans="1:7" ht="18.75" customHeight="1">
      <c r="A5831" s="36" t="s">
        <v>11896</v>
      </c>
      <c r="B5831" s="36" t="s">
        <v>17251</v>
      </c>
      <c r="C5831" s="36" t="s">
        <v>11897</v>
      </c>
      <c r="D5831" s="36" t="s">
        <v>11856</v>
      </c>
      <c r="E5831">
        <v>128.40590318506599</v>
      </c>
      <c r="F5831">
        <v>35.5625854037689</v>
      </c>
      <c r="G5831" t="s">
        <v>1464</v>
      </c>
    </row>
    <row r="5832" spans="1:7" ht="18.75" customHeight="1">
      <c r="A5832" s="36" t="s">
        <v>11854</v>
      </c>
      <c r="B5832" s="36" t="s">
        <v>17251</v>
      </c>
      <c r="C5832" s="36" t="s">
        <v>11855</v>
      </c>
      <c r="D5832" s="36" t="s">
        <v>11856</v>
      </c>
      <c r="E5832">
        <v>128.435760472433</v>
      </c>
      <c r="F5832">
        <v>35.5625623035695</v>
      </c>
      <c r="G5832" t="s">
        <v>1464</v>
      </c>
    </row>
    <row r="5833" spans="1:7" ht="18.75" customHeight="1">
      <c r="A5833" s="36" t="s">
        <v>11876</v>
      </c>
      <c r="B5833" s="36" t="s">
        <v>17251</v>
      </c>
      <c r="C5833" s="36" t="s">
        <v>11877</v>
      </c>
      <c r="D5833" s="36" t="s">
        <v>11856</v>
      </c>
      <c r="E5833">
        <v>128.41706197692201</v>
      </c>
      <c r="F5833">
        <v>35.550532774553197</v>
      </c>
      <c r="G5833" t="s">
        <v>1464</v>
      </c>
    </row>
    <row r="5834" spans="1:7" ht="18.75" customHeight="1">
      <c r="A5834" s="36" t="s">
        <v>12288</v>
      </c>
      <c r="B5834" s="36" t="s">
        <v>17251</v>
      </c>
      <c r="C5834" s="36" t="s">
        <v>12289</v>
      </c>
      <c r="D5834" s="36" t="s">
        <v>11839</v>
      </c>
      <c r="E5834">
        <v>126.873893632133</v>
      </c>
      <c r="F5834">
        <v>36.078170268849</v>
      </c>
      <c r="G5834" t="s">
        <v>1464</v>
      </c>
    </row>
    <row r="5835" spans="1:7" ht="18.75" customHeight="1">
      <c r="A5835" s="36" t="s">
        <v>8176</v>
      </c>
      <c r="B5835" s="36" t="s">
        <v>17249</v>
      </c>
      <c r="C5835" s="36" t="s">
        <v>8177</v>
      </c>
      <c r="D5835" t="s">
        <v>7721</v>
      </c>
      <c r="E5835">
        <v>174.83333329999999</v>
      </c>
      <c r="F5835">
        <v>-38.016666669999999</v>
      </c>
      <c r="G5835" t="s">
        <v>8502</v>
      </c>
    </row>
    <row r="5836" spans="1:7" ht="18.75" customHeight="1">
      <c r="A5836" s="36" t="s">
        <v>2139</v>
      </c>
      <c r="B5836" s="36" t="s">
        <v>1884</v>
      </c>
      <c r="C5836" s="36" t="s">
        <v>2140</v>
      </c>
      <c r="D5836" s="36" t="s">
        <v>1464</v>
      </c>
      <c r="E5836">
        <v>117.360754346059</v>
      </c>
      <c r="F5836">
        <v>-34.470141919122199</v>
      </c>
      <c r="G5836" t="s">
        <v>1464</v>
      </c>
    </row>
    <row r="5837" spans="1:7" ht="18.75" customHeight="1">
      <c r="A5837" s="36" t="s">
        <v>6311</v>
      </c>
      <c r="B5837" s="36" t="s">
        <v>6279</v>
      </c>
      <c r="C5837" s="36" t="s">
        <v>6312</v>
      </c>
      <c r="D5837" s="36" t="s">
        <v>125</v>
      </c>
      <c r="E5837">
        <v>100.4499969</v>
      </c>
      <c r="F5837">
        <v>20.266666409999999</v>
      </c>
      <c r="G5837" t="s">
        <v>1464</v>
      </c>
    </row>
    <row r="5838" spans="1:7" ht="18.75" customHeight="1">
      <c r="A5838" s="36" t="s">
        <v>6321</v>
      </c>
      <c r="B5838" s="36" t="s">
        <v>6279</v>
      </c>
      <c r="C5838" s="36" t="s">
        <v>6322</v>
      </c>
      <c r="D5838" s="36" t="s">
        <v>125</v>
      </c>
      <c r="E5838">
        <v>101.9000015</v>
      </c>
      <c r="F5838">
        <v>19.983333590000001</v>
      </c>
      <c r="G5838" t="s">
        <v>1464</v>
      </c>
    </row>
    <row r="5839" spans="1:7" ht="18.75" customHeight="1">
      <c r="A5839" s="36" t="s">
        <v>6315</v>
      </c>
      <c r="B5839" s="36" t="s">
        <v>6279</v>
      </c>
      <c r="C5839" s="36" t="s">
        <v>6316</v>
      </c>
      <c r="D5839" s="36" t="s">
        <v>125</v>
      </c>
      <c r="E5839">
        <v>100.11666870000001</v>
      </c>
      <c r="F5839">
        <v>20.433332440000001</v>
      </c>
      <c r="G5839" t="s">
        <v>1464</v>
      </c>
    </row>
    <row r="5840" spans="1:7" ht="18.75" customHeight="1">
      <c r="A5840" s="36" t="s">
        <v>6291</v>
      </c>
      <c r="B5840" s="36" t="s">
        <v>6279</v>
      </c>
      <c r="C5840" s="36" t="s">
        <v>6292</v>
      </c>
      <c r="D5840" s="36" t="s">
        <v>125</v>
      </c>
      <c r="E5840">
        <v>100.5999985</v>
      </c>
      <c r="F5840">
        <v>20.11666679</v>
      </c>
      <c r="G5840" t="s">
        <v>1464</v>
      </c>
    </row>
    <row r="5841" spans="1:7" ht="18.75" customHeight="1">
      <c r="A5841" s="36" t="s">
        <v>6293</v>
      </c>
      <c r="B5841" s="36" t="s">
        <v>6279</v>
      </c>
      <c r="C5841" s="36" t="s">
        <v>6294</v>
      </c>
      <c r="D5841" t="s">
        <v>125</v>
      </c>
      <c r="E5841">
        <v>101.3499985</v>
      </c>
      <c r="F5841">
        <v>19.816667559999999</v>
      </c>
      <c r="G5841" t="s">
        <v>1464</v>
      </c>
    </row>
    <row r="5842" spans="1:7" ht="18.75" customHeight="1">
      <c r="A5842" s="36" t="s">
        <v>6281</v>
      </c>
      <c r="B5842" s="36" t="s">
        <v>6279</v>
      </c>
      <c r="C5842" s="36" t="s">
        <v>6282</v>
      </c>
      <c r="D5842" s="36" t="s">
        <v>125</v>
      </c>
      <c r="E5842">
        <v>100.0999985</v>
      </c>
      <c r="F5842">
        <v>20.299999239999998</v>
      </c>
      <c r="G5842" t="s">
        <v>1464</v>
      </c>
    </row>
    <row r="5843" spans="1:7" ht="18.75" customHeight="1">
      <c r="A5843" s="36" t="s">
        <v>6299</v>
      </c>
      <c r="B5843" s="36" t="s">
        <v>6279</v>
      </c>
      <c r="C5843" s="36" t="s">
        <v>6300</v>
      </c>
      <c r="D5843" s="36" t="s">
        <v>125</v>
      </c>
      <c r="E5843">
        <v>100.6500015</v>
      </c>
      <c r="F5843">
        <v>20.899999619999999</v>
      </c>
      <c r="G5843" t="s">
        <v>1464</v>
      </c>
    </row>
    <row r="5844" spans="1:7" ht="18.75" customHeight="1">
      <c r="A5844" s="36" t="s">
        <v>6319</v>
      </c>
      <c r="B5844" s="36" t="s">
        <v>6279</v>
      </c>
      <c r="C5844" s="36" t="s">
        <v>6320</v>
      </c>
      <c r="D5844" s="36" t="s">
        <v>125</v>
      </c>
      <c r="E5844">
        <v>101.1500015</v>
      </c>
      <c r="F5844">
        <v>19.899999619999999</v>
      </c>
      <c r="G5844" t="s">
        <v>1464</v>
      </c>
    </row>
    <row r="5845" spans="1:7" ht="18.75" customHeight="1">
      <c r="A5845" s="36" t="s">
        <v>6297</v>
      </c>
      <c r="B5845" s="36" t="s">
        <v>6279</v>
      </c>
      <c r="C5845" s="36" t="s">
        <v>6298</v>
      </c>
      <c r="D5845" t="s">
        <v>125</v>
      </c>
      <c r="E5845">
        <v>102.2166672</v>
      </c>
      <c r="F5845">
        <v>20.049999239999998</v>
      </c>
      <c r="G5845" t="s">
        <v>1464</v>
      </c>
    </row>
    <row r="5846" spans="1:7" ht="18.75" customHeight="1">
      <c r="A5846" s="36" t="s">
        <v>8178</v>
      </c>
      <c r="B5846" s="36" t="s">
        <v>17249</v>
      </c>
      <c r="C5846" s="36" t="s">
        <v>8179</v>
      </c>
      <c r="D5846" t="s">
        <v>7726</v>
      </c>
      <c r="E5846">
        <v>172.41666670000001</v>
      </c>
      <c r="F5846">
        <v>-43.833333330000002</v>
      </c>
      <c r="G5846" t="s">
        <v>8598</v>
      </c>
    </row>
    <row r="5847" spans="1:7" ht="18.75" customHeight="1">
      <c r="A5847" s="36" t="s">
        <v>3694</v>
      </c>
      <c r="B5847" s="36" t="s">
        <v>3658</v>
      </c>
      <c r="C5847" s="36" t="s">
        <v>3695</v>
      </c>
      <c r="D5847" s="36" t="s">
        <v>3666</v>
      </c>
      <c r="E5847">
        <v>106</v>
      </c>
      <c r="F5847">
        <v>13.05000019</v>
      </c>
      <c r="G5847" t="s">
        <v>1464</v>
      </c>
    </row>
    <row r="5848" spans="1:7" ht="18.75" customHeight="1">
      <c r="A5848" s="36" t="s">
        <v>12335</v>
      </c>
      <c r="B5848" s="36" t="s">
        <v>17252</v>
      </c>
      <c r="C5848" s="36" t="s">
        <v>12336</v>
      </c>
      <c r="D5848" s="36" t="s">
        <v>12337</v>
      </c>
      <c r="E5848">
        <v>104.25</v>
      </c>
      <c r="F5848">
        <v>52.333332059999996</v>
      </c>
      <c r="G5848" t="s">
        <v>1464</v>
      </c>
    </row>
    <row r="5849" spans="1:7" ht="18.75" customHeight="1">
      <c r="A5849" s="36" t="s">
        <v>14117</v>
      </c>
      <c r="B5849" s="36" t="s">
        <v>13155</v>
      </c>
      <c r="C5849" s="36" t="s">
        <v>14118</v>
      </c>
      <c r="D5849" s="36" t="s">
        <v>1464</v>
      </c>
      <c r="E5849">
        <v>0</v>
      </c>
      <c r="F5849">
        <v>0</v>
      </c>
      <c r="G5849" t="s">
        <v>1464</v>
      </c>
    </row>
    <row r="5850" spans="1:7" ht="18.75" customHeight="1">
      <c r="A5850" s="36" t="s">
        <v>12785</v>
      </c>
      <c r="B5850" s="36" t="s">
        <v>17253</v>
      </c>
      <c r="C5850" s="36" t="s">
        <v>12786</v>
      </c>
      <c r="D5850" s="36" t="s">
        <v>12404</v>
      </c>
      <c r="E5850">
        <v>80.083335880000007</v>
      </c>
      <c r="F5850">
        <v>9.6999998089999995</v>
      </c>
      <c r="G5850" t="s">
        <v>1464</v>
      </c>
    </row>
    <row r="5851" spans="1:7" ht="18.75" customHeight="1">
      <c r="A5851" s="36" t="s">
        <v>2149</v>
      </c>
      <c r="B5851" s="36" t="s">
        <v>1884</v>
      </c>
      <c r="C5851" s="36" t="s">
        <v>2150</v>
      </c>
      <c r="D5851" s="36" t="s">
        <v>1464</v>
      </c>
      <c r="E5851">
        <v>147.741174597026</v>
      </c>
      <c r="F5851">
        <v>-19.831547033006299</v>
      </c>
      <c r="G5851" t="s">
        <v>1464</v>
      </c>
    </row>
    <row r="5852" spans="1:7" ht="18.75" customHeight="1">
      <c r="A5852" s="36" t="s">
        <v>4815</v>
      </c>
      <c r="B5852" s="36" t="s">
        <v>4582</v>
      </c>
      <c r="C5852" s="36" t="s">
        <v>4816</v>
      </c>
      <c r="D5852" t="s">
        <v>4627</v>
      </c>
      <c r="E5852">
        <v>113.23332980000001</v>
      </c>
      <c r="F5852">
        <v>-8.1333332059999996</v>
      </c>
      <c r="G5852" t="s">
        <v>1464</v>
      </c>
    </row>
    <row r="5853" spans="1:7" ht="18.75" customHeight="1">
      <c r="A5853" s="36" t="s">
        <v>6052</v>
      </c>
      <c r="B5853" s="36" t="s">
        <v>5588</v>
      </c>
      <c r="C5853" s="36" t="s">
        <v>6053</v>
      </c>
      <c r="D5853" s="36" t="s">
        <v>5590</v>
      </c>
      <c r="E5853">
        <v>141.81666559999999</v>
      </c>
      <c r="F5853">
        <v>43.416667940000004</v>
      </c>
      <c r="G5853" t="s">
        <v>1464</v>
      </c>
    </row>
    <row r="5854" spans="1:7" ht="18.75" customHeight="1">
      <c r="A5854" s="36" t="s">
        <v>6050</v>
      </c>
      <c r="B5854" s="36" t="s">
        <v>5588</v>
      </c>
      <c r="C5854" s="36" t="s">
        <v>6051</v>
      </c>
      <c r="D5854" s="36" t="s">
        <v>5590</v>
      </c>
      <c r="E5854">
        <v>141.8000031</v>
      </c>
      <c r="F5854">
        <v>43.400001529999997</v>
      </c>
      <c r="G5854" t="s">
        <v>1464</v>
      </c>
    </row>
    <row r="5855" spans="1:7" ht="18.75" customHeight="1">
      <c r="A5855" s="36" t="s">
        <v>8443</v>
      </c>
      <c r="B5855" s="36" t="s">
        <v>17249</v>
      </c>
      <c r="C5855" s="36" t="s">
        <v>8444</v>
      </c>
      <c r="D5855" t="s">
        <v>8182</v>
      </c>
      <c r="E5855">
        <v>174.1000061</v>
      </c>
      <c r="F5855">
        <v>-41.900001529999997</v>
      </c>
      <c r="G5855" t="s">
        <v>1464</v>
      </c>
    </row>
    <row r="5856" spans="1:7" ht="18.75" customHeight="1">
      <c r="A5856" s="36" t="s">
        <v>8180</v>
      </c>
      <c r="B5856" s="36" t="s">
        <v>17249</v>
      </c>
      <c r="C5856" s="36" t="s">
        <v>8181</v>
      </c>
      <c r="D5856" s="36" t="s">
        <v>8182</v>
      </c>
      <c r="E5856">
        <v>174.1144444</v>
      </c>
      <c r="F5856">
        <v>-41.913055559999997</v>
      </c>
      <c r="G5856" t="s">
        <v>8181</v>
      </c>
    </row>
    <row r="5857" spans="1:7" ht="18.75" customHeight="1">
      <c r="A5857" s="36" t="s">
        <v>8183</v>
      </c>
      <c r="B5857" s="36" t="s">
        <v>17249</v>
      </c>
      <c r="C5857" s="36" t="s">
        <v>8184</v>
      </c>
      <c r="D5857" s="36" t="s">
        <v>7703</v>
      </c>
      <c r="E5857">
        <v>177.1311111</v>
      </c>
      <c r="F5857">
        <v>-38.000833329999999</v>
      </c>
      <c r="G5857" t="s">
        <v>8787</v>
      </c>
    </row>
    <row r="5858" spans="1:7" ht="18.75" customHeight="1">
      <c r="A5858" s="36" t="s">
        <v>8185</v>
      </c>
      <c r="B5858" s="36" t="s">
        <v>17249</v>
      </c>
      <c r="C5858" s="36" t="s">
        <v>8186</v>
      </c>
      <c r="D5858" s="36" t="s">
        <v>7703</v>
      </c>
      <c r="E5858">
        <v>176</v>
      </c>
      <c r="F5858">
        <v>-37.716666670000002</v>
      </c>
      <c r="G5858" t="s">
        <v>8460</v>
      </c>
    </row>
    <row r="5859" spans="1:7" ht="18.75" customHeight="1">
      <c r="A5859" s="36" t="s">
        <v>8187</v>
      </c>
      <c r="B5859" s="36" t="s">
        <v>17249</v>
      </c>
      <c r="C5859" s="36" t="s">
        <v>8188</v>
      </c>
      <c r="D5859" s="36" t="s">
        <v>7703</v>
      </c>
      <c r="E5859">
        <v>176</v>
      </c>
      <c r="F5859">
        <v>-37.716666670000002</v>
      </c>
      <c r="G5859" t="s">
        <v>8460</v>
      </c>
    </row>
    <row r="5860" spans="1:7" ht="18.75" customHeight="1">
      <c r="A5860" t="s">
        <v>2906</v>
      </c>
      <c r="B5860" t="s">
        <v>2833</v>
      </c>
      <c r="C5860" t="s">
        <v>2907</v>
      </c>
      <c r="D5860" t="s">
        <v>2838</v>
      </c>
      <c r="E5860">
        <v>22.583333970000002</v>
      </c>
      <c r="F5860">
        <v>91.400001529999997</v>
      </c>
      <c r="G5860" t="s">
        <v>17230</v>
      </c>
    </row>
    <row r="5861" spans="1:7" ht="18.75" customHeight="1">
      <c r="A5861" s="36" t="s">
        <v>7676</v>
      </c>
      <c r="B5861" s="36" t="s">
        <v>7429</v>
      </c>
      <c r="C5861" s="36" t="s">
        <v>7677</v>
      </c>
      <c r="D5861" s="36" t="s">
        <v>7532</v>
      </c>
      <c r="E5861">
        <v>87.599998470000003</v>
      </c>
      <c r="F5861">
        <v>26.649999619999999</v>
      </c>
      <c r="G5861" t="s">
        <v>1464</v>
      </c>
    </row>
    <row r="5862" spans="1:7" ht="18.75" customHeight="1">
      <c r="A5862" s="36" t="s">
        <v>8189</v>
      </c>
      <c r="B5862" s="36" t="s">
        <v>17249</v>
      </c>
      <c r="C5862" s="36" t="s">
        <v>8190</v>
      </c>
      <c r="D5862" t="s">
        <v>7713</v>
      </c>
      <c r="E5862">
        <v>174.845</v>
      </c>
      <c r="F5862">
        <v>-37.070277779999998</v>
      </c>
      <c r="G5862" t="s">
        <v>8871</v>
      </c>
    </row>
    <row r="5863" spans="1:7" ht="18.75" customHeight="1">
      <c r="A5863" s="36" t="s">
        <v>2131</v>
      </c>
      <c r="B5863" s="36" t="s">
        <v>1884</v>
      </c>
      <c r="C5863" s="36" t="s">
        <v>2132</v>
      </c>
      <c r="D5863" s="36" t="s">
        <v>1464</v>
      </c>
      <c r="E5863">
        <v>153.02662265670901</v>
      </c>
      <c r="F5863">
        <v>-30.490168945566801</v>
      </c>
      <c r="G5863" t="s">
        <v>1464</v>
      </c>
    </row>
    <row r="5864" spans="1:7" ht="18.75" customHeight="1">
      <c r="A5864" s="36" t="s">
        <v>5765</v>
      </c>
      <c r="B5864" s="36" t="s">
        <v>5588</v>
      </c>
      <c r="C5864" s="36" t="s">
        <v>5766</v>
      </c>
      <c r="D5864" t="s">
        <v>5767</v>
      </c>
      <c r="E5864">
        <v>131.345001278231</v>
      </c>
      <c r="F5864">
        <v>33.579494726040203</v>
      </c>
      <c r="G5864" t="s">
        <v>1464</v>
      </c>
    </row>
    <row r="5865" spans="1:7" ht="18.75" customHeight="1">
      <c r="A5865" s="36" t="s">
        <v>12175</v>
      </c>
      <c r="B5865" s="36" t="s">
        <v>17251</v>
      </c>
      <c r="C5865" s="36" t="s">
        <v>12176</v>
      </c>
      <c r="D5865" s="36" t="s">
        <v>11812</v>
      </c>
      <c r="E5865">
        <v>126.57923229225401</v>
      </c>
      <c r="F5865">
        <v>34.941544289881499</v>
      </c>
      <c r="G5865" t="s">
        <v>1464</v>
      </c>
    </row>
    <row r="5866" spans="1:7" ht="18.75" customHeight="1">
      <c r="A5866" s="36" t="s">
        <v>12690</v>
      </c>
      <c r="B5866" s="36" t="s">
        <v>17253</v>
      </c>
      <c r="C5866" s="36" t="s">
        <v>12691</v>
      </c>
      <c r="D5866" s="36" t="s">
        <v>12421</v>
      </c>
      <c r="E5866">
        <v>80.316665650000004</v>
      </c>
      <c r="F5866">
        <v>8.0833330149999991</v>
      </c>
      <c r="G5866" t="s">
        <v>1464</v>
      </c>
    </row>
    <row r="5867" spans="1:7" ht="18.75" customHeight="1">
      <c r="A5867" s="36" t="s">
        <v>11090</v>
      </c>
      <c r="B5867" s="36" t="s">
        <v>10805</v>
      </c>
      <c r="C5867" s="36" t="s">
        <v>11091</v>
      </c>
      <c r="D5867" s="36" t="s">
        <v>1464</v>
      </c>
      <c r="E5867">
        <v>0</v>
      </c>
      <c r="F5867">
        <v>0</v>
      </c>
      <c r="G5867" t="s">
        <v>1464</v>
      </c>
    </row>
    <row r="5868" spans="1:7" ht="18.75" customHeight="1">
      <c r="A5868" s="36" t="s">
        <v>17038</v>
      </c>
      <c r="B5868" s="36" t="s">
        <v>6330</v>
      </c>
      <c r="C5868" t="s">
        <v>17097</v>
      </c>
      <c r="D5868" t="s">
        <v>6386</v>
      </c>
      <c r="E5868">
        <v>4.3329872007442898</v>
      </c>
      <c r="F5868">
        <v>101.138331467269</v>
      </c>
    </row>
    <row r="5869" spans="1:7" ht="18.75" customHeight="1">
      <c r="A5869" s="36" t="s">
        <v>5597</v>
      </c>
      <c r="B5869" s="36" t="s">
        <v>5588</v>
      </c>
      <c r="C5869" s="36" t="s">
        <v>5598</v>
      </c>
      <c r="D5869" t="s">
        <v>5590</v>
      </c>
      <c r="E5869">
        <v>141.711550681593</v>
      </c>
      <c r="F5869">
        <v>42.699779194654603</v>
      </c>
      <c r="G5869" t="s">
        <v>1464</v>
      </c>
    </row>
    <row r="5870" spans="1:7" ht="18.75" customHeight="1">
      <c r="A5870" t="s">
        <v>3246</v>
      </c>
      <c r="B5870" t="s">
        <v>2833</v>
      </c>
      <c r="C5870" t="s">
        <v>3247</v>
      </c>
      <c r="D5870" t="s">
        <v>2955</v>
      </c>
      <c r="E5870">
        <v>24.716667180000002</v>
      </c>
      <c r="F5870">
        <v>88.650001529999997</v>
      </c>
      <c r="G5870" t="s">
        <v>17244</v>
      </c>
    </row>
    <row r="5871" spans="1:7" ht="18.75" customHeight="1">
      <c r="A5871" s="36" t="s">
        <v>12428</v>
      </c>
      <c r="B5871" s="36" t="s">
        <v>17253</v>
      </c>
      <c r="C5871" s="36" t="s">
        <v>12429</v>
      </c>
      <c r="D5871" t="s">
        <v>12404</v>
      </c>
      <c r="E5871">
        <v>80.083335880000007</v>
      </c>
      <c r="F5871">
        <v>9.7666664119999993</v>
      </c>
      <c r="G5871" t="s">
        <v>1464</v>
      </c>
    </row>
    <row r="5872" spans="1:7" ht="18.75" customHeight="1">
      <c r="A5872" s="36" t="s">
        <v>12436</v>
      </c>
      <c r="B5872" s="36" t="s">
        <v>17253</v>
      </c>
      <c r="C5872" s="36" t="s">
        <v>12437</v>
      </c>
      <c r="D5872" s="36" t="s">
        <v>12404</v>
      </c>
      <c r="E5872">
        <v>80.496657999999996</v>
      </c>
      <c r="F5872">
        <v>9.5639369999999992</v>
      </c>
      <c r="G5872" t="s">
        <v>1464</v>
      </c>
    </row>
    <row r="5873" spans="1:7" ht="18.75" customHeight="1">
      <c r="A5873" s="36" t="s">
        <v>12881</v>
      </c>
      <c r="B5873" s="36" t="s">
        <v>17253</v>
      </c>
      <c r="C5873" s="36" t="s">
        <v>12882</v>
      </c>
      <c r="D5873" s="36" t="s">
        <v>1464</v>
      </c>
      <c r="E5873">
        <v>0</v>
      </c>
      <c r="F5873">
        <v>0</v>
      </c>
      <c r="G5873" t="s">
        <v>1464</v>
      </c>
    </row>
    <row r="5874" spans="1:7" ht="18.75" customHeight="1">
      <c r="A5874" s="36" t="s">
        <v>11088</v>
      </c>
      <c r="B5874" s="36" t="s">
        <v>10805</v>
      </c>
      <c r="C5874" s="36" t="s">
        <v>11089</v>
      </c>
      <c r="D5874" s="36" t="s">
        <v>1464</v>
      </c>
      <c r="E5874">
        <v>0</v>
      </c>
      <c r="F5874">
        <v>0</v>
      </c>
      <c r="G5874" t="s">
        <v>1464</v>
      </c>
    </row>
    <row r="5875" spans="1:7" ht="18.75" customHeight="1">
      <c r="A5875" s="36" t="s">
        <v>14185</v>
      </c>
      <c r="B5875" s="36" t="s">
        <v>14374</v>
      </c>
      <c r="C5875" s="36" t="s">
        <v>14186</v>
      </c>
      <c r="D5875" s="36" t="s">
        <v>14183</v>
      </c>
      <c r="E5875">
        <v>127.3000031</v>
      </c>
      <c r="F5875">
        <v>-8.4166669850000009</v>
      </c>
      <c r="G5875" t="s">
        <v>1464</v>
      </c>
    </row>
    <row r="5876" spans="1:7" ht="18.75" customHeight="1">
      <c r="A5876" s="36" t="s">
        <v>14240</v>
      </c>
      <c r="B5876" s="36" t="s">
        <v>14231</v>
      </c>
      <c r="C5876" s="36" t="s">
        <v>14241</v>
      </c>
      <c r="D5876" s="36" t="s">
        <v>14239</v>
      </c>
      <c r="E5876">
        <v>107.4000015</v>
      </c>
      <c r="F5876">
        <v>20.916666029999998</v>
      </c>
      <c r="G5876" t="s">
        <v>1464</v>
      </c>
    </row>
    <row r="5877" spans="1:7" ht="18.75" customHeight="1">
      <c r="A5877" s="36" t="s">
        <v>14248</v>
      </c>
      <c r="B5877" s="36" t="s">
        <v>14231</v>
      </c>
      <c r="C5877" s="36" t="s">
        <v>14249</v>
      </c>
      <c r="D5877" s="36" t="s">
        <v>14250</v>
      </c>
      <c r="E5877">
        <v>105.858985371229</v>
      </c>
      <c r="F5877">
        <v>20.390150927768101</v>
      </c>
      <c r="G5877" t="s">
        <v>1464</v>
      </c>
    </row>
    <row r="5878" spans="1:7" ht="18.75" customHeight="1">
      <c r="A5878" s="36" t="s">
        <v>14317</v>
      </c>
      <c r="B5878" s="36" t="s">
        <v>14231</v>
      </c>
      <c r="C5878" s="36" t="s">
        <v>14318</v>
      </c>
      <c r="D5878" s="36" t="s">
        <v>14314</v>
      </c>
      <c r="E5878">
        <v>106.68333440000001</v>
      </c>
      <c r="F5878">
        <v>20.666666029999998</v>
      </c>
      <c r="G5878" t="s">
        <v>1464</v>
      </c>
    </row>
    <row r="5879" spans="1:7" ht="18.75" customHeight="1">
      <c r="A5879" s="36" t="s">
        <v>12855</v>
      </c>
      <c r="B5879" s="36" t="s">
        <v>17253</v>
      </c>
      <c r="C5879" s="36" t="s">
        <v>12856</v>
      </c>
      <c r="D5879" s="36" t="s">
        <v>12404</v>
      </c>
      <c r="E5879">
        <v>0</v>
      </c>
      <c r="F5879">
        <v>0</v>
      </c>
      <c r="G5879" t="s">
        <v>1464</v>
      </c>
    </row>
    <row r="5880" spans="1:7" ht="18.75" customHeight="1">
      <c r="A5880" s="36" t="s">
        <v>12542</v>
      </c>
      <c r="B5880" s="36" t="s">
        <v>17253</v>
      </c>
      <c r="C5880" s="36" t="s">
        <v>12543</v>
      </c>
      <c r="D5880" s="36" t="s">
        <v>12404</v>
      </c>
      <c r="E5880">
        <v>79.900000000000006</v>
      </c>
      <c r="F5880">
        <v>8.9666666670000108</v>
      </c>
      <c r="G5880" t="s">
        <v>1464</v>
      </c>
    </row>
    <row r="5881" spans="1:7" ht="18.75" customHeight="1">
      <c r="A5881" s="36" t="s">
        <v>12903</v>
      </c>
      <c r="B5881" s="36" t="s">
        <v>17253</v>
      </c>
      <c r="C5881" s="36" t="s">
        <v>12904</v>
      </c>
      <c r="D5881" s="36" t="s">
        <v>12404</v>
      </c>
      <c r="E5881">
        <v>79.949996949999999</v>
      </c>
      <c r="F5881">
        <v>8.9333333969999806</v>
      </c>
      <c r="G5881" t="s">
        <v>1464</v>
      </c>
    </row>
    <row r="5882" spans="1:7" ht="18.75" customHeight="1">
      <c r="A5882" s="36" t="s">
        <v>12500</v>
      </c>
      <c r="B5882" s="36" t="s">
        <v>17253</v>
      </c>
      <c r="C5882" s="36" t="s">
        <v>12501</v>
      </c>
      <c r="D5882" s="36" t="s">
        <v>1464</v>
      </c>
      <c r="E5882">
        <v>80.047300000000007</v>
      </c>
      <c r="F5882">
        <v>9.0222499999999997</v>
      </c>
      <c r="G5882" t="s">
        <v>1464</v>
      </c>
    </row>
    <row r="5883" spans="1:7" ht="18.75" customHeight="1">
      <c r="A5883" s="36" t="s">
        <v>12616</v>
      </c>
      <c r="B5883" s="36" t="s">
        <v>17253</v>
      </c>
      <c r="C5883" s="36" t="s">
        <v>12617</v>
      </c>
      <c r="D5883" s="36" t="s">
        <v>12404</v>
      </c>
      <c r="E5883">
        <v>79.933334349999996</v>
      </c>
      <c r="F5883">
        <v>8.9166669850000009</v>
      </c>
      <c r="G5883" t="s">
        <v>1464</v>
      </c>
    </row>
    <row r="5884" spans="1:7" ht="18.75" customHeight="1">
      <c r="A5884" s="36" t="s">
        <v>12849</v>
      </c>
      <c r="B5884" s="36" t="s">
        <v>17253</v>
      </c>
      <c r="C5884" s="36" t="s">
        <v>12850</v>
      </c>
      <c r="D5884" s="36" t="s">
        <v>1464</v>
      </c>
      <c r="E5884">
        <v>80.500461000000001</v>
      </c>
      <c r="F5884">
        <v>8.8465310000000095</v>
      </c>
      <c r="G5884" t="s">
        <v>12786</v>
      </c>
    </row>
    <row r="5885" spans="1:7" ht="18.75" customHeight="1">
      <c r="A5885" s="36" t="s">
        <v>8191</v>
      </c>
      <c r="B5885" s="36" t="s">
        <v>17249</v>
      </c>
      <c r="C5885" s="36" t="s">
        <v>8192</v>
      </c>
      <c r="D5885" t="s">
        <v>7703</v>
      </c>
      <c r="E5885">
        <v>174.845</v>
      </c>
      <c r="F5885">
        <v>-37.070277779999998</v>
      </c>
      <c r="G5885" t="s">
        <v>8460</v>
      </c>
    </row>
    <row r="5886" spans="1:7" ht="18.75" customHeight="1">
      <c r="A5886" s="36" t="s">
        <v>1978</v>
      </c>
      <c r="B5886" s="36" t="s">
        <v>1884</v>
      </c>
      <c r="C5886" s="36" t="s">
        <v>1979</v>
      </c>
      <c r="D5886" t="s">
        <v>1947</v>
      </c>
      <c r="E5886">
        <v>115.41171807907</v>
      </c>
      <c r="F5886">
        <v>-33.628008000127402</v>
      </c>
      <c r="G5886" t="s">
        <v>1464</v>
      </c>
    </row>
    <row r="5887" spans="1:7" ht="18.75" customHeight="1">
      <c r="A5887" s="36" t="s">
        <v>11284</v>
      </c>
      <c r="B5887" s="36" t="s">
        <v>10805</v>
      </c>
      <c r="C5887" s="36" t="s">
        <v>11285</v>
      </c>
      <c r="D5887" s="36" t="s">
        <v>1464</v>
      </c>
      <c r="E5887">
        <v>0</v>
      </c>
      <c r="F5887">
        <v>0</v>
      </c>
      <c r="G5887" t="s">
        <v>1464</v>
      </c>
    </row>
    <row r="5888" spans="1:7" ht="18.75" customHeight="1">
      <c r="A5888" s="36" t="s">
        <v>12402</v>
      </c>
      <c r="B5888" s="36" t="s">
        <v>17253</v>
      </c>
      <c r="C5888" s="36" t="s">
        <v>12403</v>
      </c>
      <c r="D5888" s="36" t="s">
        <v>12404</v>
      </c>
      <c r="E5888">
        <v>80.5</v>
      </c>
      <c r="F5888">
        <v>8.75</v>
      </c>
      <c r="G5888" t="s">
        <v>1464</v>
      </c>
    </row>
    <row r="5889" spans="1:7" ht="18.75" customHeight="1">
      <c r="A5889" s="36" t="s">
        <v>10366</v>
      </c>
      <c r="B5889" s="36" t="s">
        <v>9596</v>
      </c>
      <c r="C5889" s="36" t="s">
        <v>10367</v>
      </c>
      <c r="D5889" s="36" t="s">
        <v>1464</v>
      </c>
      <c r="E5889">
        <v>70.97</v>
      </c>
      <c r="F5889">
        <v>24.4</v>
      </c>
      <c r="G5889" t="s">
        <v>1464</v>
      </c>
    </row>
    <row r="5890" spans="1:7" ht="18.75" customHeight="1">
      <c r="A5890" s="36" t="s">
        <v>10779</v>
      </c>
      <c r="B5890" s="36" t="s">
        <v>17250</v>
      </c>
      <c r="C5890" s="36" t="s">
        <v>10780</v>
      </c>
      <c r="D5890" t="s">
        <v>10781</v>
      </c>
      <c r="E5890">
        <v>147.16667179999999</v>
      </c>
      <c r="F5890">
        <v>-9.1666669850000009</v>
      </c>
      <c r="G5890" t="s">
        <v>1464</v>
      </c>
    </row>
    <row r="5891" spans="1:7" ht="18.75" customHeight="1">
      <c r="A5891" s="36" t="s">
        <v>2135</v>
      </c>
      <c r="B5891" s="36" t="s">
        <v>1884</v>
      </c>
      <c r="C5891" s="36" t="s">
        <v>2136</v>
      </c>
      <c r="D5891" s="36" t="s">
        <v>1464</v>
      </c>
      <c r="E5891">
        <v>134.646140954667</v>
      </c>
      <c r="F5891">
        <v>-33.187439581489599</v>
      </c>
      <c r="G5891" t="s">
        <v>1464</v>
      </c>
    </row>
    <row r="5892" spans="1:7" ht="18.75" customHeight="1">
      <c r="A5892" s="36" t="s">
        <v>14175</v>
      </c>
      <c r="B5892" s="36" t="s">
        <v>14374</v>
      </c>
      <c r="C5892" s="36" t="s">
        <v>14176</v>
      </c>
      <c r="D5892" s="36" t="s">
        <v>14166</v>
      </c>
      <c r="E5892">
        <v>126.01667019999999</v>
      </c>
      <c r="F5892">
        <v>-8.5</v>
      </c>
      <c r="G5892" t="s">
        <v>1464</v>
      </c>
    </row>
    <row r="5893" spans="1:7" ht="18.75" customHeight="1">
      <c r="A5893" s="36" t="s">
        <v>12706</v>
      </c>
      <c r="B5893" s="36" t="s">
        <v>17253</v>
      </c>
      <c r="C5893" s="36" t="s">
        <v>12707</v>
      </c>
      <c r="D5893" s="36" t="s">
        <v>12445</v>
      </c>
      <c r="E5893">
        <v>80.916664119999993</v>
      </c>
      <c r="F5893">
        <v>7.25</v>
      </c>
      <c r="G5893" t="s">
        <v>1464</v>
      </c>
    </row>
    <row r="5894" spans="1:7" ht="18.75" customHeight="1">
      <c r="A5894" s="36" t="s">
        <v>2129</v>
      </c>
      <c r="B5894" s="36" t="s">
        <v>1884</v>
      </c>
      <c r="C5894" s="36" t="s">
        <v>2130</v>
      </c>
      <c r="D5894" t="s">
        <v>1464</v>
      </c>
      <c r="E5894">
        <v>142.27353348071</v>
      </c>
      <c r="F5894">
        <v>-37.561059986680299</v>
      </c>
      <c r="G5894" t="s">
        <v>1464</v>
      </c>
    </row>
    <row r="5895" spans="1:7" ht="18.75" customHeight="1">
      <c r="A5895" s="36" t="s">
        <v>15731</v>
      </c>
      <c r="B5895" s="36" t="s">
        <v>10805</v>
      </c>
      <c r="C5895" s="36" t="s">
        <v>15732</v>
      </c>
      <c r="D5895" s="36" t="s">
        <v>15733</v>
      </c>
      <c r="E5895">
        <v>122.20671645397699</v>
      </c>
      <c r="F5895">
        <v>7.04364692285814</v>
      </c>
      <c r="G5895" t="s">
        <v>1464</v>
      </c>
    </row>
    <row r="5896" spans="1:7" ht="18.75" customHeight="1">
      <c r="A5896" s="36" t="s">
        <v>2812</v>
      </c>
      <c r="B5896" s="36" t="s">
        <v>1884</v>
      </c>
      <c r="C5896" s="36" t="s">
        <v>2813</v>
      </c>
      <c r="D5896" s="36" t="s">
        <v>1918</v>
      </c>
      <c r="E5896">
        <v>144.94999999999999</v>
      </c>
      <c r="F5896">
        <v>-37.799999999999997</v>
      </c>
      <c r="G5896" t="s">
        <v>1464</v>
      </c>
    </row>
    <row r="5897" spans="1:7" ht="18.75" customHeight="1">
      <c r="A5897" s="36" t="s">
        <v>12482</v>
      </c>
      <c r="B5897" s="36" t="s">
        <v>17253</v>
      </c>
      <c r="C5897" s="36" t="s">
        <v>12483</v>
      </c>
      <c r="D5897" s="36" t="s">
        <v>1464</v>
      </c>
      <c r="E5897">
        <v>80.038683000000006</v>
      </c>
      <c r="F5897">
        <v>9.0168309999999998</v>
      </c>
      <c r="G5897" t="s">
        <v>1464</v>
      </c>
    </row>
    <row r="5898" spans="1:7" ht="18.75" customHeight="1">
      <c r="A5898" s="36" t="s">
        <v>10959</v>
      </c>
      <c r="B5898" s="36" t="s">
        <v>10805</v>
      </c>
      <c r="C5898" s="36" t="s">
        <v>10960</v>
      </c>
      <c r="D5898" s="36" t="s">
        <v>10961</v>
      </c>
      <c r="E5898">
        <v>121.78621099999999</v>
      </c>
      <c r="F5898">
        <v>16.827313</v>
      </c>
      <c r="G5898" t="s">
        <v>1464</v>
      </c>
    </row>
    <row r="5899" spans="1:7" ht="18.75" customHeight="1">
      <c r="A5899" s="36" t="s">
        <v>11086</v>
      </c>
      <c r="B5899" s="36" t="s">
        <v>10805</v>
      </c>
      <c r="C5899" s="36" t="s">
        <v>11087</v>
      </c>
      <c r="D5899" s="36" t="s">
        <v>1464</v>
      </c>
      <c r="E5899">
        <v>0</v>
      </c>
      <c r="F5899">
        <v>0</v>
      </c>
      <c r="G5899" t="s">
        <v>1464</v>
      </c>
    </row>
    <row r="5900" spans="1:7" ht="18.75" customHeight="1">
      <c r="A5900" s="36" t="s">
        <v>11584</v>
      </c>
      <c r="B5900" s="36" t="s">
        <v>10805</v>
      </c>
      <c r="C5900" s="36" t="s">
        <v>11585</v>
      </c>
      <c r="D5900" s="36" t="s">
        <v>10874</v>
      </c>
      <c r="E5900">
        <v>122.2833328</v>
      </c>
      <c r="F5900">
        <v>7.3000001909999996</v>
      </c>
      <c r="G5900" t="s">
        <v>1464</v>
      </c>
    </row>
    <row r="5901" spans="1:7" ht="18.75" customHeight="1">
      <c r="A5901" s="36" t="s">
        <v>13945</v>
      </c>
      <c r="B5901" s="36" t="s">
        <v>13155</v>
      </c>
      <c r="C5901" s="36" t="s">
        <v>13946</v>
      </c>
      <c r="D5901" s="36" t="s">
        <v>13372</v>
      </c>
      <c r="E5901">
        <v>99.757323787533394</v>
      </c>
      <c r="F5901">
        <v>11.7186203932342</v>
      </c>
      <c r="G5901" t="s">
        <v>1464</v>
      </c>
    </row>
    <row r="5902" spans="1:7" ht="18.75" customHeight="1">
      <c r="A5902" s="36" t="s">
        <v>4277</v>
      </c>
      <c r="B5902" s="36" t="s">
        <v>17247</v>
      </c>
      <c r="C5902" s="36" t="s">
        <v>4278</v>
      </c>
      <c r="D5902" s="36" t="s">
        <v>3967</v>
      </c>
      <c r="E5902">
        <v>116.88333129999999</v>
      </c>
      <c r="F5902">
        <v>32.416667940000004</v>
      </c>
      <c r="G5902" t="s">
        <v>1464</v>
      </c>
    </row>
    <row r="5903" spans="1:7" ht="18.75" customHeight="1">
      <c r="A5903" s="36" t="s">
        <v>8441</v>
      </c>
      <c r="B5903" s="36" t="s">
        <v>17249</v>
      </c>
      <c r="C5903" s="36" t="s">
        <v>8442</v>
      </c>
      <c r="D5903" s="36" t="s">
        <v>7773</v>
      </c>
      <c r="E5903">
        <v>174.71665949999999</v>
      </c>
      <c r="F5903">
        <v>-36.383335109999997</v>
      </c>
      <c r="G5903" t="s">
        <v>1464</v>
      </c>
    </row>
    <row r="5904" spans="1:7" ht="18.75" customHeight="1">
      <c r="A5904" s="36" t="s">
        <v>5535</v>
      </c>
      <c r="B5904" s="36" t="s">
        <v>4582</v>
      </c>
      <c r="C5904" s="36" t="s">
        <v>5536</v>
      </c>
      <c r="D5904" s="36" t="s">
        <v>4621</v>
      </c>
      <c r="E5904">
        <v>110.72566999999999</v>
      </c>
      <c r="F5904">
        <v>-7.56562</v>
      </c>
      <c r="G5904" t="s">
        <v>1464</v>
      </c>
    </row>
    <row r="5905" spans="1:7" ht="18.75" customHeight="1">
      <c r="A5905" s="36" t="s">
        <v>5285</v>
      </c>
      <c r="B5905" s="36" t="s">
        <v>4582</v>
      </c>
      <c r="C5905" s="36" t="s">
        <v>5286</v>
      </c>
      <c r="D5905" s="36" t="s">
        <v>4667</v>
      </c>
      <c r="E5905">
        <v>108.408817</v>
      </c>
      <c r="F5905">
        <v>-7.0125429999999902</v>
      </c>
      <c r="G5905" t="s">
        <v>1464</v>
      </c>
    </row>
    <row r="5906" spans="1:7" ht="18.75" customHeight="1">
      <c r="A5906" s="36" t="s">
        <v>5086</v>
      </c>
      <c r="B5906" s="36" t="s">
        <v>4582</v>
      </c>
      <c r="C5906" s="36" t="s">
        <v>5087</v>
      </c>
      <c r="D5906" s="36" t="s">
        <v>4664</v>
      </c>
      <c r="E5906">
        <v>110.91666410000001</v>
      </c>
      <c r="F5906">
        <v>-7.9499998090000101</v>
      </c>
      <c r="G5906" t="s">
        <v>1464</v>
      </c>
    </row>
    <row r="5907" spans="1:7" ht="18.75" customHeight="1">
      <c r="A5907" s="36" t="s">
        <v>5194</v>
      </c>
      <c r="B5907" s="36" t="s">
        <v>4582</v>
      </c>
      <c r="C5907" s="36" t="s">
        <v>5195</v>
      </c>
      <c r="D5907" s="36" t="s">
        <v>4627</v>
      </c>
      <c r="E5907">
        <v>111</v>
      </c>
      <c r="F5907">
        <v>-7.9833335879999998</v>
      </c>
      <c r="G5907" t="s">
        <v>1464</v>
      </c>
    </row>
    <row r="5908" spans="1:7" ht="18.75" customHeight="1">
      <c r="A5908" s="36" t="s">
        <v>4965</v>
      </c>
      <c r="B5908" s="36" t="s">
        <v>4582</v>
      </c>
      <c r="C5908" s="36" t="s">
        <v>4966</v>
      </c>
      <c r="D5908" s="36" t="s">
        <v>4664</v>
      </c>
      <c r="E5908">
        <v>110.86666870000001</v>
      </c>
      <c r="F5908">
        <v>-7.6833333970000002</v>
      </c>
      <c r="G5908" t="s">
        <v>1464</v>
      </c>
    </row>
    <row r="5909" spans="1:7" ht="18.75" customHeight="1">
      <c r="A5909" s="36" t="s">
        <v>7131</v>
      </c>
      <c r="B5909" s="36" t="s">
        <v>6929</v>
      </c>
      <c r="C5909" s="36" t="s">
        <v>7132</v>
      </c>
      <c r="D5909" s="36" t="s">
        <v>6982</v>
      </c>
      <c r="E5909">
        <v>95.349998470000003</v>
      </c>
      <c r="F5909">
        <v>21.083333970000002</v>
      </c>
      <c r="G5909" t="s">
        <v>1464</v>
      </c>
    </row>
    <row r="5910" spans="1:7" ht="18.75" customHeight="1">
      <c r="A5910" s="36" t="s">
        <v>10029</v>
      </c>
      <c r="B5910" s="36" t="s">
        <v>9596</v>
      </c>
      <c r="C5910" s="36" t="s">
        <v>10030</v>
      </c>
      <c r="D5910" t="s">
        <v>9600</v>
      </c>
      <c r="E5910">
        <v>68</v>
      </c>
      <c r="F5910">
        <v>27</v>
      </c>
      <c r="G5910" t="s">
        <v>1464</v>
      </c>
    </row>
    <row r="5911" spans="1:7" ht="18.75" customHeight="1">
      <c r="A5911" s="36" t="s">
        <v>2239</v>
      </c>
      <c r="B5911" s="36" t="s">
        <v>1884</v>
      </c>
      <c r="C5911" s="36" t="s">
        <v>2240</v>
      </c>
      <c r="D5911" s="36" t="s">
        <v>1464</v>
      </c>
      <c r="E5911">
        <v>117.317373812968</v>
      </c>
      <c r="F5911">
        <v>-33.414256285614698</v>
      </c>
      <c r="G5911" t="s">
        <v>1464</v>
      </c>
    </row>
    <row r="5912" spans="1:7" ht="18.75" customHeight="1">
      <c r="A5912" s="36" t="s">
        <v>9603</v>
      </c>
      <c r="B5912" s="36" t="s">
        <v>9596</v>
      </c>
      <c r="C5912" s="36" t="s">
        <v>9604</v>
      </c>
      <c r="D5912" t="s">
        <v>9600</v>
      </c>
      <c r="E5912">
        <v>0</v>
      </c>
      <c r="F5912">
        <v>0</v>
      </c>
      <c r="G5912" t="s">
        <v>1464</v>
      </c>
    </row>
    <row r="5913" spans="1:7" ht="18.75" customHeight="1">
      <c r="A5913" s="36" t="s">
        <v>10649</v>
      </c>
      <c r="B5913" s="36" t="s">
        <v>9596</v>
      </c>
      <c r="C5913" s="36" t="s">
        <v>10650</v>
      </c>
      <c r="D5913" t="s">
        <v>9600</v>
      </c>
      <c r="E5913">
        <v>0</v>
      </c>
      <c r="F5913">
        <v>0</v>
      </c>
      <c r="G5913" t="s">
        <v>1464</v>
      </c>
    </row>
    <row r="5914" spans="1:7" ht="18.75" customHeight="1">
      <c r="A5914" s="36" t="s">
        <v>3829</v>
      </c>
      <c r="B5914" s="36" t="s">
        <v>17247</v>
      </c>
      <c r="C5914" s="36" t="s">
        <v>3830</v>
      </c>
      <c r="D5914" s="36" t="s">
        <v>3831</v>
      </c>
      <c r="E5914">
        <v>0</v>
      </c>
      <c r="F5914">
        <v>0</v>
      </c>
      <c r="G5914" t="s">
        <v>1464</v>
      </c>
    </row>
    <row r="5915" spans="1:7" ht="18.75" customHeight="1">
      <c r="A5915" s="36" t="s">
        <v>8439</v>
      </c>
      <c r="B5915" s="36" t="s">
        <v>17249</v>
      </c>
      <c r="C5915" s="36" t="s">
        <v>8440</v>
      </c>
      <c r="D5915" t="s">
        <v>7739</v>
      </c>
      <c r="E5915">
        <v>168.78334050000001</v>
      </c>
      <c r="F5915">
        <v>-43.983333590000001</v>
      </c>
      <c r="G5915" t="s">
        <v>1464</v>
      </c>
    </row>
    <row r="5916" spans="1:7" ht="18.75" customHeight="1">
      <c r="A5916" s="36" t="s">
        <v>8437</v>
      </c>
      <c r="B5916" s="36" t="s">
        <v>17249</v>
      </c>
      <c r="C5916" s="36" t="s">
        <v>8438</v>
      </c>
      <c r="D5916" s="36" t="s">
        <v>7703</v>
      </c>
      <c r="E5916">
        <v>177.3858333</v>
      </c>
      <c r="F5916">
        <v>-37.986666669999998</v>
      </c>
      <c r="G5916" t="s">
        <v>1464</v>
      </c>
    </row>
    <row r="5917" spans="1:7" ht="18.75" customHeight="1">
      <c r="A5917" s="36" t="s">
        <v>15420</v>
      </c>
      <c r="B5917" s="36" t="s">
        <v>3535</v>
      </c>
      <c r="C5917" s="36" t="s">
        <v>15421</v>
      </c>
      <c r="D5917" s="36" t="s">
        <v>15414</v>
      </c>
      <c r="E5917">
        <v>90</v>
      </c>
      <c r="F5917">
        <v>27.220749999999999</v>
      </c>
      <c r="G5917" t="s">
        <v>1464</v>
      </c>
    </row>
    <row r="5918" spans="1:7" ht="18.75" customHeight="1">
      <c r="A5918" s="36" t="s">
        <v>8435</v>
      </c>
      <c r="B5918" s="36" t="s">
        <v>17249</v>
      </c>
      <c r="C5918" s="36" t="s">
        <v>8436</v>
      </c>
      <c r="D5918" s="36" t="s">
        <v>7773</v>
      </c>
      <c r="E5918">
        <v>175.06666559999999</v>
      </c>
      <c r="F5918">
        <v>-36.783332819999998</v>
      </c>
      <c r="G5918" t="s">
        <v>1464</v>
      </c>
    </row>
    <row r="5919" spans="1:7" ht="18.75" customHeight="1">
      <c r="A5919" s="36" t="s">
        <v>8193</v>
      </c>
      <c r="B5919" s="36" t="s">
        <v>17249</v>
      </c>
      <c r="C5919" s="36" t="s">
        <v>8194</v>
      </c>
      <c r="D5919" t="s">
        <v>8195</v>
      </c>
      <c r="E5919">
        <v>176.56666670000001</v>
      </c>
      <c r="F5919">
        <v>-43.85</v>
      </c>
      <c r="G5919" t="s">
        <v>8252</v>
      </c>
    </row>
    <row r="5920" spans="1:7" ht="18.75" customHeight="1">
      <c r="A5920" s="36" t="s">
        <v>8196</v>
      </c>
      <c r="B5920" s="36" t="s">
        <v>17249</v>
      </c>
      <c r="C5920" s="36" t="s">
        <v>8197</v>
      </c>
      <c r="D5920" t="s">
        <v>7703</v>
      </c>
      <c r="E5920">
        <v>176.56666670000001</v>
      </c>
      <c r="F5920">
        <v>-43.85</v>
      </c>
      <c r="G5920" t="s">
        <v>9311</v>
      </c>
    </row>
    <row r="5921" spans="1:7" ht="18.75" customHeight="1">
      <c r="A5921" s="36" t="s">
        <v>8198</v>
      </c>
      <c r="B5921" s="36" t="s">
        <v>17249</v>
      </c>
      <c r="C5921" s="36" t="s">
        <v>8199</v>
      </c>
      <c r="D5921" t="s">
        <v>7732</v>
      </c>
      <c r="E5921">
        <v>176.56666670000001</v>
      </c>
      <c r="F5921">
        <v>-43.85</v>
      </c>
      <c r="G5921" t="s">
        <v>8557</v>
      </c>
    </row>
    <row r="5922" spans="1:7" ht="18.75" customHeight="1">
      <c r="A5922" s="36" t="s">
        <v>8433</v>
      </c>
      <c r="B5922" s="36" t="s">
        <v>17249</v>
      </c>
      <c r="C5922" s="36" t="s">
        <v>8434</v>
      </c>
      <c r="D5922" t="s">
        <v>8095</v>
      </c>
      <c r="E5922">
        <v>175</v>
      </c>
      <c r="F5922">
        <v>-40.866664890000003</v>
      </c>
      <c r="G5922" t="s">
        <v>1464</v>
      </c>
    </row>
    <row r="5923" spans="1:7" ht="18.75" customHeight="1">
      <c r="A5923" s="36" t="s">
        <v>8200</v>
      </c>
      <c r="B5923" s="36" t="s">
        <v>17249</v>
      </c>
      <c r="C5923" s="36" t="s">
        <v>8201</v>
      </c>
      <c r="D5923" s="36" t="s">
        <v>7716</v>
      </c>
      <c r="E5923">
        <v>174.3713889</v>
      </c>
      <c r="F5923">
        <v>-35.765555560000003</v>
      </c>
      <c r="G5923" t="s">
        <v>8075</v>
      </c>
    </row>
    <row r="5924" spans="1:7" ht="18.75" customHeight="1">
      <c r="A5924" s="36" t="s">
        <v>8202</v>
      </c>
      <c r="B5924" t="s">
        <v>17249</v>
      </c>
      <c r="C5924" t="s">
        <v>8203</v>
      </c>
      <c r="D5924" t="s">
        <v>7703</v>
      </c>
      <c r="E5924">
        <v>176</v>
      </c>
      <c r="F5924">
        <v>-37.716666670000002</v>
      </c>
      <c r="G5924" t="s">
        <v>8460</v>
      </c>
    </row>
    <row r="5925" spans="1:7" ht="18.75" customHeight="1">
      <c r="A5925" s="36" t="s">
        <v>8204</v>
      </c>
      <c r="B5925" s="36" t="s">
        <v>17249</v>
      </c>
      <c r="C5925" s="36" t="s">
        <v>8205</v>
      </c>
      <c r="D5925" s="36" t="s">
        <v>7703</v>
      </c>
      <c r="E5925">
        <v>176</v>
      </c>
      <c r="F5925">
        <v>-37.716666670000002</v>
      </c>
      <c r="G5925" t="s">
        <v>8460</v>
      </c>
    </row>
    <row r="5926" spans="1:7" ht="18.75" customHeight="1">
      <c r="A5926" s="36" t="s">
        <v>8429</v>
      </c>
      <c r="B5926" s="36" t="s">
        <v>17249</v>
      </c>
      <c r="C5926" s="36" t="s">
        <v>8430</v>
      </c>
      <c r="D5926" s="36" t="s">
        <v>7773</v>
      </c>
      <c r="E5926">
        <v>174.6999969</v>
      </c>
      <c r="F5926">
        <v>-37.366664890000003</v>
      </c>
      <c r="G5926" t="s">
        <v>1464</v>
      </c>
    </row>
    <row r="5927" spans="1:7" ht="18.75" customHeight="1">
      <c r="A5927" s="36" t="s">
        <v>8206</v>
      </c>
      <c r="B5927" s="36" t="s">
        <v>17249</v>
      </c>
      <c r="C5927" s="36" t="s">
        <v>8207</v>
      </c>
      <c r="D5927" s="36" t="s">
        <v>7795</v>
      </c>
      <c r="E5927">
        <v>169.1333333</v>
      </c>
      <c r="F5927">
        <v>-46.65</v>
      </c>
      <c r="G5927" t="s">
        <v>8428</v>
      </c>
    </row>
    <row r="5928" spans="1:7" ht="18.75" customHeight="1">
      <c r="A5928" s="36" t="s">
        <v>8427</v>
      </c>
      <c r="B5928" s="36" t="s">
        <v>17249</v>
      </c>
      <c r="C5928" s="36" t="s">
        <v>8428</v>
      </c>
      <c r="D5928" s="36" t="s">
        <v>7795</v>
      </c>
      <c r="E5928">
        <v>168.31666559999999</v>
      </c>
      <c r="F5928">
        <v>-46.583332059999996</v>
      </c>
      <c r="G5928" t="s">
        <v>1464</v>
      </c>
    </row>
    <row r="5929" spans="1:7" ht="18.75" customHeight="1">
      <c r="A5929" s="36" t="s">
        <v>8208</v>
      </c>
      <c r="B5929" s="36" t="s">
        <v>17249</v>
      </c>
      <c r="C5929" s="36" t="s">
        <v>8209</v>
      </c>
      <c r="D5929" t="s">
        <v>7732</v>
      </c>
      <c r="E5929">
        <v>175.21666669999999</v>
      </c>
      <c r="F5929">
        <v>-36.602222220000002</v>
      </c>
      <c r="G5929" t="s">
        <v>9018</v>
      </c>
    </row>
    <row r="5930" spans="1:7" ht="18.75" customHeight="1">
      <c r="A5930" s="36" t="s">
        <v>8210</v>
      </c>
      <c r="B5930" s="36" t="s">
        <v>17249</v>
      </c>
      <c r="C5930" s="36" t="s">
        <v>8211</v>
      </c>
      <c r="D5930" t="s">
        <v>7773</v>
      </c>
      <c r="E5930">
        <v>175.21666669999999</v>
      </c>
      <c r="F5930">
        <v>-36.602222220000002</v>
      </c>
      <c r="G5930" t="s">
        <v>8905</v>
      </c>
    </row>
    <row r="5931" spans="1:7" ht="18.75" customHeight="1">
      <c r="A5931" s="36" t="s">
        <v>8212</v>
      </c>
      <c r="B5931" s="36" t="s">
        <v>17249</v>
      </c>
      <c r="C5931" s="36" t="s">
        <v>8213</v>
      </c>
      <c r="D5931" t="s">
        <v>7773</v>
      </c>
      <c r="E5931">
        <v>175.21666669999999</v>
      </c>
      <c r="F5931">
        <v>-36.602222220000002</v>
      </c>
      <c r="G5931" t="s">
        <v>8905</v>
      </c>
    </row>
    <row r="5932" spans="1:7" ht="18.75" customHeight="1">
      <c r="A5932" s="36" t="s">
        <v>8214</v>
      </c>
      <c r="B5932" s="36" t="s">
        <v>17249</v>
      </c>
      <c r="C5932" s="36" t="s">
        <v>8215</v>
      </c>
      <c r="D5932" t="s">
        <v>7773</v>
      </c>
      <c r="E5932">
        <v>174.25805560000001</v>
      </c>
      <c r="F5932">
        <v>-36.330277780000003</v>
      </c>
      <c r="G5932" t="s">
        <v>8905</v>
      </c>
    </row>
    <row r="5933" spans="1:7" ht="18.75" customHeight="1">
      <c r="A5933" s="36" t="s">
        <v>8216</v>
      </c>
      <c r="B5933" s="36" t="s">
        <v>17249</v>
      </c>
      <c r="C5933" s="36" t="s">
        <v>8217</v>
      </c>
      <c r="D5933" t="s">
        <v>7726</v>
      </c>
      <c r="E5933">
        <v>172.6972222</v>
      </c>
      <c r="F5933">
        <v>-43.41638889</v>
      </c>
      <c r="G5933" t="s">
        <v>8990</v>
      </c>
    </row>
    <row r="5934" spans="1:7" ht="18.75" customHeight="1">
      <c r="A5934" s="36" t="s">
        <v>8218</v>
      </c>
      <c r="B5934" s="36" t="s">
        <v>17249</v>
      </c>
      <c r="C5934" s="36" t="s">
        <v>8219</v>
      </c>
      <c r="D5934" t="s">
        <v>7726</v>
      </c>
      <c r="E5934">
        <v>172.61583329999999</v>
      </c>
      <c r="F5934">
        <v>-43.436388890000003</v>
      </c>
      <c r="G5934" t="s">
        <v>8990</v>
      </c>
    </row>
    <row r="5935" spans="1:7" ht="18.75" customHeight="1">
      <c r="A5935" s="36" t="s">
        <v>8220</v>
      </c>
      <c r="B5935" s="36" t="s">
        <v>17249</v>
      </c>
      <c r="C5935" s="36" t="s">
        <v>8221</v>
      </c>
      <c r="D5935" s="36" t="s">
        <v>7739</v>
      </c>
      <c r="E5935">
        <v>171.73472219999999</v>
      </c>
      <c r="F5935">
        <v>-41.701388889999997</v>
      </c>
      <c r="G5935" t="s">
        <v>8221</v>
      </c>
    </row>
    <row r="5936" spans="1:7" ht="18.75" customHeight="1">
      <c r="A5936" s="36" t="s">
        <v>8391</v>
      </c>
      <c r="B5936" s="36" t="s">
        <v>17249</v>
      </c>
      <c r="C5936" s="36" t="s">
        <v>8392</v>
      </c>
      <c r="D5936" t="s">
        <v>7795</v>
      </c>
      <c r="E5936">
        <v>168.1999969</v>
      </c>
      <c r="F5936">
        <v>-46.383335109999997</v>
      </c>
      <c r="G5936" t="s">
        <v>1464</v>
      </c>
    </row>
    <row r="5937" spans="1:7" ht="18.75" customHeight="1">
      <c r="A5937" s="36" t="s">
        <v>14357</v>
      </c>
      <c r="B5937" s="36" t="s">
        <v>17249</v>
      </c>
      <c r="C5937" s="36" t="s">
        <v>8222</v>
      </c>
      <c r="D5937" t="s">
        <v>7710</v>
      </c>
      <c r="E5937">
        <v>173.1</v>
      </c>
      <c r="F5937">
        <v>-41.333333330000002</v>
      </c>
      <c r="G5937" t="s">
        <v>8466</v>
      </c>
    </row>
    <row r="5938" spans="1:7" ht="18.75" customHeight="1">
      <c r="A5938" s="36" t="s">
        <v>8389</v>
      </c>
      <c r="B5938" s="36" t="s">
        <v>17249</v>
      </c>
      <c r="C5938" s="36" t="s">
        <v>8390</v>
      </c>
      <c r="D5938" t="s">
        <v>7710</v>
      </c>
      <c r="E5938">
        <v>173.11666869999999</v>
      </c>
      <c r="F5938">
        <v>-41.283332819999998</v>
      </c>
      <c r="G5938" t="s">
        <v>1464</v>
      </c>
    </row>
    <row r="5939" spans="1:7" ht="18.75" customHeight="1">
      <c r="A5939" s="36" t="s">
        <v>8223</v>
      </c>
      <c r="B5939" s="36" t="s">
        <v>17249</v>
      </c>
      <c r="C5939" s="36" t="s">
        <v>8224</v>
      </c>
      <c r="D5939" t="s">
        <v>7710</v>
      </c>
      <c r="E5939">
        <v>173.11666869999999</v>
      </c>
      <c r="F5939">
        <v>-41.283332819999998</v>
      </c>
      <c r="G5939" t="s">
        <v>8466</v>
      </c>
    </row>
    <row r="5940" spans="1:7" ht="18.75" customHeight="1">
      <c r="A5940" s="36" t="s">
        <v>8225</v>
      </c>
      <c r="B5940" s="36" t="s">
        <v>17249</v>
      </c>
      <c r="C5940" s="36" t="s">
        <v>8226</v>
      </c>
      <c r="D5940" t="s">
        <v>7710</v>
      </c>
      <c r="E5940">
        <v>173.1</v>
      </c>
      <c r="F5940">
        <v>-41.333333330000002</v>
      </c>
      <c r="G5940" t="s">
        <v>8466</v>
      </c>
    </row>
    <row r="5941" spans="1:7" ht="18.75" customHeight="1">
      <c r="A5941" s="36" t="s">
        <v>4705</v>
      </c>
      <c r="B5941" s="36" t="s">
        <v>4582</v>
      </c>
      <c r="C5941" s="36" t="s">
        <v>4706</v>
      </c>
      <c r="D5941" s="36" t="s">
        <v>4707</v>
      </c>
      <c r="E5941">
        <v>120.26667019999999</v>
      </c>
      <c r="F5941">
        <v>-9.6166667940000004</v>
      </c>
      <c r="G5941" t="s">
        <v>1464</v>
      </c>
    </row>
    <row r="5942" spans="1:7" ht="18.75" customHeight="1">
      <c r="A5942" s="36" t="s">
        <v>8227</v>
      </c>
      <c r="B5942" s="36" t="s">
        <v>17249</v>
      </c>
      <c r="C5942" s="36" t="s">
        <v>8228</v>
      </c>
      <c r="D5942" t="s">
        <v>7703</v>
      </c>
      <c r="E5942">
        <v>173.1</v>
      </c>
      <c r="F5942">
        <v>-41.333333330000002</v>
      </c>
      <c r="G5942" t="s">
        <v>8787</v>
      </c>
    </row>
    <row r="5943" spans="1:7" ht="18.75" customHeight="1">
      <c r="A5943" s="36" t="s">
        <v>8387</v>
      </c>
      <c r="B5943" s="36" t="s">
        <v>17249</v>
      </c>
      <c r="C5943" s="36" t="s">
        <v>8388</v>
      </c>
      <c r="D5943" t="s">
        <v>7710</v>
      </c>
      <c r="E5943">
        <v>172.94138889999999</v>
      </c>
      <c r="F5943">
        <v>-40.816111110000001</v>
      </c>
      <c r="G5943" t="s">
        <v>1464</v>
      </c>
    </row>
    <row r="5944" spans="1:7" ht="18.75" customHeight="1">
      <c r="A5944" s="36" t="s">
        <v>8229</v>
      </c>
      <c r="B5944" s="36" t="s">
        <v>17249</v>
      </c>
      <c r="C5944" s="36" t="s">
        <v>8230</v>
      </c>
      <c r="D5944" t="s">
        <v>7703</v>
      </c>
      <c r="E5944">
        <v>177.06166669999999</v>
      </c>
      <c r="F5944">
        <v>-38.013055559999998</v>
      </c>
      <c r="G5944" t="s">
        <v>8787</v>
      </c>
    </row>
    <row r="5945" spans="1:7" ht="18.75" customHeight="1">
      <c r="A5945" s="36" t="s">
        <v>8385</v>
      </c>
      <c r="B5945" s="36" t="s">
        <v>17249</v>
      </c>
      <c r="C5945" s="36" t="s">
        <v>8386</v>
      </c>
      <c r="D5945" s="36" t="s">
        <v>7703</v>
      </c>
      <c r="E5945">
        <v>177.2547222</v>
      </c>
      <c r="F5945">
        <v>-38.008611109999997</v>
      </c>
      <c r="G5945" t="s">
        <v>1464</v>
      </c>
    </row>
    <row r="5946" spans="1:7" ht="18.75" customHeight="1">
      <c r="A5946" s="36" t="s">
        <v>8267</v>
      </c>
      <c r="B5946" s="36" t="s">
        <v>17249</v>
      </c>
      <c r="C5946" s="36" t="s">
        <v>8268</v>
      </c>
      <c r="D5946" t="s">
        <v>7773</v>
      </c>
      <c r="E5946">
        <v>174.2966667</v>
      </c>
      <c r="F5946">
        <v>-36.545555559999997</v>
      </c>
      <c r="G5946" t="s">
        <v>8905</v>
      </c>
    </row>
    <row r="5947" spans="1:7" ht="18.75" customHeight="1">
      <c r="A5947" s="36" t="s">
        <v>8335</v>
      </c>
      <c r="B5947" s="36" t="s">
        <v>17249</v>
      </c>
      <c r="C5947" s="36" t="s">
        <v>8336</v>
      </c>
      <c r="D5947" t="s">
        <v>7773</v>
      </c>
      <c r="E5947">
        <v>174.24344099999999</v>
      </c>
      <c r="F5947">
        <v>-36.366824000000001</v>
      </c>
      <c r="G5947" t="s">
        <v>8905</v>
      </c>
    </row>
    <row r="5948" spans="1:7" ht="18.75" customHeight="1">
      <c r="A5948" s="36" t="s">
        <v>8383</v>
      </c>
      <c r="B5948" s="36" t="s">
        <v>17249</v>
      </c>
      <c r="C5948" s="36" t="s">
        <v>8384</v>
      </c>
      <c r="D5948" t="s">
        <v>7703</v>
      </c>
      <c r="E5948">
        <v>177.2008333</v>
      </c>
      <c r="F5948">
        <v>-37.99777778</v>
      </c>
      <c r="G5948" t="s">
        <v>1464</v>
      </c>
    </row>
    <row r="5949" spans="1:7" ht="18.75" customHeight="1">
      <c r="A5949" s="36" t="s">
        <v>8425</v>
      </c>
      <c r="B5949" s="36" t="s">
        <v>17249</v>
      </c>
      <c r="C5949" s="36" t="s">
        <v>8426</v>
      </c>
      <c r="D5949" t="s">
        <v>7993</v>
      </c>
      <c r="E5949">
        <v>177.94091700000001</v>
      </c>
      <c r="F5949">
        <v>-38.713818000000003</v>
      </c>
      <c r="G5949" t="s">
        <v>1464</v>
      </c>
    </row>
    <row r="5950" spans="1:7" ht="18.75" customHeight="1">
      <c r="A5950" s="36" t="s">
        <v>8381</v>
      </c>
      <c r="B5950" s="36" t="s">
        <v>17249</v>
      </c>
      <c r="C5950" s="36" t="s">
        <v>8382</v>
      </c>
      <c r="D5950" s="36" t="s">
        <v>7726</v>
      </c>
      <c r="E5950">
        <v>172.78749999999999</v>
      </c>
      <c r="F5950">
        <v>-43.160555559999999</v>
      </c>
      <c r="G5950" t="s">
        <v>1464</v>
      </c>
    </row>
    <row r="5951" spans="1:7" ht="18.75" customHeight="1">
      <c r="A5951" s="36" t="s">
        <v>8379</v>
      </c>
      <c r="B5951" s="36" t="s">
        <v>17249</v>
      </c>
      <c r="C5951" s="36" t="s">
        <v>8380</v>
      </c>
      <c r="D5951" t="s">
        <v>7854</v>
      </c>
      <c r="E5951">
        <v>176.61666869999999</v>
      </c>
      <c r="F5951">
        <v>-39.983333590000001</v>
      </c>
      <c r="G5951" t="s">
        <v>1464</v>
      </c>
    </row>
    <row r="5952" spans="1:7" ht="18.75" customHeight="1">
      <c r="A5952" s="36" t="s">
        <v>8231</v>
      </c>
      <c r="B5952" s="36" t="s">
        <v>17249</v>
      </c>
      <c r="C5952" s="36" t="s">
        <v>8232</v>
      </c>
      <c r="D5952" t="s">
        <v>7716</v>
      </c>
      <c r="E5952">
        <v>176.61666869999999</v>
      </c>
      <c r="F5952">
        <v>-39.983333590000001</v>
      </c>
      <c r="G5952" t="s">
        <v>8378</v>
      </c>
    </row>
    <row r="5953" spans="1:7" ht="18.75" customHeight="1">
      <c r="A5953" s="36" t="s">
        <v>8233</v>
      </c>
      <c r="B5953" s="36" t="s">
        <v>17249</v>
      </c>
      <c r="C5953" s="36" t="s">
        <v>8234</v>
      </c>
      <c r="D5953" s="36" t="s">
        <v>7703</v>
      </c>
      <c r="E5953">
        <v>176</v>
      </c>
      <c r="F5953">
        <v>-37.716666670000002</v>
      </c>
      <c r="G5953" t="s">
        <v>8460</v>
      </c>
    </row>
    <row r="5954" spans="1:7" ht="18.75" customHeight="1">
      <c r="A5954" s="36" t="s">
        <v>8235</v>
      </c>
      <c r="B5954" s="36" t="s">
        <v>17249</v>
      </c>
      <c r="C5954" s="36" t="s">
        <v>8236</v>
      </c>
      <c r="D5954" t="s">
        <v>7703</v>
      </c>
      <c r="E5954">
        <v>176</v>
      </c>
      <c r="F5954">
        <v>-37.716666670000002</v>
      </c>
      <c r="G5954" t="s">
        <v>8460</v>
      </c>
    </row>
    <row r="5955" spans="1:7" ht="18.75" customHeight="1">
      <c r="A5955" s="36" t="s">
        <v>8377</v>
      </c>
      <c r="B5955" s="36" t="s">
        <v>17249</v>
      </c>
      <c r="C5955" s="36" t="s">
        <v>8378</v>
      </c>
      <c r="D5955" t="s">
        <v>7716</v>
      </c>
      <c r="E5955">
        <v>174.47916670000001</v>
      </c>
      <c r="F5955">
        <v>-35.99777778</v>
      </c>
      <c r="G5955" t="s">
        <v>1464</v>
      </c>
    </row>
    <row r="5956" spans="1:7" ht="18.75" customHeight="1">
      <c r="A5956" s="36" t="s">
        <v>8237</v>
      </c>
      <c r="B5956" s="36" t="s">
        <v>17249</v>
      </c>
      <c r="C5956" s="36" t="s">
        <v>8238</v>
      </c>
      <c r="D5956" t="s">
        <v>8182</v>
      </c>
      <c r="E5956">
        <v>174.06666670000001</v>
      </c>
      <c r="F5956">
        <v>-41.55</v>
      </c>
      <c r="G5956" t="s">
        <v>8376</v>
      </c>
    </row>
    <row r="5957" spans="1:7" ht="18.75" customHeight="1">
      <c r="A5957" s="36" t="s">
        <v>8375</v>
      </c>
      <c r="B5957" s="36" t="s">
        <v>17249</v>
      </c>
      <c r="C5957" s="36" t="s">
        <v>8376</v>
      </c>
      <c r="D5957" t="s">
        <v>8182</v>
      </c>
      <c r="E5957">
        <v>174.06666670000001</v>
      </c>
      <c r="F5957">
        <v>-41.55</v>
      </c>
      <c r="G5957" t="s">
        <v>1464</v>
      </c>
    </row>
    <row r="5958" spans="1:7" ht="18.75" customHeight="1">
      <c r="A5958" s="36" t="s">
        <v>8372</v>
      </c>
      <c r="B5958" s="36" t="s">
        <v>17249</v>
      </c>
      <c r="C5958" s="36" t="s">
        <v>8373</v>
      </c>
      <c r="D5958" t="s">
        <v>8374</v>
      </c>
      <c r="E5958">
        <v>177.41666670000001</v>
      </c>
      <c r="F5958">
        <v>-39.066666669999996</v>
      </c>
      <c r="G5958" t="s">
        <v>1464</v>
      </c>
    </row>
    <row r="5959" spans="1:7" ht="18.75" customHeight="1">
      <c r="A5959" s="36" t="s">
        <v>8370</v>
      </c>
      <c r="B5959" s="36" t="s">
        <v>17249</v>
      </c>
      <c r="C5959" s="36" t="s">
        <v>8371</v>
      </c>
      <c r="D5959" t="s">
        <v>7773</v>
      </c>
      <c r="E5959">
        <v>175.1000061</v>
      </c>
      <c r="F5959">
        <v>-36.933334350000003</v>
      </c>
      <c r="G5959" t="s">
        <v>1464</v>
      </c>
    </row>
    <row r="5960" spans="1:7" ht="18.75" customHeight="1">
      <c r="A5960" s="36" t="s">
        <v>8239</v>
      </c>
      <c r="B5960" s="36" t="s">
        <v>17249</v>
      </c>
      <c r="C5960" s="36" t="s">
        <v>8240</v>
      </c>
      <c r="D5960" s="36" t="s">
        <v>7703</v>
      </c>
      <c r="E5960">
        <v>176</v>
      </c>
      <c r="F5960">
        <v>-37.716666670000002</v>
      </c>
      <c r="G5960" t="s">
        <v>8460</v>
      </c>
    </row>
    <row r="5961" spans="1:7" ht="18.75" customHeight="1">
      <c r="A5961" s="36" t="s">
        <v>8368</v>
      </c>
      <c r="B5961" s="36" t="s">
        <v>17249</v>
      </c>
      <c r="C5961" s="36" t="s">
        <v>8369</v>
      </c>
      <c r="D5961" t="s">
        <v>7739</v>
      </c>
      <c r="E5961">
        <v>170.66667179999999</v>
      </c>
      <c r="F5961">
        <v>-42.950000760000002</v>
      </c>
      <c r="G5961" t="s">
        <v>1464</v>
      </c>
    </row>
    <row r="5962" spans="1:7" ht="18.75" customHeight="1">
      <c r="A5962" s="36" t="s">
        <v>8241</v>
      </c>
      <c r="B5962" s="36" t="s">
        <v>17249</v>
      </c>
      <c r="C5962" s="36" t="s">
        <v>8242</v>
      </c>
      <c r="D5962" t="s">
        <v>7732</v>
      </c>
      <c r="E5962">
        <v>175.39111109999999</v>
      </c>
      <c r="F5962">
        <v>-37.236111110000003</v>
      </c>
      <c r="G5962" t="s">
        <v>8557</v>
      </c>
    </row>
    <row r="5963" spans="1:7" ht="18.75" customHeight="1">
      <c r="A5963" s="36" t="s">
        <v>8243</v>
      </c>
      <c r="B5963" s="36" t="s">
        <v>17249</v>
      </c>
      <c r="C5963" s="36" t="s">
        <v>8244</v>
      </c>
      <c r="D5963" s="36" t="s">
        <v>7854</v>
      </c>
      <c r="E5963">
        <v>176.85</v>
      </c>
      <c r="F5963">
        <v>-39.616666670000001</v>
      </c>
      <c r="G5963" t="s">
        <v>8365</v>
      </c>
    </row>
    <row r="5964" spans="1:7" ht="18.75" customHeight="1">
      <c r="A5964" s="36" t="s">
        <v>8364</v>
      </c>
      <c r="B5964" s="36" t="s">
        <v>17249</v>
      </c>
      <c r="C5964" s="36" t="s">
        <v>8365</v>
      </c>
      <c r="D5964" t="s">
        <v>7854</v>
      </c>
      <c r="E5964">
        <v>176.91667179999999</v>
      </c>
      <c r="F5964">
        <v>-39.549999239999998</v>
      </c>
      <c r="G5964" t="s">
        <v>1464</v>
      </c>
    </row>
    <row r="5965" spans="1:7" ht="18.75" customHeight="1">
      <c r="A5965" s="36" t="s">
        <v>8245</v>
      </c>
      <c r="B5965" s="36" t="s">
        <v>17249</v>
      </c>
      <c r="C5965" s="36" t="s">
        <v>8246</v>
      </c>
      <c r="D5965" t="s">
        <v>7854</v>
      </c>
      <c r="E5965">
        <v>176.85</v>
      </c>
      <c r="F5965">
        <v>-39.616666670000001</v>
      </c>
      <c r="G5965" t="s">
        <v>8365</v>
      </c>
    </row>
    <row r="5966" spans="1:7" ht="18.75" customHeight="1">
      <c r="A5966" s="36" t="s">
        <v>8247</v>
      </c>
      <c r="B5966" s="36" t="s">
        <v>17249</v>
      </c>
      <c r="C5966" s="36" t="s">
        <v>8248</v>
      </c>
      <c r="D5966" s="36" t="s">
        <v>8195</v>
      </c>
      <c r="E5966">
        <v>176.56666670000001</v>
      </c>
      <c r="F5966">
        <v>-43.85</v>
      </c>
      <c r="G5966" t="s">
        <v>8252</v>
      </c>
    </row>
    <row r="5967" spans="1:7" ht="18.75" customHeight="1">
      <c r="A5967" s="36" t="s">
        <v>8249</v>
      </c>
      <c r="B5967" s="36" t="s">
        <v>17249</v>
      </c>
      <c r="C5967" s="36" t="s">
        <v>8250</v>
      </c>
      <c r="D5967" t="s">
        <v>7854</v>
      </c>
      <c r="E5967">
        <v>176.85</v>
      </c>
      <c r="F5967">
        <v>-39.616666670000001</v>
      </c>
      <c r="G5967" t="s">
        <v>8365</v>
      </c>
    </row>
    <row r="5968" spans="1:7" ht="18.75" customHeight="1">
      <c r="A5968" s="36" t="s">
        <v>8251</v>
      </c>
      <c r="B5968" s="36" t="s">
        <v>17249</v>
      </c>
      <c r="C5968" s="36" t="s">
        <v>8252</v>
      </c>
      <c r="D5968" t="s">
        <v>7854</v>
      </c>
      <c r="E5968">
        <v>176.85</v>
      </c>
      <c r="F5968">
        <v>-39.616666670000001</v>
      </c>
      <c r="G5968" t="s">
        <v>8365</v>
      </c>
    </row>
    <row r="5969" spans="1:7" ht="18.75" customHeight="1">
      <c r="A5969" s="36" t="s">
        <v>8106</v>
      </c>
      <c r="B5969" s="36" t="s">
        <v>17249</v>
      </c>
      <c r="C5969" s="36" t="s">
        <v>8107</v>
      </c>
      <c r="D5969" s="36" t="s">
        <v>7773</v>
      </c>
      <c r="E5969">
        <v>174.66667179999999</v>
      </c>
      <c r="F5969">
        <v>-36.849998470000003</v>
      </c>
      <c r="G5969" t="s">
        <v>1464</v>
      </c>
    </row>
    <row r="5970" spans="1:7" ht="18.75" customHeight="1">
      <c r="A5970" s="36" t="s">
        <v>8102</v>
      </c>
      <c r="B5970" s="36" t="s">
        <v>17249</v>
      </c>
      <c r="C5970" s="36" t="s">
        <v>8103</v>
      </c>
      <c r="D5970" t="s">
        <v>8082</v>
      </c>
      <c r="E5970">
        <v>174.68333440000001</v>
      </c>
      <c r="F5970">
        <v>-40.833332059999996</v>
      </c>
      <c r="G5970" t="s">
        <v>1464</v>
      </c>
    </row>
    <row r="5971" spans="1:7" ht="18.75" customHeight="1">
      <c r="A5971" s="36" t="s">
        <v>8253</v>
      </c>
      <c r="B5971" s="36" t="s">
        <v>17249</v>
      </c>
      <c r="C5971" s="36" t="s">
        <v>8254</v>
      </c>
      <c r="D5971" t="s">
        <v>7795</v>
      </c>
      <c r="E5971">
        <v>168.6166667</v>
      </c>
      <c r="F5971">
        <v>-46.6</v>
      </c>
      <c r="G5971" t="s">
        <v>8254</v>
      </c>
    </row>
    <row r="5972" spans="1:7" ht="18.75" customHeight="1">
      <c r="A5972" s="36" t="s">
        <v>8100</v>
      </c>
      <c r="B5972" s="36" t="s">
        <v>17249</v>
      </c>
      <c r="C5972" s="36" t="s">
        <v>8101</v>
      </c>
      <c r="D5972" t="s">
        <v>7795</v>
      </c>
      <c r="E5972">
        <v>168.63333130000001</v>
      </c>
      <c r="F5972">
        <v>-46.583332059999996</v>
      </c>
      <c r="G5972" t="s">
        <v>1464</v>
      </c>
    </row>
    <row r="5973" spans="1:7" ht="18.75" customHeight="1">
      <c r="A5973" s="36" t="s">
        <v>8255</v>
      </c>
      <c r="B5973" s="36" t="s">
        <v>17249</v>
      </c>
      <c r="C5973" s="36" t="s">
        <v>8256</v>
      </c>
      <c r="D5973" t="s">
        <v>7713</v>
      </c>
      <c r="E5973">
        <v>174.72555560000001</v>
      </c>
      <c r="F5973">
        <v>-37.24</v>
      </c>
      <c r="G5973" t="s">
        <v>8871</v>
      </c>
    </row>
    <row r="5974" spans="1:7" ht="18.75" customHeight="1">
      <c r="A5974" s="36" t="s">
        <v>8098</v>
      </c>
      <c r="B5974" s="36" t="s">
        <v>17249</v>
      </c>
      <c r="C5974" s="36" t="s">
        <v>8099</v>
      </c>
      <c r="D5974" s="36" t="s">
        <v>7773</v>
      </c>
      <c r="E5974">
        <v>174.6999969</v>
      </c>
      <c r="F5974">
        <v>-36.533332819999998</v>
      </c>
      <c r="G5974" t="s">
        <v>1464</v>
      </c>
    </row>
    <row r="5975" spans="1:7" ht="18.75" customHeight="1">
      <c r="A5975" s="36" t="s">
        <v>8257</v>
      </c>
      <c r="B5975" s="36" t="s">
        <v>17249</v>
      </c>
      <c r="C5975" s="36" t="s">
        <v>8258</v>
      </c>
      <c r="D5975" t="s">
        <v>7721</v>
      </c>
      <c r="E5975">
        <v>174.8666667</v>
      </c>
      <c r="F5975">
        <v>-37.799999999999997</v>
      </c>
      <c r="G5975" t="s">
        <v>8823</v>
      </c>
    </row>
    <row r="5976" spans="1:7" ht="18.75" customHeight="1">
      <c r="A5976" s="36" t="s">
        <v>6070</v>
      </c>
      <c r="B5976" s="36" t="s">
        <v>5588</v>
      </c>
      <c r="C5976" s="36" t="s">
        <v>6071</v>
      </c>
      <c r="D5976" t="s">
        <v>5764</v>
      </c>
      <c r="E5976">
        <v>130.41667179999999</v>
      </c>
      <c r="F5976">
        <v>33.683334350000003</v>
      </c>
      <c r="G5976" t="s">
        <v>1464</v>
      </c>
    </row>
    <row r="5977" spans="1:7" ht="18.75" customHeight="1">
      <c r="A5977" s="36" t="s">
        <v>8259</v>
      </c>
      <c r="B5977" s="36" t="s">
        <v>17249</v>
      </c>
      <c r="C5977" s="36" t="s">
        <v>8260</v>
      </c>
      <c r="D5977" t="s">
        <v>7726</v>
      </c>
      <c r="E5977">
        <v>171.86750000000001</v>
      </c>
      <c r="F5977">
        <v>-44.025833329999998</v>
      </c>
      <c r="G5977" t="s">
        <v>8990</v>
      </c>
    </row>
    <row r="5978" spans="1:7" ht="18.75" customHeight="1">
      <c r="A5978" s="36" t="s">
        <v>5713</v>
      </c>
      <c r="B5978" s="36" t="s">
        <v>5588</v>
      </c>
      <c r="C5978" s="36" t="s">
        <v>5714</v>
      </c>
      <c r="D5978" t="s">
        <v>1464</v>
      </c>
      <c r="E5978">
        <v>135.17641740540901</v>
      </c>
      <c r="F5978">
        <v>34.179018857951199</v>
      </c>
      <c r="G5978" t="s">
        <v>1464</v>
      </c>
    </row>
    <row r="5979" spans="1:7" ht="18.75" customHeight="1">
      <c r="A5979" s="36" t="s">
        <v>5930</v>
      </c>
      <c r="B5979" s="36" t="s">
        <v>5588</v>
      </c>
      <c r="C5979" s="36" t="s">
        <v>5931</v>
      </c>
      <c r="D5979" t="s">
        <v>1464</v>
      </c>
      <c r="E5979">
        <v>141.66986</v>
      </c>
      <c r="F5979">
        <v>45.408092000000003</v>
      </c>
      <c r="G5979" t="s">
        <v>1464</v>
      </c>
    </row>
    <row r="5980" spans="1:7" ht="18.75" customHeight="1">
      <c r="A5980" s="36" t="s">
        <v>12626</v>
      </c>
      <c r="B5980" s="36" t="s">
        <v>17253</v>
      </c>
      <c r="C5980" s="36" t="s">
        <v>12627</v>
      </c>
      <c r="D5980" s="36" t="s">
        <v>12399</v>
      </c>
      <c r="E5980">
        <v>80.183334349999996</v>
      </c>
      <c r="F5980">
        <v>6.0999999049999998</v>
      </c>
      <c r="G5980" t="s">
        <v>1464</v>
      </c>
    </row>
    <row r="5981" spans="1:7" ht="18.75" customHeight="1">
      <c r="A5981" s="36" t="s">
        <v>12580</v>
      </c>
      <c r="B5981" s="36" t="s">
        <v>17253</v>
      </c>
      <c r="C5981" s="36" t="s">
        <v>12581</v>
      </c>
      <c r="D5981" s="36" t="s">
        <v>12399</v>
      </c>
      <c r="E5981">
        <v>80.25</v>
      </c>
      <c r="F5981">
        <v>6.0666666029999998</v>
      </c>
      <c r="G5981" t="s">
        <v>1464</v>
      </c>
    </row>
    <row r="5982" spans="1:7" ht="18.75" customHeight="1">
      <c r="A5982" s="36" t="s">
        <v>12835</v>
      </c>
      <c r="B5982" s="36" t="s">
        <v>17253</v>
      </c>
      <c r="C5982" s="36" t="s">
        <v>12836</v>
      </c>
      <c r="D5982" s="36" t="s">
        <v>12399</v>
      </c>
      <c r="E5982">
        <v>0</v>
      </c>
      <c r="F5982">
        <v>0</v>
      </c>
      <c r="G5982" t="s">
        <v>1464</v>
      </c>
    </row>
    <row r="5983" spans="1:7" ht="18.75" customHeight="1">
      <c r="A5983" s="36" t="s">
        <v>14152</v>
      </c>
      <c r="B5983" s="36" t="s">
        <v>13155</v>
      </c>
      <c r="C5983" s="36" t="s">
        <v>14153</v>
      </c>
      <c r="D5983" s="36" t="s">
        <v>13239</v>
      </c>
      <c r="E5983">
        <v>99.878532748012205</v>
      </c>
      <c r="F5983">
        <v>8.6399334917212691</v>
      </c>
      <c r="G5983" t="s">
        <v>1464</v>
      </c>
    </row>
    <row r="5984" spans="1:7" ht="18.75" customHeight="1">
      <c r="A5984" s="36" t="s">
        <v>10695</v>
      </c>
      <c r="B5984" s="36" t="s">
        <v>9596</v>
      </c>
      <c r="C5984" s="36" t="s">
        <v>10696</v>
      </c>
      <c r="D5984" s="36" t="s">
        <v>9600</v>
      </c>
      <c r="E5984">
        <v>0</v>
      </c>
      <c r="F5984">
        <v>0</v>
      </c>
      <c r="G5984" t="s">
        <v>1464</v>
      </c>
    </row>
    <row r="5985" spans="1:7" ht="18.75" customHeight="1">
      <c r="A5985" s="36" t="s">
        <v>4989</v>
      </c>
      <c r="B5985" s="36" t="s">
        <v>4582</v>
      </c>
      <c r="C5985" s="36" t="s">
        <v>4990</v>
      </c>
      <c r="D5985" s="36" t="s">
        <v>4654</v>
      </c>
      <c r="E5985">
        <v>119.909611</v>
      </c>
      <c r="F5985">
        <v>-4.4954720000000004</v>
      </c>
      <c r="G5985" t="s">
        <v>1464</v>
      </c>
    </row>
    <row r="5986" spans="1:7" ht="18.75" customHeight="1">
      <c r="A5986" s="36" t="s">
        <v>8261</v>
      </c>
      <c r="B5986" s="36" t="s">
        <v>17249</v>
      </c>
      <c r="C5986" s="36" t="s">
        <v>8262</v>
      </c>
      <c r="D5986" t="s">
        <v>7804</v>
      </c>
      <c r="E5986">
        <v>173.28638889999999</v>
      </c>
      <c r="F5986">
        <v>-34.915555560000001</v>
      </c>
      <c r="G5986" t="s">
        <v>8626</v>
      </c>
    </row>
    <row r="5987" spans="1:7" ht="18.75" customHeight="1">
      <c r="A5987" s="36" t="s">
        <v>8263</v>
      </c>
      <c r="B5987" s="36" t="s">
        <v>17249</v>
      </c>
      <c r="C5987" s="36" t="s">
        <v>8264</v>
      </c>
      <c r="D5987" t="s">
        <v>7773</v>
      </c>
      <c r="E5987">
        <v>173.28638889999999</v>
      </c>
      <c r="F5987">
        <v>-34.915555560000001</v>
      </c>
      <c r="G5987" t="s">
        <v>8905</v>
      </c>
    </row>
    <row r="5988" spans="1:7" ht="18.75" customHeight="1">
      <c r="A5988" s="36" t="s">
        <v>8265</v>
      </c>
      <c r="B5988" s="36" t="s">
        <v>17249</v>
      </c>
      <c r="C5988" s="36" t="s">
        <v>8266</v>
      </c>
      <c r="D5988" t="s">
        <v>7804</v>
      </c>
      <c r="E5988">
        <v>173.2933333</v>
      </c>
      <c r="F5988">
        <v>-34.958055559999998</v>
      </c>
      <c r="G5988" t="s">
        <v>8626</v>
      </c>
    </row>
    <row r="5989" spans="1:7" ht="18.75" customHeight="1">
      <c r="A5989" s="36" t="s">
        <v>2127</v>
      </c>
      <c r="B5989" s="36" t="s">
        <v>1884</v>
      </c>
      <c r="C5989" s="36" t="s">
        <v>2128</v>
      </c>
      <c r="D5989" s="36" t="s">
        <v>1464</v>
      </c>
      <c r="E5989">
        <v>150.074120158699</v>
      </c>
      <c r="F5989">
        <v>-36.363004586653197</v>
      </c>
      <c r="G5989" t="s">
        <v>1464</v>
      </c>
    </row>
    <row r="5990" spans="1:7" ht="18.75" customHeight="1">
      <c r="A5990" s="36" t="s">
        <v>2125</v>
      </c>
      <c r="B5990" s="36" t="s">
        <v>1884</v>
      </c>
      <c r="C5990" s="36" t="s">
        <v>2126</v>
      </c>
      <c r="D5990" s="36" t="s">
        <v>1464</v>
      </c>
      <c r="E5990">
        <v>149.93980323338801</v>
      </c>
      <c r="F5990">
        <v>-36.785984469167197</v>
      </c>
      <c r="G5990" t="s">
        <v>1464</v>
      </c>
    </row>
    <row r="5991" spans="1:7" ht="18.75" customHeight="1">
      <c r="A5991" s="36" t="s">
        <v>2710</v>
      </c>
      <c r="B5991" s="36" t="s">
        <v>1884</v>
      </c>
      <c r="C5991" s="36" t="s">
        <v>2711</v>
      </c>
      <c r="D5991" s="36" t="s">
        <v>1464</v>
      </c>
      <c r="E5991">
        <v>152.485329125287</v>
      </c>
      <c r="F5991">
        <v>-32.244603308830698</v>
      </c>
      <c r="G5991" t="s">
        <v>1464</v>
      </c>
    </row>
    <row r="5992" spans="1:7" ht="18.75" customHeight="1">
      <c r="A5992" s="36" t="s">
        <v>11781</v>
      </c>
      <c r="B5992" s="36" t="s">
        <v>10805</v>
      </c>
      <c r="C5992" s="36" t="s">
        <v>11782</v>
      </c>
      <c r="D5992" s="36" t="s">
        <v>1464</v>
      </c>
      <c r="E5992">
        <v>125.005965</v>
      </c>
      <c r="F5992">
        <v>6.887778</v>
      </c>
      <c r="G5992" t="s">
        <v>1464</v>
      </c>
    </row>
    <row r="5993" spans="1:7" ht="18.75" customHeight="1">
      <c r="A5993" s="36" t="s">
        <v>2488</v>
      </c>
      <c r="B5993" s="36" t="s">
        <v>1884</v>
      </c>
      <c r="C5993" s="36" t="s">
        <v>2489</v>
      </c>
      <c r="D5993" s="36" t="s">
        <v>1464</v>
      </c>
      <c r="E5993">
        <v>116.87311350186999</v>
      </c>
      <c r="F5993">
        <v>-31.155956448342199</v>
      </c>
      <c r="G5993" t="s">
        <v>1464</v>
      </c>
    </row>
    <row r="5994" spans="1:7" ht="18.75" customHeight="1">
      <c r="A5994" s="36" t="s">
        <v>10713</v>
      </c>
      <c r="B5994" s="36" t="s">
        <v>9596</v>
      </c>
      <c r="C5994" s="36" t="s">
        <v>10714</v>
      </c>
      <c r="D5994" s="36" t="s">
        <v>9600</v>
      </c>
      <c r="E5994">
        <v>0</v>
      </c>
      <c r="F5994">
        <v>0</v>
      </c>
      <c r="G5994" t="s">
        <v>1464</v>
      </c>
    </row>
    <row r="5995" spans="1:7" ht="18.75" customHeight="1">
      <c r="A5995" s="36" t="s">
        <v>4564</v>
      </c>
      <c r="B5995" s="36" t="s">
        <v>17247</v>
      </c>
      <c r="C5995" s="36" t="s">
        <v>4565</v>
      </c>
      <c r="D5995" s="36" t="s">
        <v>3778</v>
      </c>
      <c r="E5995">
        <v>114.8000031</v>
      </c>
      <c r="F5995">
        <v>26.450000760000002</v>
      </c>
      <c r="G5995" t="s">
        <v>1464</v>
      </c>
    </row>
    <row r="5996" spans="1:7" ht="18.75" customHeight="1">
      <c r="A5996" s="36" t="s">
        <v>9845</v>
      </c>
      <c r="B5996" s="36" t="s">
        <v>9596</v>
      </c>
      <c r="C5996" s="36" t="s">
        <v>9846</v>
      </c>
      <c r="D5996" s="36" t="s">
        <v>9600</v>
      </c>
      <c r="E5996">
        <v>69.400000000000006</v>
      </c>
      <c r="F5996">
        <v>25.4</v>
      </c>
      <c r="G5996" t="s">
        <v>1464</v>
      </c>
    </row>
    <row r="5997" spans="1:7" ht="18.75" customHeight="1">
      <c r="A5997" s="36" t="s">
        <v>12322</v>
      </c>
      <c r="B5997" s="36" t="s">
        <v>17251</v>
      </c>
      <c r="C5997" s="36" t="s">
        <v>12323</v>
      </c>
      <c r="D5997" s="36" t="s">
        <v>11812</v>
      </c>
      <c r="E5997">
        <v>126.68925136826</v>
      </c>
      <c r="F5997">
        <v>34.314135291489499</v>
      </c>
      <c r="G5997" t="s">
        <v>1464</v>
      </c>
    </row>
    <row r="5998" spans="1:7" ht="18.75" customHeight="1">
      <c r="A5998" s="36" t="s">
        <v>13644</v>
      </c>
      <c r="B5998" s="36" t="s">
        <v>13155</v>
      </c>
      <c r="C5998" s="36" t="s">
        <v>13645</v>
      </c>
      <c r="D5998" s="36" t="s">
        <v>1464</v>
      </c>
      <c r="E5998">
        <v>0</v>
      </c>
      <c r="F5998">
        <v>0</v>
      </c>
      <c r="G5998" t="s">
        <v>1464</v>
      </c>
    </row>
    <row r="5999" spans="1:7" ht="18.75" customHeight="1">
      <c r="A5999" s="36" t="s">
        <v>4122</v>
      </c>
      <c r="B5999" s="36" t="s">
        <v>17247</v>
      </c>
      <c r="C5999" s="36" t="s">
        <v>4123</v>
      </c>
      <c r="D5999" t="s">
        <v>3768</v>
      </c>
      <c r="E5999">
        <v>115.36666870000001</v>
      </c>
      <c r="F5999">
        <v>29.86666679</v>
      </c>
      <c r="G5999" t="s">
        <v>1464</v>
      </c>
    </row>
    <row r="6000" spans="1:7" ht="18.75" customHeight="1">
      <c r="A6000" s="36" t="s">
        <v>6554</v>
      </c>
      <c r="B6000" s="36" t="s">
        <v>6330</v>
      </c>
      <c r="C6000" t="s">
        <v>6555</v>
      </c>
      <c r="D6000" t="s">
        <v>6447</v>
      </c>
      <c r="E6000">
        <v>6.4166665079999996</v>
      </c>
      <c r="F6000">
        <v>100.1500015</v>
      </c>
    </row>
    <row r="6001" spans="1:7" ht="18.75" customHeight="1">
      <c r="A6001" s="36" t="s">
        <v>6869</v>
      </c>
      <c r="B6001" s="36" t="s">
        <v>6330</v>
      </c>
      <c r="C6001" t="s">
        <v>6870</v>
      </c>
      <c r="D6001" t="s">
        <v>6335</v>
      </c>
      <c r="E6001">
        <v>6.25</v>
      </c>
      <c r="F6001">
        <v>100.33333589999999</v>
      </c>
    </row>
    <row r="6002" spans="1:7" ht="18.75" customHeight="1">
      <c r="A6002" s="36" t="s">
        <v>12102</v>
      </c>
      <c r="B6002" s="36" t="s">
        <v>17251</v>
      </c>
      <c r="C6002" s="36" t="s">
        <v>12103</v>
      </c>
      <c r="D6002" s="36" t="s">
        <v>11839</v>
      </c>
      <c r="E6002">
        <v>127.16666410000001</v>
      </c>
      <c r="F6002">
        <v>36.116664890000003</v>
      </c>
      <c r="G6002" t="s">
        <v>1464</v>
      </c>
    </row>
    <row r="6003" spans="1:7" ht="18.75" customHeight="1">
      <c r="A6003" s="36" t="s">
        <v>8269</v>
      </c>
      <c r="B6003" s="36" t="s">
        <v>17249</v>
      </c>
      <c r="C6003" s="36" t="s">
        <v>8270</v>
      </c>
      <c r="D6003" t="s">
        <v>8082</v>
      </c>
      <c r="E6003">
        <v>174.96665949999999</v>
      </c>
      <c r="F6003">
        <v>-39.950000760000002</v>
      </c>
      <c r="G6003" t="s">
        <v>8075</v>
      </c>
    </row>
    <row r="6004" spans="1:7" ht="18.75" customHeight="1">
      <c r="A6004" s="36" t="s">
        <v>3592</v>
      </c>
      <c r="B6004" s="36" t="s">
        <v>3535</v>
      </c>
      <c r="C6004" s="36" t="s">
        <v>3593</v>
      </c>
      <c r="D6004" s="36" t="s">
        <v>3594</v>
      </c>
      <c r="E6004">
        <v>89.881959327894407</v>
      </c>
      <c r="F6004">
        <v>27.526466126059798</v>
      </c>
      <c r="G6004" t="s">
        <v>1464</v>
      </c>
    </row>
    <row r="6005" spans="1:7" ht="18.75" customHeight="1">
      <c r="A6005" s="36" t="s">
        <v>11957</v>
      </c>
      <c r="B6005" s="36" t="s">
        <v>17251</v>
      </c>
      <c r="C6005" s="36" t="s">
        <v>11958</v>
      </c>
      <c r="D6005" s="36" t="s">
        <v>11815</v>
      </c>
      <c r="E6005">
        <v>126.947356650899</v>
      </c>
      <c r="F6005">
        <v>37.3071080885803</v>
      </c>
      <c r="G6005" t="s">
        <v>1464</v>
      </c>
    </row>
    <row r="6006" spans="1:7" ht="18.75" customHeight="1">
      <c r="A6006" s="36" t="s">
        <v>4550</v>
      </c>
      <c r="B6006" s="36" t="s">
        <v>17247</v>
      </c>
      <c r="C6006" s="36" t="s">
        <v>4551</v>
      </c>
      <c r="D6006" t="s">
        <v>4208</v>
      </c>
      <c r="E6006">
        <v>109.16666410000001</v>
      </c>
      <c r="F6006">
        <v>22.166666029999998</v>
      </c>
      <c r="G6006" t="s">
        <v>1464</v>
      </c>
    </row>
    <row r="6007" spans="1:7" ht="18.75" customHeight="1">
      <c r="A6007" s="36" t="s">
        <v>4209</v>
      </c>
      <c r="B6007" s="36" t="s">
        <v>17247</v>
      </c>
      <c r="C6007" s="36" t="s">
        <v>4210</v>
      </c>
      <c r="D6007" t="s">
        <v>3850</v>
      </c>
      <c r="E6007">
        <v>119.75</v>
      </c>
      <c r="F6007">
        <v>26.783332819999998</v>
      </c>
      <c r="G6007" t="s">
        <v>1464</v>
      </c>
    </row>
    <row r="6008" spans="1:7" ht="18.75" customHeight="1">
      <c r="A6008" s="36" t="s">
        <v>2189</v>
      </c>
      <c r="B6008" s="36" t="s">
        <v>1884</v>
      </c>
      <c r="C6008" s="36" t="s">
        <v>2190</v>
      </c>
      <c r="D6008" s="36" t="s">
        <v>1464</v>
      </c>
      <c r="E6008">
        <v>150.013227321258</v>
      </c>
      <c r="F6008">
        <v>-36.605258410406201</v>
      </c>
      <c r="G6008" t="s">
        <v>1464</v>
      </c>
    </row>
    <row r="6009" spans="1:7" ht="18.75" customHeight="1">
      <c r="A6009" s="36" t="s">
        <v>2093</v>
      </c>
      <c r="B6009" s="36" t="s">
        <v>1884</v>
      </c>
      <c r="C6009" s="36" t="s">
        <v>2094</v>
      </c>
      <c r="D6009" s="36" t="s">
        <v>1464</v>
      </c>
      <c r="E6009">
        <v>145.08345370000001</v>
      </c>
      <c r="F6009">
        <v>-36.52742602</v>
      </c>
      <c r="G6009" t="s">
        <v>1464</v>
      </c>
    </row>
    <row r="6010" spans="1:7" ht="18.75" customHeight="1">
      <c r="A6010" s="36" t="s">
        <v>2824</v>
      </c>
      <c r="B6010" s="36" t="s">
        <v>1884</v>
      </c>
      <c r="C6010" s="36" t="s">
        <v>2825</v>
      </c>
      <c r="D6010" s="36" t="s">
        <v>1464</v>
      </c>
      <c r="E6010">
        <v>137.53327774863399</v>
      </c>
      <c r="F6010">
        <v>-34.0003012033335</v>
      </c>
      <c r="G6010" t="s">
        <v>1464</v>
      </c>
    </row>
    <row r="6011" spans="1:7" ht="18.75" customHeight="1">
      <c r="A6011" s="36" t="s">
        <v>2692</v>
      </c>
      <c r="B6011" s="36" t="s">
        <v>1884</v>
      </c>
      <c r="C6011" s="36" t="s">
        <v>2693</v>
      </c>
      <c r="D6011" s="36" t="s">
        <v>1464</v>
      </c>
      <c r="E6011">
        <v>121.861553099898</v>
      </c>
      <c r="F6011">
        <v>-33.8282124312504</v>
      </c>
      <c r="G6011" t="s">
        <v>1464</v>
      </c>
    </row>
    <row r="6012" spans="1:7" ht="18.75" customHeight="1">
      <c r="A6012" s="36" t="s">
        <v>9745</v>
      </c>
      <c r="B6012" s="36" t="s">
        <v>9596</v>
      </c>
      <c r="C6012" s="36" t="s">
        <v>9746</v>
      </c>
      <c r="D6012" s="36" t="s">
        <v>9600</v>
      </c>
      <c r="E6012">
        <v>68.816665650000004</v>
      </c>
      <c r="F6012">
        <v>24.316667559999999</v>
      </c>
      <c r="G6012" t="s">
        <v>1464</v>
      </c>
    </row>
    <row r="6013" spans="1:7" ht="18.75" customHeight="1">
      <c r="A6013" s="36" t="s">
        <v>8271</v>
      </c>
      <c r="B6013" s="36" t="s">
        <v>17249</v>
      </c>
      <c r="C6013" s="36" t="s">
        <v>8272</v>
      </c>
      <c r="D6013" t="s">
        <v>7762</v>
      </c>
      <c r="E6013">
        <v>170.59444439999999</v>
      </c>
      <c r="F6013">
        <v>-45.745833330000004</v>
      </c>
      <c r="G6013" t="s">
        <v>7764</v>
      </c>
    </row>
    <row r="6014" spans="1:7" ht="18.75" customHeight="1">
      <c r="A6014" s="36" t="s">
        <v>9967</v>
      </c>
      <c r="B6014" s="36" t="s">
        <v>9596</v>
      </c>
      <c r="C6014" s="36" t="s">
        <v>9968</v>
      </c>
      <c r="D6014" t="s">
        <v>9740</v>
      </c>
      <c r="E6014">
        <v>71.25</v>
      </c>
      <c r="F6014">
        <v>34.166667940000004</v>
      </c>
      <c r="G6014" t="s">
        <v>1464</v>
      </c>
    </row>
    <row r="6015" spans="1:7" ht="18.75" customHeight="1">
      <c r="A6015" s="36" t="s">
        <v>3634</v>
      </c>
      <c r="B6015" s="36" t="s">
        <v>3619</v>
      </c>
      <c r="C6015" s="36" t="s">
        <v>3635</v>
      </c>
      <c r="D6015" s="36" t="s">
        <v>3636</v>
      </c>
      <c r="E6015">
        <v>114.81666559999999</v>
      </c>
      <c r="F6015">
        <v>4.783333302</v>
      </c>
      <c r="G6015" t="s">
        <v>1464</v>
      </c>
    </row>
    <row r="6016" spans="1:7" ht="18.75" customHeight="1">
      <c r="A6016" s="36" t="s">
        <v>12789</v>
      </c>
      <c r="B6016" s="36" t="s">
        <v>17253</v>
      </c>
      <c r="C6016" s="36" t="s">
        <v>12790</v>
      </c>
      <c r="D6016" s="36" t="s">
        <v>12442</v>
      </c>
      <c r="E6016">
        <v>80.916664119999993</v>
      </c>
      <c r="F6016">
        <v>7.7333335879999998</v>
      </c>
      <c r="G6016" t="s">
        <v>1464</v>
      </c>
    </row>
    <row r="6017" spans="1:7" ht="18.75" customHeight="1">
      <c r="A6017" s="36" t="s">
        <v>8096</v>
      </c>
      <c r="B6017" s="36" t="s">
        <v>17249</v>
      </c>
      <c r="C6017" s="36" t="s">
        <v>8097</v>
      </c>
      <c r="D6017" t="s">
        <v>7726</v>
      </c>
      <c r="E6017">
        <v>171.24861110000001</v>
      </c>
      <c r="F6017">
        <v>-44.367777779999997</v>
      </c>
      <c r="G6017" t="s">
        <v>1464</v>
      </c>
    </row>
    <row r="6018" spans="1:7" ht="18.75" customHeight="1">
      <c r="A6018" s="36" t="s">
        <v>10360</v>
      </c>
      <c r="B6018" t="s">
        <v>9596</v>
      </c>
      <c r="C6018" s="36" t="s">
        <v>10361</v>
      </c>
      <c r="D6018" t="s">
        <v>9600</v>
      </c>
      <c r="E6018">
        <v>0</v>
      </c>
      <c r="F6018">
        <v>0</v>
      </c>
      <c r="G6018" t="s">
        <v>1464</v>
      </c>
    </row>
    <row r="6019" spans="1:7" ht="18.75" customHeight="1">
      <c r="A6019" s="36" t="s">
        <v>10558</v>
      </c>
      <c r="B6019" s="36" t="s">
        <v>9596</v>
      </c>
      <c r="C6019" s="36" t="s">
        <v>10559</v>
      </c>
      <c r="D6019" s="36" t="s">
        <v>1464</v>
      </c>
      <c r="E6019">
        <v>0</v>
      </c>
      <c r="F6019">
        <v>0</v>
      </c>
      <c r="G6019" t="s">
        <v>1464</v>
      </c>
    </row>
    <row r="6020" spans="1:7" ht="18.75" customHeight="1">
      <c r="A6020" s="36" t="s">
        <v>10368</v>
      </c>
      <c r="B6020" s="36" t="s">
        <v>9596</v>
      </c>
      <c r="C6020" s="36" t="s">
        <v>10369</v>
      </c>
      <c r="D6020" t="s">
        <v>10370</v>
      </c>
      <c r="E6020">
        <v>73.48</v>
      </c>
      <c r="F6020">
        <v>32.53</v>
      </c>
      <c r="G6020" t="s">
        <v>1464</v>
      </c>
    </row>
    <row r="6021" spans="1:7" ht="18.75" customHeight="1">
      <c r="A6021" s="36" t="s">
        <v>13297</v>
      </c>
      <c r="B6021" s="36" t="s">
        <v>13155</v>
      </c>
      <c r="C6021" s="36" t="s">
        <v>13298</v>
      </c>
      <c r="D6021" s="36" t="s">
        <v>13254</v>
      </c>
      <c r="E6021">
        <v>100.183333</v>
      </c>
      <c r="F6021">
        <v>13.5</v>
      </c>
      <c r="G6021" t="s">
        <v>1464</v>
      </c>
    </row>
    <row r="6022" spans="1:7" ht="18.75" customHeight="1">
      <c r="A6022" s="36" t="s">
        <v>14119</v>
      </c>
      <c r="B6022" s="36" t="s">
        <v>13155</v>
      </c>
      <c r="C6022" s="36" t="s">
        <v>14120</v>
      </c>
      <c r="D6022" s="36" t="s">
        <v>1464</v>
      </c>
      <c r="E6022">
        <v>0</v>
      </c>
      <c r="F6022">
        <v>0</v>
      </c>
      <c r="G6022" t="s">
        <v>1464</v>
      </c>
    </row>
    <row r="6023" spans="1:7" ht="18.75" customHeight="1">
      <c r="A6023" s="36" t="s">
        <v>13410</v>
      </c>
      <c r="B6023" s="36" t="s">
        <v>13155</v>
      </c>
      <c r="C6023" s="36" t="s">
        <v>13411</v>
      </c>
      <c r="D6023" s="36" t="s">
        <v>13412</v>
      </c>
      <c r="E6023">
        <v>99.834340244690296</v>
      </c>
      <c r="F6023">
        <v>13.344018663771701</v>
      </c>
      <c r="G6023" t="s">
        <v>1464</v>
      </c>
    </row>
    <row r="6024" spans="1:7" ht="18.75" customHeight="1">
      <c r="A6024" s="36" t="s">
        <v>13299</v>
      </c>
      <c r="B6024" s="36" t="s">
        <v>13155</v>
      </c>
      <c r="C6024" s="36" t="s">
        <v>13300</v>
      </c>
      <c r="D6024" s="36" t="s">
        <v>13254</v>
      </c>
      <c r="E6024">
        <v>100.2</v>
      </c>
      <c r="F6024">
        <v>13.466666999999999</v>
      </c>
      <c r="G6024" t="s">
        <v>1464</v>
      </c>
    </row>
    <row r="6025" spans="1:7" ht="18.75" customHeight="1">
      <c r="A6025" s="36" t="s">
        <v>14131</v>
      </c>
      <c r="B6025" s="36" t="s">
        <v>13155</v>
      </c>
      <c r="C6025" s="36" t="s">
        <v>14132</v>
      </c>
      <c r="D6025" s="36" t="s">
        <v>13453</v>
      </c>
      <c r="E6025">
        <v>100.416667</v>
      </c>
      <c r="F6025">
        <v>14.216666999999999</v>
      </c>
      <c r="G6025" t="s">
        <v>1464</v>
      </c>
    </row>
    <row r="6026" spans="1:7" ht="18.75" customHeight="1">
      <c r="A6026" s="36" t="s">
        <v>15868</v>
      </c>
      <c r="B6026" s="36" t="s">
        <v>13155</v>
      </c>
      <c r="C6026" s="36" t="s">
        <v>13456</v>
      </c>
      <c r="D6026" s="36" t="s">
        <v>13157</v>
      </c>
      <c r="E6026">
        <v>100.06666559999999</v>
      </c>
      <c r="F6026">
        <v>13.4333334</v>
      </c>
      <c r="G6026" t="s">
        <v>1464</v>
      </c>
    </row>
    <row r="6027" spans="1:7" ht="18.75" customHeight="1">
      <c r="A6027" s="36" t="s">
        <v>13355</v>
      </c>
      <c r="B6027" s="36" t="s">
        <v>13155</v>
      </c>
      <c r="C6027" s="36" t="s">
        <v>13356</v>
      </c>
      <c r="D6027" s="36" t="s">
        <v>13257</v>
      </c>
      <c r="E6027">
        <v>100.016667</v>
      </c>
      <c r="F6027">
        <v>20.233332999999998</v>
      </c>
      <c r="G6027" t="s">
        <v>1464</v>
      </c>
    </row>
    <row r="6028" spans="1:7" ht="18.75" customHeight="1">
      <c r="A6028" s="36" t="s">
        <v>13385</v>
      </c>
      <c r="B6028" s="36" t="s">
        <v>13155</v>
      </c>
      <c r="C6028" s="36" t="s">
        <v>13386</v>
      </c>
      <c r="D6028" s="36" t="s">
        <v>13387</v>
      </c>
      <c r="E6028">
        <v>100.529524611979</v>
      </c>
      <c r="F6028">
        <v>14.075687397087901</v>
      </c>
      <c r="G6028" t="s">
        <v>13452</v>
      </c>
    </row>
    <row r="6029" spans="1:7" ht="18.75" customHeight="1">
      <c r="A6029" s="36" t="s">
        <v>13725</v>
      </c>
      <c r="B6029" s="36" t="s">
        <v>13155</v>
      </c>
      <c r="C6029" s="36" t="s">
        <v>13726</v>
      </c>
      <c r="D6029" s="36" t="s">
        <v>13453</v>
      </c>
      <c r="E6029">
        <v>100.559891212292</v>
      </c>
      <c r="F6029">
        <v>14.519771745585899</v>
      </c>
      <c r="G6029" t="s">
        <v>1464</v>
      </c>
    </row>
    <row r="6030" spans="1:7" ht="18.75" customHeight="1">
      <c r="A6030" s="36" t="s">
        <v>13610</v>
      </c>
      <c r="B6030" s="36" t="s">
        <v>13155</v>
      </c>
      <c r="C6030" s="36" t="s">
        <v>13611</v>
      </c>
      <c r="D6030" s="36" t="s">
        <v>13157</v>
      </c>
      <c r="E6030">
        <v>0</v>
      </c>
      <c r="F6030">
        <v>0</v>
      </c>
      <c r="G6030" t="s">
        <v>1464</v>
      </c>
    </row>
    <row r="6031" spans="1:7" ht="18.75" customHeight="1">
      <c r="A6031" s="36" t="s">
        <v>5641</v>
      </c>
      <c r="B6031" s="36" t="s">
        <v>5588</v>
      </c>
      <c r="C6031" s="36" t="s">
        <v>5642</v>
      </c>
      <c r="D6031" t="s">
        <v>5640</v>
      </c>
      <c r="E6031">
        <v>139.68333440000001</v>
      </c>
      <c r="F6031">
        <v>36.233333590000001</v>
      </c>
      <c r="G6031" t="s">
        <v>1464</v>
      </c>
    </row>
    <row r="6032" spans="1:7" ht="18.75" customHeight="1">
      <c r="A6032" s="36" t="s">
        <v>8273</v>
      </c>
      <c r="B6032" s="36" t="s">
        <v>17249</v>
      </c>
      <c r="C6032" s="36" t="s">
        <v>8274</v>
      </c>
      <c r="D6032" t="s">
        <v>7854</v>
      </c>
      <c r="E6032">
        <v>176.83750000000001</v>
      </c>
      <c r="F6032">
        <v>-39.518055560000001</v>
      </c>
      <c r="G6032" t="s">
        <v>8496</v>
      </c>
    </row>
    <row r="6033" spans="1:7" ht="18.75" customHeight="1">
      <c r="A6033" s="36" t="s">
        <v>11470</v>
      </c>
      <c r="B6033" s="36" t="s">
        <v>10805</v>
      </c>
      <c r="C6033" s="36" t="s">
        <v>11471</v>
      </c>
      <c r="D6033" s="36" t="s">
        <v>1464</v>
      </c>
      <c r="E6033">
        <v>121.740882</v>
      </c>
      <c r="F6033">
        <v>13.897068000000001</v>
      </c>
      <c r="G6033" t="s">
        <v>1464</v>
      </c>
    </row>
    <row r="6034" spans="1:7" ht="18.75" customHeight="1">
      <c r="A6034" s="36" t="s">
        <v>13558</v>
      </c>
      <c r="B6034" s="36" t="s">
        <v>13155</v>
      </c>
      <c r="C6034" s="36" t="s">
        <v>13559</v>
      </c>
      <c r="D6034" s="36" t="s">
        <v>13496</v>
      </c>
      <c r="E6034">
        <v>102.666667</v>
      </c>
      <c r="F6034">
        <v>16.149999999999999</v>
      </c>
      <c r="G6034" t="s">
        <v>1464</v>
      </c>
    </row>
    <row r="6035" spans="1:7" ht="18.75" customHeight="1">
      <c r="A6035" s="36" t="s">
        <v>1908</v>
      </c>
      <c r="B6035" s="36" t="s">
        <v>1884</v>
      </c>
      <c r="C6035" s="36" t="s">
        <v>1909</v>
      </c>
      <c r="D6035" s="36" t="s">
        <v>1464</v>
      </c>
      <c r="E6035">
        <v>139.929159693543</v>
      </c>
      <c r="F6035">
        <v>-36.290698250521899</v>
      </c>
      <c r="G6035" t="s">
        <v>1464</v>
      </c>
    </row>
    <row r="6036" spans="1:7" ht="18.75" customHeight="1">
      <c r="A6036" s="36" t="s">
        <v>4768</v>
      </c>
      <c r="B6036" s="36" t="s">
        <v>4582</v>
      </c>
      <c r="C6036" s="36" t="s">
        <v>4769</v>
      </c>
      <c r="D6036" s="36" t="s">
        <v>4707</v>
      </c>
      <c r="E6036">
        <v>120.48332980000001</v>
      </c>
      <c r="F6036">
        <v>-9.6833333970000002</v>
      </c>
      <c r="G6036" t="s">
        <v>1464</v>
      </c>
    </row>
    <row r="6037" spans="1:7" ht="18.75" customHeight="1">
      <c r="A6037" s="36" t="s">
        <v>5326</v>
      </c>
      <c r="B6037" s="36" t="s">
        <v>4582</v>
      </c>
      <c r="C6037" s="36" t="s">
        <v>5327</v>
      </c>
      <c r="D6037" s="36" t="s">
        <v>4627</v>
      </c>
      <c r="E6037">
        <v>111.0500031</v>
      </c>
      <c r="F6037">
        <v>-8.1999998089999995</v>
      </c>
      <c r="G6037" t="s">
        <v>1464</v>
      </c>
    </row>
    <row r="6038" spans="1:7" ht="18.75" customHeight="1">
      <c r="A6038" s="36" t="s">
        <v>4864</v>
      </c>
      <c r="B6038" s="36" t="s">
        <v>4582</v>
      </c>
      <c r="C6038" s="36" t="s">
        <v>4865</v>
      </c>
      <c r="D6038" s="36" t="s">
        <v>4783</v>
      </c>
      <c r="E6038">
        <v>104.080440193681</v>
      </c>
      <c r="F6038">
        <v>-5.2924061479138702</v>
      </c>
      <c r="G6038" t="s">
        <v>1464</v>
      </c>
    </row>
    <row r="6039" spans="1:7" ht="18.75" customHeight="1">
      <c r="A6039" s="36" t="s">
        <v>4860</v>
      </c>
      <c r="B6039" s="36" t="s">
        <v>4582</v>
      </c>
      <c r="C6039" s="36" t="s">
        <v>4861</v>
      </c>
      <c r="D6039" t="s">
        <v>4783</v>
      </c>
      <c r="E6039">
        <v>104.40640129718599</v>
      </c>
      <c r="F6039">
        <v>-5.65952019829869</v>
      </c>
      <c r="G6039" t="s">
        <v>1464</v>
      </c>
    </row>
    <row r="6040" spans="1:7" ht="18.75" customHeight="1">
      <c r="A6040" s="36" t="s">
        <v>15536</v>
      </c>
      <c r="B6040" s="36" t="s">
        <v>4582</v>
      </c>
      <c r="C6040" s="36" t="s">
        <v>15537</v>
      </c>
      <c r="D6040" s="36" t="s">
        <v>1464</v>
      </c>
      <c r="E6040">
        <v>105.78009872269899</v>
      </c>
      <c r="F6040">
        <v>-5.1726799605376703</v>
      </c>
      <c r="G6040" t="s">
        <v>1464</v>
      </c>
    </row>
    <row r="6041" spans="1:7" ht="18.75" customHeight="1">
      <c r="A6041" t="s">
        <v>3077</v>
      </c>
      <c r="B6041" t="s">
        <v>2833</v>
      </c>
      <c r="C6041" t="s">
        <v>3078</v>
      </c>
      <c r="D6041" t="s">
        <v>2838</v>
      </c>
      <c r="E6041">
        <v>22.383600000000001</v>
      </c>
      <c r="F6041">
        <v>90.433099999999996</v>
      </c>
      <c r="G6041" t="s">
        <v>17230</v>
      </c>
    </row>
    <row r="6042" spans="1:7" ht="18.75" customHeight="1">
      <c r="A6042" s="36" t="s">
        <v>14121</v>
      </c>
      <c r="B6042" s="36" t="s">
        <v>13155</v>
      </c>
      <c r="C6042" s="36" t="s">
        <v>14122</v>
      </c>
      <c r="D6042" s="36" t="s">
        <v>1464</v>
      </c>
      <c r="E6042">
        <v>0</v>
      </c>
      <c r="F6042">
        <v>0</v>
      </c>
      <c r="G6042" t="s">
        <v>1464</v>
      </c>
    </row>
    <row r="6043" spans="1:7" ht="18.75" customHeight="1">
      <c r="A6043" s="36" t="s">
        <v>2179</v>
      </c>
      <c r="B6043" s="36" t="s">
        <v>1884</v>
      </c>
      <c r="C6043" s="36" t="s">
        <v>2180</v>
      </c>
      <c r="D6043" s="36" t="s">
        <v>1464</v>
      </c>
      <c r="E6043">
        <v>115.195404590707</v>
      </c>
      <c r="F6043">
        <v>-30.8236580425116</v>
      </c>
      <c r="G6043" t="s">
        <v>1464</v>
      </c>
    </row>
    <row r="6044" spans="1:7" ht="18.75" customHeight="1">
      <c r="A6044" s="36" t="s">
        <v>5374</v>
      </c>
      <c r="B6044" s="36" t="s">
        <v>4582</v>
      </c>
      <c r="C6044" s="36" t="s">
        <v>5375</v>
      </c>
      <c r="D6044" s="36" t="s">
        <v>4621</v>
      </c>
      <c r="E6044">
        <v>110.58051921605301</v>
      </c>
      <c r="F6044">
        <v>-6.7463817387658596</v>
      </c>
      <c r="G6044" t="s">
        <v>1464</v>
      </c>
    </row>
    <row r="6045" spans="1:7" ht="18.75" customHeight="1">
      <c r="A6045" s="36" t="s">
        <v>3893</v>
      </c>
      <c r="B6045" s="36" t="s">
        <v>17247</v>
      </c>
      <c r="C6045" s="36" t="s">
        <v>3894</v>
      </c>
      <c r="D6045" s="36" t="s">
        <v>3867</v>
      </c>
      <c r="E6045">
        <v>120.036451853937</v>
      </c>
      <c r="F6045">
        <v>35.892343516882299</v>
      </c>
      <c r="G6045" t="s">
        <v>1464</v>
      </c>
    </row>
    <row r="6046" spans="1:7" ht="18.75" customHeight="1">
      <c r="A6046" s="36" t="s">
        <v>4570</v>
      </c>
      <c r="B6046" s="36" t="s">
        <v>17247</v>
      </c>
      <c r="C6046" s="36" t="s">
        <v>4571</v>
      </c>
      <c r="D6046" t="s">
        <v>3850</v>
      </c>
      <c r="E6046">
        <v>118.5</v>
      </c>
      <c r="F6046">
        <v>24.583333970000002</v>
      </c>
      <c r="G6046" t="s">
        <v>1464</v>
      </c>
    </row>
    <row r="6047" spans="1:7" ht="18.75" customHeight="1">
      <c r="A6047" s="36" t="s">
        <v>8275</v>
      </c>
      <c r="B6047" s="36" t="s">
        <v>17249</v>
      </c>
      <c r="C6047" s="36" t="s">
        <v>8276</v>
      </c>
      <c r="D6047" t="s">
        <v>7703</v>
      </c>
      <c r="E6047">
        <v>176.83750000000001</v>
      </c>
      <c r="F6047">
        <v>-39.518055560000001</v>
      </c>
      <c r="G6047" t="s">
        <v>8460</v>
      </c>
    </row>
    <row r="6048" spans="1:7" ht="18.75" customHeight="1">
      <c r="A6048" s="36" t="s">
        <v>12736</v>
      </c>
      <c r="B6048" s="36" t="s">
        <v>17253</v>
      </c>
      <c r="C6048" s="36" t="s">
        <v>12737</v>
      </c>
      <c r="D6048" t="s">
        <v>12399</v>
      </c>
      <c r="E6048">
        <v>80.433334349999996</v>
      </c>
      <c r="F6048">
        <v>5.966666698</v>
      </c>
      <c r="G6048" t="s">
        <v>1464</v>
      </c>
    </row>
    <row r="6049" spans="1:7" ht="18.75" customHeight="1">
      <c r="A6049" s="36" t="s">
        <v>12797</v>
      </c>
      <c r="B6049" s="36" t="s">
        <v>17253</v>
      </c>
      <c r="C6049" s="36" t="s">
        <v>12798</v>
      </c>
      <c r="D6049" t="s">
        <v>12442</v>
      </c>
      <c r="E6049">
        <v>81.25</v>
      </c>
      <c r="F6049">
        <v>7.966666698</v>
      </c>
      <c r="G6049" t="s">
        <v>1464</v>
      </c>
    </row>
    <row r="6050" spans="1:7" ht="18.75" customHeight="1">
      <c r="A6050" s="36" t="s">
        <v>8093</v>
      </c>
      <c r="B6050" s="36" t="s">
        <v>17249</v>
      </c>
      <c r="C6050" s="36" t="s">
        <v>8094</v>
      </c>
      <c r="D6050" t="s">
        <v>8095</v>
      </c>
      <c r="E6050">
        <v>174.8000031</v>
      </c>
      <c r="F6050">
        <v>-41.266666409999999</v>
      </c>
      <c r="G6050" t="s">
        <v>1464</v>
      </c>
    </row>
    <row r="6051" spans="1:7" ht="18.75" customHeight="1">
      <c r="A6051" s="36" t="s">
        <v>3853</v>
      </c>
      <c r="B6051" s="36" t="s">
        <v>17247</v>
      </c>
      <c r="C6051" s="36" t="s">
        <v>3854</v>
      </c>
      <c r="D6051" t="s">
        <v>3850</v>
      </c>
      <c r="E6051">
        <v>119.58333589999999</v>
      </c>
      <c r="F6051">
        <v>25.86666679</v>
      </c>
      <c r="G6051" t="s">
        <v>1464</v>
      </c>
    </row>
    <row r="6052" spans="1:7" ht="18.75" customHeight="1">
      <c r="A6052" s="36" t="s">
        <v>3855</v>
      </c>
      <c r="B6052" s="36" t="s">
        <v>17247</v>
      </c>
      <c r="C6052" s="36" t="s">
        <v>3856</v>
      </c>
      <c r="D6052" s="36" t="s">
        <v>3850</v>
      </c>
      <c r="E6052">
        <v>119.33333589999999</v>
      </c>
      <c r="F6052">
        <v>25.200000760000002</v>
      </c>
      <c r="G6052" t="s">
        <v>1464</v>
      </c>
    </row>
    <row r="6053" spans="1:7" ht="18.75" customHeight="1">
      <c r="A6053" s="36" t="s">
        <v>4485</v>
      </c>
      <c r="B6053" s="36" t="s">
        <v>17247</v>
      </c>
      <c r="C6053" s="36" t="s">
        <v>4486</v>
      </c>
      <c r="D6053" s="36" t="s">
        <v>3876</v>
      </c>
      <c r="E6053">
        <v>120.75</v>
      </c>
      <c r="F6053">
        <v>27.733333590000001</v>
      </c>
      <c r="G6053" t="s">
        <v>1464</v>
      </c>
    </row>
    <row r="6054" spans="1:7" ht="18.75" customHeight="1">
      <c r="A6054" s="36" t="s">
        <v>8337</v>
      </c>
      <c r="B6054" s="36" t="s">
        <v>17249</v>
      </c>
      <c r="C6054" s="36" t="s">
        <v>8338</v>
      </c>
      <c r="D6054" t="s">
        <v>7993</v>
      </c>
      <c r="E6054">
        <v>177.935731</v>
      </c>
      <c r="F6054">
        <v>-38.727258999999997</v>
      </c>
      <c r="G6054" t="s">
        <v>1464</v>
      </c>
    </row>
    <row r="6055" spans="1:7" ht="18.75" customHeight="1">
      <c r="A6055" s="36" t="s">
        <v>2461</v>
      </c>
      <c r="B6055" s="36" t="s">
        <v>1884</v>
      </c>
      <c r="C6055" s="36" t="s">
        <v>2462</v>
      </c>
      <c r="D6055" t="s">
        <v>1918</v>
      </c>
      <c r="E6055">
        <v>144.551678491031</v>
      </c>
      <c r="F6055">
        <v>-38.025575477090101</v>
      </c>
      <c r="G6055" t="s">
        <v>1464</v>
      </c>
    </row>
    <row r="6056" spans="1:7" ht="18.75" customHeight="1">
      <c r="A6056" s="36" t="s">
        <v>8277</v>
      </c>
      <c r="B6056" s="36" t="s">
        <v>17249</v>
      </c>
      <c r="C6056" s="36" t="s">
        <v>8278</v>
      </c>
      <c r="D6056" t="s">
        <v>7773</v>
      </c>
      <c r="E6056">
        <v>174.8000031</v>
      </c>
      <c r="F6056">
        <v>-41.266666409999999</v>
      </c>
      <c r="G6056" t="s">
        <v>9375</v>
      </c>
    </row>
    <row r="6057" spans="1:7" ht="18.75" customHeight="1">
      <c r="A6057" s="36" t="s">
        <v>8091</v>
      </c>
      <c r="B6057" s="36" t="s">
        <v>17249</v>
      </c>
      <c r="C6057" s="36" t="s">
        <v>8092</v>
      </c>
      <c r="D6057" t="s">
        <v>7773</v>
      </c>
      <c r="E6057">
        <v>174.48333740000001</v>
      </c>
      <c r="F6057">
        <v>-37.033332819999998</v>
      </c>
      <c r="G6057" t="s">
        <v>1464</v>
      </c>
    </row>
    <row r="6058" spans="1:7" ht="18.75" customHeight="1">
      <c r="A6058" s="36" t="s">
        <v>4112</v>
      </c>
      <c r="B6058" s="36" t="s">
        <v>17247</v>
      </c>
      <c r="C6058" s="36" t="s">
        <v>4113</v>
      </c>
      <c r="D6058" t="s">
        <v>3918</v>
      </c>
      <c r="E6058">
        <v>112.08333589999999</v>
      </c>
      <c r="F6058">
        <v>29.016666409999999</v>
      </c>
      <c r="G6058" t="s">
        <v>1464</v>
      </c>
    </row>
    <row r="6059" spans="1:7" ht="18.75" customHeight="1">
      <c r="A6059" s="36" t="s">
        <v>2788</v>
      </c>
      <c r="B6059" s="36" t="s">
        <v>1884</v>
      </c>
      <c r="C6059" s="36" t="s">
        <v>2789</v>
      </c>
      <c r="D6059" t="s">
        <v>1464</v>
      </c>
      <c r="E6059">
        <v>146.729895087833</v>
      </c>
      <c r="F6059">
        <v>-41.073936404533498</v>
      </c>
      <c r="G6059" t="s">
        <v>1464</v>
      </c>
    </row>
    <row r="6060" spans="1:7" ht="18.75" customHeight="1">
      <c r="A6060" s="36" t="s">
        <v>4229</v>
      </c>
      <c r="B6060" s="36" t="s">
        <v>17247</v>
      </c>
      <c r="C6060" s="36" t="s">
        <v>4230</v>
      </c>
      <c r="D6060" t="s">
        <v>3831</v>
      </c>
      <c r="E6060">
        <v>121.2166672</v>
      </c>
      <c r="F6060">
        <v>38.783332819999998</v>
      </c>
      <c r="G6060" t="s">
        <v>1464</v>
      </c>
    </row>
    <row r="6061" spans="1:7" ht="18.75" customHeight="1">
      <c r="A6061" s="36" t="s">
        <v>6272</v>
      </c>
      <c r="B6061" s="36" t="s">
        <v>17246</v>
      </c>
      <c r="C6061" s="36" t="s">
        <v>6273</v>
      </c>
      <c r="D6061" t="s">
        <v>125</v>
      </c>
      <c r="E6061">
        <v>125.2166672</v>
      </c>
      <c r="F6061">
        <v>38.700000760000002</v>
      </c>
      <c r="G6061" t="s">
        <v>1464</v>
      </c>
    </row>
    <row r="6062" spans="1:7" ht="18.75" customHeight="1">
      <c r="A6062" s="36" t="s">
        <v>8366</v>
      </c>
      <c r="B6062" s="36" t="s">
        <v>17249</v>
      </c>
      <c r="C6062" s="36" t="s">
        <v>8367</v>
      </c>
      <c r="D6062" t="s">
        <v>7773</v>
      </c>
      <c r="E6062">
        <v>174.5936111</v>
      </c>
      <c r="F6062">
        <v>-36.08888889</v>
      </c>
      <c r="G6062" t="s">
        <v>9375</v>
      </c>
    </row>
    <row r="6063" spans="1:7" ht="18.75" customHeight="1">
      <c r="A6063" s="36" t="s">
        <v>2091</v>
      </c>
      <c r="B6063" s="36" t="s">
        <v>1884</v>
      </c>
      <c r="C6063" s="36" t="s">
        <v>2092</v>
      </c>
      <c r="D6063" s="36" t="s">
        <v>1947</v>
      </c>
      <c r="E6063">
        <v>115.858889</v>
      </c>
      <c r="F6063">
        <v>-31.952221999999999</v>
      </c>
      <c r="G6063" t="s">
        <v>1464</v>
      </c>
    </row>
    <row r="6064" spans="1:7" ht="18.75" customHeight="1">
      <c r="A6064" s="36" t="s">
        <v>7495</v>
      </c>
      <c r="B6064" s="36" t="s">
        <v>7429</v>
      </c>
      <c r="C6064" s="36" t="s">
        <v>7496</v>
      </c>
      <c r="D6064" s="36" t="s">
        <v>7444</v>
      </c>
      <c r="E6064">
        <v>0</v>
      </c>
      <c r="F6064">
        <v>0</v>
      </c>
      <c r="G6064" t="s">
        <v>1464</v>
      </c>
    </row>
    <row r="6065" spans="1:7" ht="18.75" customHeight="1">
      <c r="A6065" s="36" t="s">
        <v>2459</v>
      </c>
      <c r="B6065" s="36" t="s">
        <v>1884</v>
      </c>
      <c r="C6065" s="36" t="s">
        <v>2460</v>
      </c>
      <c r="D6065" t="s">
        <v>1918</v>
      </c>
      <c r="E6065">
        <v>145.36422871286601</v>
      </c>
      <c r="F6065">
        <v>-38.350303991317503</v>
      </c>
      <c r="G6065" t="s">
        <v>1464</v>
      </c>
    </row>
    <row r="6066" spans="1:7" ht="18.75" customHeight="1">
      <c r="A6066" s="36" t="s">
        <v>3688</v>
      </c>
      <c r="B6066" s="36" t="s">
        <v>3658</v>
      </c>
      <c r="C6066" s="36" t="s">
        <v>3689</v>
      </c>
      <c r="D6066" s="36" t="s">
        <v>1464</v>
      </c>
      <c r="E6066">
        <v>0</v>
      </c>
      <c r="F6066">
        <v>0</v>
      </c>
      <c r="G6066" t="s">
        <v>1464</v>
      </c>
    </row>
    <row r="6067" spans="1:7" ht="18.75" customHeight="1">
      <c r="A6067" s="36" t="s">
        <v>8089</v>
      </c>
      <c r="B6067" s="36" t="s">
        <v>17249</v>
      </c>
      <c r="C6067" s="36" t="s">
        <v>8090</v>
      </c>
      <c r="D6067" t="s">
        <v>7710</v>
      </c>
      <c r="E6067">
        <v>172.5500031</v>
      </c>
      <c r="F6067">
        <v>-40.599998470000003</v>
      </c>
      <c r="G6067" t="s">
        <v>1464</v>
      </c>
    </row>
    <row r="6068" spans="1:7" ht="18.75" customHeight="1">
      <c r="A6068" s="36" t="s">
        <v>8279</v>
      </c>
      <c r="B6068" s="36" t="s">
        <v>17249</v>
      </c>
      <c r="C6068" s="36" t="s">
        <v>8280</v>
      </c>
      <c r="D6068" t="s">
        <v>7739</v>
      </c>
      <c r="E6068">
        <v>171.6333333</v>
      </c>
      <c r="F6068">
        <v>-41.75</v>
      </c>
      <c r="G6068" t="s">
        <v>8090</v>
      </c>
    </row>
    <row r="6069" spans="1:7" ht="18.75" customHeight="1">
      <c r="A6069" s="36" t="s">
        <v>8087</v>
      </c>
      <c r="B6069" s="36" t="s">
        <v>17249</v>
      </c>
      <c r="C6069" s="36" t="s">
        <v>8088</v>
      </c>
      <c r="D6069" s="36" t="s">
        <v>7739</v>
      </c>
      <c r="E6069">
        <v>171.6000061</v>
      </c>
      <c r="F6069">
        <v>-41.75</v>
      </c>
      <c r="G6069" t="s">
        <v>1464</v>
      </c>
    </row>
    <row r="6070" spans="1:7" ht="18.75" customHeight="1">
      <c r="A6070" s="36" t="s">
        <v>8281</v>
      </c>
      <c r="B6070" s="36" t="s">
        <v>17249</v>
      </c>
      <c r="C6070" s="36" t="s">
        <v>8282</v>
      </c>
      <c r="D6070" t="s">
        <v>7854</v>
      </c>
      <c r="E6070">
        <v>176.83750000000001</v>
      </c>
      <c r="F6070">
        <v>-39.518055560000001</v>
      </c>
      <c r="G6070" t="s">
        <v>8496</v>
      </c>
    </row>
    <row r="6071" spans="1:7" ht="18.75" customHeight="1">
      <c r="A6071" s="36" t="s">
        <v>7047</v>
      </c>
      <c r="B6071" s="36" t="s">
        <v>6929</v>
      </c>
      <c r="C6071" s="36" t="s">
        <v>7048</v>
      </c>
      <c r="D6071" s="36" t="s">
        <v>7017</v>
      </c>
      <c r="E6071">
        <v>94.5</v>
      </c>
      <c r="F6071">
        <v>20.583333970000002</v>
      </c>
      <c r="G6071" t="s">
        <v>1464</v>
      </c>
    </row>
    <row r="6072" spans="1:7" ht="18.75" customHeight="1">
      <c r="A6072" s="36" t="s">
        <v>7149</v>
      </c>
      <c r="B6072" s="36" t="s">
        <v>6929</v>
      </c>
      <c r="C6072" s="36" t="s">
        <v>7150</v>
      </c>
      <c r="D6072" s="36" t="s">
        <v>7017</v>
      </c>
      <c r="E6072">
        <v>95.216667180000002</v>
      </c>
      <c r="F6072">
        <v>19.38333321</v>
      </c>
      <c r="G6072" t="s">
        <v>1464</v>
      </c>
    </row>
    <row r="6073" spans="1:7" ht="18.75" customHeight="1">
      <c r="A6073" s="36" t="s">
        <v>7489</v>
      </c>
      <c r="B6073" s="36" t="s">
        <v>7429</v>
      </c>
      <c r="C6073" s="36" t="s">
        <v>7490</v>
      </c>
      <c r="D6073" t="s">
        <v>1464</v>
      </c>
      <c r="E6073">
        <v>80.281818999999999</v>
      </c>
      <c r="F6073">
        <v>28.797162</v>
      </c>
      <c r="G6073" t="s">
        <v>1464</v>
      </c>
    </row>
    <row r="6074" spans="1:7" ht="18.75" customHeight="1">
      <c r="A6074" s="36" t="s">
        <v>8339</v>
      </c>
      <c r="B6074" s="36" t="s">
        <v>17249</v>
      </c>
      <c r="C6074" s="36" t="s">
        <v>8340</v>
      </c>
      <c r="D6074" t="s">
        <v>7993</v>
      </c>
      <c r="E6074">
        <v>177.935731</v>
      </c>
      <c r="F6074">
        <v>-38.727258999999997</v>
      </c>
      <c r="G6074" t="s">
        <v>1464</v>
      </c>
    </row>
    <row r="6075" spans="1:7" ht="18.75" customHeight="1">
      <c r="A6075" s="36" t="s">
        <v>8283</v>
      </c>
      <c r="B6075" s="36" t="s">
        <v>17249</v>
      </c>
      <c r="C6075" s="36" t="s">
        <v>8284</v>
      </c>
      <c r="D6075" t="s">
        <v>7716</v>
      </c>
      <c r="E6075">
        <v>176.83750000000001</v>
      </c>
      <c r="F6075">
        <v>-39.518055560000001</v>
      </c>
      <c r="G6075" t="s">
        <v>8905</v>
      </c>
    </row>
    <row r="6076" spans="1:7" ht="18.75" customHeight="1">
      <c r="A6076" s="36" t="s">
        <v>8085</v>
      </c>
      <c r="B6076" s="36" t="s">
        <v>17249</v>
      </c>
      <c r="C6076" s="36" t="s">
        <v>8086</v>
      </c>
      <c r="D6076" s="36" t="s">
        <v>7703</v>
      </c>
      <c r="E6076">
        <v>177</v>
      </c>
      <c r="F6076">
        <v>-37.933334350000003</v>
      </c>
      <c r="G6076" t="s">
        <v>1464</v>
      </c>
    </row>
    <row r="6077" spans="1:7" ht="18.75" customHeight="1">
      <c r="A6077" s="36" t="s">
        <v>8285</v>
      </c>
      <c r="B6077" s="36" t="s">
        <v>17249</v>
      </c>
      <c r="C6077" s="36" t="s">
        <v>8286</v>
      </c>
      <c r="D6077" s="36" t="s">
        <v>7732</v>
      </c>
      <c r="E6077">
        <v>175.3</v>
      </c>
      <c r="F6077">
        <v>-37.116666670000001</v>
      </c>
      <c r="G6077" t="s">
        <v>8557</v>
      </c>
    </row>
    <row r="6078" spans="1:7" ht="18.75" customHeight="1">
      <c r="A6078" s="36" t="s">
        <v>8083</v>
      </c>
      <c r="B6078" s="36" t="s">
        <v>17249</v>
      </c>
      <c r="C6078" s="36" t="s">
        <v>8084</v>
      </c>
      <c r="D6078" s="36" t="s">
        <v>7716</v>
      </c>
      <c r="E6078">
        <v>174.46665949999999</v>
      </c>
      <c r="F6078">
        <v>-35.516666409999999</v>
      </c>
      <c r="G6078" t="s">
        <v>1464</v>
      </c>
    </row>
    <row r="6079" spans="1:7" ht="18.75" customHeight="1">
      <c r="A6079" s="36" t="s">
        <v>8287</v>
      </c>
      <c r="B6079" s="36" t="s">
        <v>17249</v>
      </c>
      <c r="C6079" s="36" t="s">
        <v>8288</v>
      </c>
      <c r="D6079" t="s">
        <v>7732</v>
      </c>
      <c r="E6079">
        <v>175.4591667</v>
      </c>
      <c r="F6079">
        <v>-36.61972222</v>
      </c>
      <c r="G6079" t="s">
        <v>9018</v>
      </c>
    </row>
    <row r="6080" spans="1:7" ht="18.75" customHeight="1">
      <c r="A6080" s="36" t="s">
        <v>8080</v>
      </c>
      <c r="B6080" s="36" t="s">
        <v>17249</v>
      </c>
      <c r="C6080" s="36" t="s">
        <v>8081</v>
      </c>
      <c r="D6080" t="s">
        <v>8082</v>
      </c>
      <c r="E6080">
        <v>175.1000061</v>
      </c>
      <c r="F6080">
        <v>-40.033332819999998</v>
      </c>
      <c r="G6080" t="s">
        <v>1464</v>
      </c>
    </row>
    <row r="6081" spans="1:7" ht="18.75" customHeight="1">
      <c r="A6081" s="36" t="s">
        <v>8289</v>
      </c>
      <c r="B6081" s="36" t="s">
        <v>17249</v>
      </c>
      <c r="C6081" s="36" t="s">
        <v>8290</v>
      </c>
      <c r="D6081" s="36" t="s">
        <v>7732</v>
      </c>
      <c r="E6081">
        <v>175.8872222</v>
      </c>
      <c r="F6081">
        <v>-37.203055560000003</v>
      </c>
      <c r="G6081" t="s">
        <v>9018</v>
      </c>
    </row>
    <row r="6082" spans="1:7" ht="18.75" customHeight="1">
      <c r="A6082" s="36" t="s">
        <v>8078</v>
      </c>
      <c r="B6082" s="36" t="s">
        <v>17249</v>
      </c>
      <c r="C6082" s="36" t="s">
        <v>8079</v>
      </c>
      <c r="D6082" t="s">
        <v>7710</v>
      </c>
      <c r="E6082">
        <v>172.56666559999999</v>
      </c>
      <c r="F6082">
        <v>-40.566665649999997</v>
      </c>
      <c r="G6082" t="s">
        <v>1464</v>
      </c>
    </row>
    <row r="6083" spans="1:7" ht="18.75" customHeight="1">
      <c r="A6083" s="36" t="s">
        <v>8076</v>
      </c>
      <c r="B6083" s="36" t="s">
        <v>17249</v>
      </c>
      <c r="C6083" s="36" t="s">
        <v>8077</v>
      </c>
      <c r="D6083" t="s">
        <v>7703</v>
      </c>
      <c r="E6083">
        <v>178</v>
      </c>
      <c r="F6083">
        <v>-37.566665649999997</v>
      </c>
      <c r="G6083" t="s">
        <v>1464</v>
      </c>
    </row>
    <row r="6084" spans="1:7" ht="18.75" customHeight="1">
      <c r="A6084" s="36" t="s">
        <v>8291</v>
      </c>
      <c r="B6084" s="36" t="s">
        <v>17249</v>
      </c>
      <c r="C6084" s="36" t="s">
        <v>8292</v>
      </c>
      <c r="D6084" t="s">
        <v>7732</v>
      </c>
      <c r="E6084">
        <v>178</v>
      </c>
      <c r="F6084">
        <v>-37.566665649999997</v>
      </c>
      <c r="G6084" t="s">
        <v>9018</v>
      </c>
    </row>
    <row r="6085" spans="1:7" ht="18.75" customHeight="1">
      <c r="A6085" s="36" t="s">
        <v>8293</v>
      </c>
      <c r="B6085" s="36" t="s">
        <v>17249</v>
      </c>
      <c r="C6085" s="36" t="s">
        <v>8294</v>
      </c>
      <c r="D6085" t="s">
        <v>7732</v>
      </c>
      <c r="E6085">
        <v>178</v>
      </c>
      <c r="F6085">
        <v>-37.566665649999997</v>
      </c>
      <c r="G6085" t="s">
        <v>9018</v>
      </c>
    </row>
    <row r="6086" spans="1:7" ht="18.75" customHeight="1">
      <c r="A6086" s="36" t="s">
        <v>8295</v>
      </c>
      <c r="B6086" s="36" t="s">
        <v>17249</v>
      </c>
      <c r="C6086" s="36" t="s">
        <v>8296</v>
      </c>
      <c r="D6086" t="s">
        <v>7732</v>
      </c>
      <c r="E6086">
        <v>178</v>
      </c>
      <c r="F6086">
        <v>-37.566665649999997</v>
      </c>
      <c r="G6086" t="s">
        <v>9018</v>
      </c>
    </row>
    <row r="6087" spans="1:7" ht="18.75" customHeight="1">
      <c r="A6087" s="36" t="s">
        <v>8297</v>
      </c>
      <c r="B6087" s="36" t="s">
        <v>17249</v>
      </c>
      <c r="C6087" s="36" t="s">
        <v>8298</v>
      </c>
      <c r="D6087" t="s">
        <v>7716</v>
      </c>
      <c r="E6087">
        <v>174.3547222</v>
      </c>
      <c r="F6087">
        <v>-35.780555560000003</v>
      </c>
      <c r="G6087" t="s">
        <v>8075</v>
      </c>
    </row>
    <row r="6088" spans="1:7" ht="18.75" customHeight="1">
      <c r="A6088" s="36" t="s">
        <v>8074</v>
      </c>
      <c r="B6088" s="36" t="s">
        <v>17249</v>
      </c>
      <c r="C6088" s="36" t="s">
        <v>8075</v>
      </c>
      <c r="D6088" t="s">
        <v>7716</v>
      </c>
      <c r="E6088">
        <v>174.36666869999999</v>
      </c>
      <c r="F6088">
        <v>-35.799999239999998</v>
      </c>
      <c r="G6088" t="s">
        <v>1464</v>
      </c>
    </row>
    <row r="6089" spans="1:7" ht="18.75" customHeight="1">
      <c r="A6089" s="36" t="s">
        <v>8299</v>
      </c>
      <c r="B6089" s="36" t="s">
        <v>17249</v>
      </c>
      <c r="C6089" s="36" t="s">
        <v>8300</v>
      </c>
      <c r="D6089" t="s">
        <v>7773</v>
      </c>
      <c r="E6089">
        <v>174.7</v>
      </c>
      <c r="F6089">
        <v>-36.233333330000001</v>
      </c>
      <c r="G6089" t="s">
        <v>8023</v>
      </c>
    </row>
    <row r="6090" spans="1:7" ht="18.75" customHeight="1">
      <c r="A6090" s="36" t="s">
        <v>8341</v>
      </c>
      <c r="B6090" s="36" t="s">
        <v>17249</v>
      </c>
      <c r="C6090" s="36" t="s">
        <v>8342</v>
      </c>
      <c r="D6090" t="s">
        <v>7773</v>
      </c>
      <c r="E6090">
        <v>174.7</v>
      </c>
      <c r="F6090">
        <v>-36.233333330000001</v>
      </c>
      <c r="G6090" t="s">
        <v>8023</v>
      </c>
    </row>
    <row r="6091" spans="1:7" ht="18.75" customHeight="1">
      <c r="A6091" s="36" t="s">
        <v>8343</v>
      </c>
      <c r="B6091" s="36" t="s">
        <v>17249</v>
      </c>
      <c r="C6091" s="36" t="s">
        <v>8344</v>
      </c>
      <c r="D6091" t="s">
        <v>7732</v>
      </c>
      <c r="E6091">
        <v>175.6863889</v>
      </c>
      <c r="F6091">
        <v>-36.731666670000003</v>
      </c>
      <c r="G6091" t="s">
        <v>9018</v>
      </c>
    </row>
    <row r="6092" spans="1:7" ht="18.75" customHeight="1">
      <c r="A6092" s="36" t="s">
        <v>8345</v>
      </c>
      <c r="B6092" s="36" t="s">
        <v>17249</v>
      </c>
      <c r="C6092" s="36" t="s">
        <v>8346</v>
      </c>
      <c r="D6092" t="s">
        <v>7739</v>
      </c>
      <c r="E6092">
        <v>171.6983333</v>
      </c>
      <c r="F6092">
        <v>-41.719722220000001</v>
      </c>
      <c r="G6092" t="s">
        <v>8344</v>
      </c>
    </row>
    <row r="6093" spans="1:7" ht="18.75" customHeight="1">
      <c r="A6093" s="36" t="s">
        <v>8347</v>
      </c>
      <c r="B6093" s="36" t="s">
        <v>17249</v>
      </c>
      <c r="C6093" s="36" t="s">
        <v>8348</v>
      </c>
      <c r="D6093" t="s">
        <v>7703</v>
      </c>
      <c r="E6093">
        <v>176.46083329999999</v>
      </c>
      <c r="F6093">
        <v>-37.801666670000003</v>
      </c>
      <c r="G6093" t="s">
        <v>9311</v>
      </c>
    </row>
    <row r="6094" spans="1:7" ht="18.75" customHeight="1">
      <c r="A6094" s="36" t="s">
        <v>8349</v>
      </c>
      <c r="B6094" s="36" t="s">
        <v>17249</v>
      </c>
      <c r="C6094" s="36" t="s">
        <v>8350</v>
      </c>
      <c r="D6094" t="s">
        <v>7721</v>
      </c>
      <c r="E6094">
        <v>174.8666667</v>
      </c>
      <c r="F6094">
        <v>-37.799999999999997</v>
      </c>
      <c r="G6094" t="s">
        <v>8823</v>
      </c>
    </row>
    <row r="6095" spans="1:7" ht="18.75" customHeight="1">
      <c r="A6095" s="36" t="s">
        <v>8351</v>
      </c>
      <c r="B6095" s="36" t="s">
        <v>17249</v>
      </c>
      <c r="C6095" s="36" t="s">
        <v>8352</v>
      </c>
      <c r="D6095" t="s">
        <v>8182</v>
      </c>
      <c r="E6095">
        <v>173.0744444</v>
      </c>
      <c r="F6095">
        <v>-41.271666670000002</v>
      </c>
      <c r="G6095" t="s">
        <v>7860</v>
      </c>
    </row>
    <row r="6096" spans="1:7" ht="18.75" customHeight="1">
      <c r="A6096" s="36" t="s">
        <v>8072</v>
      </c>
      <c r="B6096" s="36" t="s">
        <v>17249</v>
      </c>
      <c r="C6096" s="36" t="s">
        <v>8073</v>
      </c>
      <c r="D6096" t="s">
        <v>7773</v>
      </c>
      <c r="E6096">
        <v>174.48333740000001</v>
      </c>
      <c r="F6096">
        <v>-37.049999239999998</v>
      </c>
      <c r="G6096" t="s">
        <v>1464</v>
      </c>
    </row>
    <row r="6097" spans="1:7" ht="18.75" customHeight="1">
      <c r="A6097" s="36" t="s">
        <v>8353</v>
      </c>
      <c r="B6097" s="36" t="s">
        <v>17249</v>
      </c>
      <c r="C6097" s="36" t="s">
        <v>8354</v>
      </c>
      <c r="D6097" t="s">
        <v>7732</v>
      </c>
      <c r="E6097">
        <v>174.48333740000001</v>
      </c>
      <c r="F6097">
        <v>-37.049999239999998</v>
      </c>
      <c r="G6097" t="s">
        <v>8354</v>
      </c>
    </row>
    <row r="6098" spans="1:7" ht="18.75" customHeight="1">
      <c r="A6098" s="36" t="s">
        <v>8355</v>
      </c>
      <c r="B6098" s="36" t="s">
        <v>17249</v>
      </c>
      <c r="C6098" s="36" t="s">
        <v>8356</v>
      </c>
      <c r="D6098" t="s">
        <v>7732</v>
      </c>
      <c r="E6098">
        <v>175.7052778</v>
      </c>
      <c r="F6098">
        <v>-36.82527778</v>
      </c>
      <c r="G6098" t="s">
        <v>9018</v>
      </c>
    </row>
    <row r="6099" spans="1:7" ht="18.75" customHeight="1">
      <c r="A6099" s="36" t="s">
        <v>8357</v>
      </c>
      <c r="B6099" s="36" t="s">
        <v>17249</v>
      </c>
      <c r="C6099" s="36" t="s">
        <v>8358</v>
      </c>
      <c r="D6099" t="s">
        <v>7732</v>
      </c>
      <c r="E6099">
        <v>175.7052778</v>
      </c>
      <c r="F6099">
        <v>-36.82527778</v>
      </c>
      <c r="G6099" t="s">
        <v>9018</v>
      </c>
    </row>
    <row r="6100" spans="1:7" ht="18.75" customHeight="1">
      <c r="A6100" s="36" t="s">
        <v>8359</v>
      </c>
      <c r="B6100" s="36" t="s">
        <v>17249</v>
      </c>
      <c r="C6100" s="36" t="s">
        <v>8360</v>
      </c>
      <c r="D6100" s="36" t="s">
        <v>7732</v>
      </c>
      <c r="E6100">
        <v>175.7052778</v>
      </c>
      <c r="F6100">
        <v>-36.82527778</v>
      </c>
      <c r="G6100" t="s">
        <v>9018</v>
      </c>
    </row>
    <row r="6101" spans="1:7" ht="18.75" customHeight="1">
      <c r="A6101" t="s">
        <v>17227</v>
      </c>
      <c r="B6101" t="s">
        <v>2833</v>
      </c>
      <c r="C6101" t="s">
        <v>2913</v>
      </c>
      <c r="D6101" t="s">
        <v>2861</v>
      </c>
      <c r="E6101">
        <v>21.13333321</v>
      </c>
      <c r="F6101">
        <v>92.216667180000002</v>
      </c>
      <c r="G6101" t="s">
        <v>17231</v>
      </c>
    </row>
    <row r="6102" spans="1:7" ht="18.75" customHeight="1">
      <c r="A6102" s="36" t="s">
        <v>2121</v>
      </c>
      <c r="B6102" s="36" t="s">
        <v>1884</v>
      </c>
      <c r="C6102" s="36" t="s">
        <v>2122</v>
      </c>
      <c r="D6102" s="36" t="s">
        <v>1464</v>
      </c>
      <c r="E6102">
        <v>142.645255541528</v>
      </c>
      <c r="F6102">
        <v>-37.485177566640601</v>
      </c>
      <c r="G6102" t="s">
        <v>1464</v>
      </c>
    </row>
    <row r="6103" spans="1:7" ht="18.75" customHeight="1">
      <c r="A6103" s="36" t="s">
        <v>2119</v>
      </c>
      <c r="B6103" s="36" t="s">
        <v>1884</v>
      </c>
      <c r="C6103" s="36" t="s">
        <v>2120</v>
      </c>
      <c r="D6103" s="36" t="s">
        <v>1464</v>
      </c>
      <c r="E6103">
        <v>144.90749112717401</v>
      </c>
      <c r="F6103">
        <v>-37.871365692827403</v>
      </c>
      <c r="G6103" t="s">
        <v>1464</v>
      </c>
    </row>
    <row r="6104" spans="1:7" ht="18.75" customHeight="1">
      <c r="A6104" s="36" t="s">
        <v>2117</v>
      </c>
      <c r="B6104" s="36" t="s">
        <v>1884</v>
      </c>
      <c r="C6104" s="36" t="s">
        <v>2118</v>
      </c>
      <c r="D6104" s="36" t="s">
        <v>1464</v>
      </c>
      <c r="E6104">
        <v>150.38297991391499</v>
      </c>
      <c r="F6104">
        <v>-35.482424274360902</v>
      </c>
      <c r="G6104" t="s">
        <v>1464</v>
      </c>
    </row>
    <row r="6105" spans="1:7" ht="18.75" customHeight="1">
      <c r="A6105" s="36" t="s">
        <v>12618</v>
      </c>
      <c r="B6105" s="36" t="s">
        <v>17253</v>
      </c>
      <c r="C6105" s="36" t="s">
        <v>12619</v>
      </c>
      <c r="D6105" s="36" t="s">
        <v>12421</v>
      </c>
      <c r="E6105">
        <v>80</v>
      </c>
      <c r="F6105">
        <v>8.3833332059999996</v>
      </c>
      <c r="G6105" t="s">
        <v>1464</v>
      </c>
    </row>
    <row r="6106" spans="1:7" ht="18.75" customHeight="1">
      <c r="A6106" s="36" t="s">
        <v>2047</v>
      </c>
      <c r="B6106" s="36" t="s">
        <v>1884</v>
      </c>
      <c r="C6106" s="36" t="s">
        <v>2048</v>
      </c>
      <c r="D6106" t="s">
        <v>1947</v>
      </c>
      <c r="E6106">
        <v>117.413164158855</v>
      </c>
      <c r="F6106">
        <v>-34.995211118018098</v>
      </c>
      <c r="G6106" t="s">
        <v>1464</v>
      </c>
    </row>
    <row r="6107" spans="1:7" ht="18.75" customHeight="1">
      <c r="A6107" s="36" t="s">
        <v>2109</v>
      </c>
      <c r="B6107" s="36" t="s">
        <v>1884</v>
      </c>
      <c r="C6107" s="36" t="s">
        <v>2110</v>
      </c>
      <c r="D6107" s="36" t="s">
        <v>1464</v>
      </c>
      <c r="E6107">
        <v>144.09703110000001</v>
      </c>
      <c r="F6107">
        <v>-38.24907477</v>
      </c>
      <c r="G6107" t="s">
        <v>1464</v>
      </c>
    </row>
    <row r="6108" spans="1:7" ht="18.75" customHeight="1">
      <c r="A6108" s="36" t="s">
        <v>2726</v>
      </c>
      <c r="B6108" s="36" t="s">
        <v>1884</v>
      </c>
      <c r="C6108" s="36" t="s">
        <v>2727</v>
      </c>
      <c r="D6108" s="36" t="s">
        <v>1464</v>
      </c>
      <c r="E6108">
        <v>150.731209560184</v>
      </c>
      <c r="F6108">
        <v>-22.9698792568181</v>
      </c>
      <c r="G6108" t="s">
        <v>1464</v>
      </c>
    </row>
    <row r="6109" spans="1:7" ht="18.75" customHeight="1">
      <c r="A6109" s="36" t="s">
        <v>2115</v>
      </c>
      <c r="B6109" s="36" t="s">
        <v>1884</v>
      </c>
      <c r="C6109" s="36" t="s">
        <v>2116</v>
      </c>
      <c r="D6109" s="36" t="s">
        <v>1464</v>
      </c>
      <c r="E6109">
        <v>137.81826706117201</v>
      </c>
      <c r="F6109">
        <v>-32.622635807076598</v>
      </c>
      <c r="G6109" t="s">
        <v>1464</v>
      </c>
    </row>
    <row r="6110" spans="1:7" ht="18.75" customHeight="1">
      <c r="A6110" s="36" t="s">
        <v>2137</v>
      </c>
      <c r="B6110" s="36" t="s">
        <v>1884</v>
      </c>
      <c r="C6110" s="36" t="s">
        <v>2138</v>
      </c>
      <c r="D6110" s="36" t="s">
        <v>1464</v>
      </c>
      <c r="E6110">
        <v>146.090975080791</v>
      </c>
      <c r="F6110">
        <v>-36.455896036477803</v>
      </c>
      <c r="G6110" t="s">
        <v>1464</v>
      </c>
    </row>
    <row r="6111" spans="1:7" ht="18.75" customHeight="1">
      <c r="A6111" s="36" t="s">
        <v>12582</v>
      </c>
      <c r="B6111" s="36" t="s">
        <v>17253</v>
      </c>
      <c r="C6111" s="36" t="s">
        <v>12583</v>
      </c>
      <c r="D6111" s="36" t="s">
        <v>12421</v>
      </c>
      <c r="E6111">
        <v>79.883331299999995</v>
      </c>
      <c r="F6111">
        <v>7.6166667940000004</v>
      </c>
      <c r="G6111" t="s">
        <v>1464</v>
      </c>
    </row>
    <row r="6112" spans="1:7" ht="18.75" customHeight="1">
      <c r="A6112" s="36" t="s">
        <v>12913</v>
      </c>
      <c r="B6112" s="36" t="s">
        <v>17253</v>
      </c>
      <c r="C6112" s="36" t="s">
        <v>12914</v>
      </c>
      <c r="D6112" s="36" t="s">
        <v>12399</v>
      </c>
      <c r="E6112">
        <v>0</v>
      </c>
      <c r="F6112">
        <v>0</v>
      </c>
      <c r="G6112" t="s">
        <v>1464</v>
      </c>
    </row>
    <row r="6113" spans="1:7" ht="18.75" customHeight="1">
      <c r="A6113" s="36" t="s">
        <v>13499</v>
      </c>
      <c r="B6113" s="36" t="s">
        <v>13155</v>
      </c>
      <c r="C6113" s="36" t="s">
        <v>13500</v>
      </c>
      <c r="D6113" s="36" t="s">
        <v>13257</v>
      </c>
      <c r="E6113">
        <v>99.746760649427699</v>
      </c>
      <c r="F6113">
        <v>19.561498303106799</v>
      </c>
      <c r="G6113" t="s">
        <v>1464</v>
      </c>
    </row>
    <row r="6114" spans="1:7" ht="18.75" customHeight="1">
      <c r="A6114" s="36" t="s">
        <v>4985</v>
      </c>
      <c r="B6114" s="36" t="s">
        <v>4582</v>
      </c>
      <c r="C6114" s="36" t="s">
        <v>4986</v>
      </c>
      <c r="D6114" s="36" t="s">
        <v>4636</v>
      </c>
      <c r="E6114">
        <v>100.339275</v>
      </c>
      <c r="F6114">
        <v>-0.87282199999999999</v>
      </c>
      <c r="G6114" t="s">
        <v>1464</v>
      </c>
    </row>
    <row r="6115" spans="1:7" ht="18.75" customHeight="1">
      <c r="A6115" s="36" t="s">
        <v>10328</v>
      </c>
      <c r="B6115" s="36" t="s">
        <v>9596</v>
      </c>
      <c r="C6115" s="36" t="s">
        <v>10329</v>
      </c>
      <c r="D6115" s="36" t="s">
        <v>9600</v>
      </c>
      <c r="E6115">
        <v>0</v>
      </c>
      <c r="F6115">
        <v>0</v>
      </c>
      <c r="G6115" t="s">
        <v>1464</v>
      </c>
    </row>
    <row r="6116" spans="1:7" ht="18.75" customHeight="1">
      <c r="A6116" s="36" t="s">
        <v>2133</v>
      </c>
      <c r="B6116" s="36" t="s">
        <v>1884</v>
      </c>
      <c r="C6116" s="36" t="s">
        <v>2134</v>
      </c>
      <c r="D6116" s="36" t="s">
        <v>1464</v>
      </c>
      <c r="E6116">
        <v>149.94394927771401</v>
      </c>
      <c r="F6116">
        <v>-37.249083110830199</v>
      </c>
      <c r="G6116" t="s">
        <v>1464</v>
      </c>
    </row>
    <row r="6117" spans="1:7" ht="18.75" customHeight="1">
      <c r="A6117" s="36" t="s">
        <v>12020</v>
      </c>
      <c r="B6117" s="36" t="s">
        <v>17251</v>
      </c>
      <c r="C6117" s="36" t="s">
        <v>12021</v>
      </c>
      <c r="D6117" s="36" t="s">
        <v>11821</v>
      </c>
      <c r="E6117">
        <v>129.293309270733</v>
      </c>
      <c r="F6117">
        <v>37.3131051957902</v>
      </c>
      <c r="G6117" t="s">
        <v>12136</v>
      </c>
    </row>
    <row r="6118" spans="1:7" ht="18.75" customHeight="1">
      <c r="A6118" s="36" t="s">
        <v>4945</v>
      </c>
      <c r="B6118" s="36" t="s">
        <v>4582</v>
      </c>
      <c r="C6118" s="36" t="s">
        <v>4946</v>
      </c>
      <c r="D6118" s="36" t="s">
        <v>4627</v>
      </c>
      <c r="E6118">
        <v>0</v>
      </c>
      <c r="F6118">
        <v>0</v>
      </c>
      <c r="G6118" t="s">
        <v>1464</v>
      </c>
    </row>
    <row r="6119" spans="1:7" ht="18.75" customHeight="1">
      <c r="A6119" s="36" t="s">
        <v>5255</v>
      </c>
      <c r="B6119" s="36" t="s">
        <v>4582</v>
      </c>
      <c r="C6119" s="36" t="s">
        <v>5256</v>
      </c>
      <c r="D6119" s="36" t="s">
        <v>4627</v>
      </c>
      <c r="E6119">
        <v>112.839403220421</v>
      </c>
      <c r="F6119">
        <v>-7.3079487408920398</v>
      </c>
      <c r="G6119" t="s">
        <v>1464</v>
      </c>
    </row>
    <row r="6120" spans="1:7" ht="18.75" customHeight="1">
      <c r="A6120" s="36" t="s">
        <v>5212</v>
      </c>
      <c r="B6120" s="36" t="s">
        <v>4582</v>
      </c>
      <c r="C6120" s="36" t="s">
        <v>5213</v>
      </c>
      <c r="D6120" s="36" t="s">
        <v>4627</v>
      </c>
      <c r="E6120">
        <v>0</v>
      </c>
      <c r="F6120">
        <v>0</v>
      </c>
      <c r="G6120" t="s">
        <v>1464</v>
      </c>
    </row>
    <row r="6121" spans="1:7" ht="18.75" customHeight="1">
      <c r="A6121" t="s">
        <v>17138</v>
      </c>
      <c r="B6121" s="36" t="s">
        <v>17246</v>
      </c>
      <c r="C6121" t="s">
        <v>17172</v>
      </c>
      <c r="D6121" t="s">
        <v>17194</v>
      </c>
      <c r="E6121">
        <v>39.16111111</v>
      </c>
      <c r="F6121">
        <v>127.45388889</v>
      </c>
    </row>
    <row r="6122" spans="1:7" ht="18.75" customHeight="1">
      <c r="A6122" s="36" t="s">
        <v>2123</v>
      </c>
      <c r="B6122" s="36" t="s">
        <v>1884</v>
      </c>
      <c r="C6122" s="36" t="s">
        <v>2124</v>
      </c>
      <c r="D6122" s="36" t="s">
        <v>1464</v>
      </c>
      <c r="E6122">
        <v>115.751491066041</v>
      </c>
      <c r="F6122">
        <v>-32.133815255526599</v>
      </c>
      <c r="G6122" t="s">
        <v>1464</v>
      </c>
    </row>
    <row r="6123" spans="1:7" ht="18.75" customHeight="1">
      <c r="A6123" s="36" t="s">
        <v>2055</v>
      </c>
      <c r="B6123" s="36" t="s">
        <v>1884</v>
      </c>
      <c r="C6123" s="36" t="s">
        <v>2056</v>
      </c>
      <c r="D6123" s="36" t="s">
        <v>1464</v>
      </c>
      <c r="E6123">
        <v>153.25341222748099</v>
      </c>
      <c r="F6123">
        <v>-29.858006867965202</v>
      </c>
      <c r="G6123" t="s">
        <v>1464</v>
      </c>
    </row>
    <row r="6124" spans="1:7" ht="18.75" customHeight="1">
      <c r="A6124" s="36" t="s">
        <v>4505</v>
      </c>
      <c r="B6124" s="36" t="s">
        <v>17247</v>
      </c>
      <c r="C6124" s="36" t="s">
        <v>4506</v>
      </c>
      <c r="D6124" s="36" t="s">
        <v>3768</v>
      </c>
      <c r="E6124">
        <v>114.5</v>
      </c>
      <c r="F6124">
        <v>30.833333970000002</v>
      </c>
      <c r="G6124" t="s">
        <v>1464</v>
      </c>
    </row>
    <row r="6125" spans="1:7" ht="18.75" customHeight="1">
      <c r="A6125" s="36" t="s">
        <v>3963</v>
      </c>
      <c r="B6125" s="36" t="s">
        <v>17247</v>
      </c>
      <c r="C6125" s="36" t="s">
        <v>3964</v>
      </c>
      <c r="D6125" t="s">
        <v>3768</v>
      </c>
      <c r="E6125">
        <v>114.38333129999999</v>
      </c>
      <c r="F6125">
        <v>30.533332819999998</v>
      </c>
      <c r="G6125" t="s">
        <v>1464</v>
      </c>
    </row>
    <row r="6126" spans="1:7" ht="18.75" customHeight="1">
      <c r="A6126" s="36" t="s">
        <v>3998</v>
      </c>
      <c r="B6126" s="36" t="s">
        <v>17247</v>
      </c>
      <c r="C6126" s="36" t="s">
        <v>3999</v>
      </c>
      <c r="D6126" s="36" t="s">
        <v>3876</v>
      </c>
      <c r="E6126">
        <v>122.06666559999999</v>
      </c>
      <c r="F6126">
        <v>30.083333970000002</v>
      </c>
      <c r="G6126" t="s">
        <v>1464</v>
      </c>
    </row>
    <row r="6127" spans="1:7" ht="18.75" customHeight="1">
      <c r="A6127" s="36" t="s">
        <v>4385</v>
      </c>
      <c r="B6127" s="36" t="s">
        <v>17247</v>
      </c>
      <c r="C6127" s="36" t="s">
        <v>4386</v>
      </c>
      <c r="D6127" s="36" t="s">
        <v>4069</v>
      </c>
      <c r="E6127">
        <v>87.583335880000007</v>
      </c>
      <c r="F6127">
        <v>43.633335109999997</v>
      </c>
      <c r="G6127" t="s">
        <v>1464</v>
      </c>
    </row>
    <row r="6128" spans="1:7" ht="18.75" customHeight="1">
      <c r="A6128" s="36" t="s">
        <v>4170</v>
      </c>
      <c r="B6128" s="36" t="s">
        <v>17247</v>
      </c>
      <c r="C6128" s="36" t="s">
        <v>4171</v>
      </c>
      <c r="D6128" s="36" t="s">
        <v>3867</v>
      </c>
      <c r="E6128">
        <v>122</v>
      </c>
      <c r="F6128">
        <v>36.983333590000001</v>
      </c>
      <c r="G6128" t="s">
        <v>1464</v>
      </c>
    </row>
    <row r="6129" spans="1:7" ht="18.75" customHeight="1">
      <c r="A6129" s="36" t="s">
        <v>7396</v>
      </c>
      <c r="B6129" s="36" t="s">
        <v>6929</v>
      </c>
      <c r="C6129" s="36" t="s">
        <v>7397</v>
      </c>
      <c r="D6129" t="s">
        <v>7017</v>
      </c>
      <c r="E6129">
        <v>94.766670230000003</v>
      </c>
      <c r="F6129">
        <v>20.86666679</v>
      </c>
      <c r="G6129" t="s">
        <v>1464</v>
      </c>
    </row>
    <row r="6130" spans="1:7" ht="18.75" customHeight="1">
      <c r="A6130" s="36" t="s">
        <v>7331</v>
      </c>
      <c r="B6130" s="36" t="s">
        <v>6929</v>
      </c>
      <c r="C6130" s="36" t="s">
        <v>7332</v>
      </c>
      <c r="D6130" s="36" t="s">
        <v>6955</v>
      </c>
      <c r="E6130">
        <v>95.920377999999999</v>
      </c>
      <c r="F6130">
        <v>21.897631000000001</v>
      </c>
      <c r="G6130" t="s">
        <v>1464</v>
      </c>
    </row>
    <row r="6131" spans="1:7" ht="18.75" customHeight="1">
      <c r="A6131" s="36" t="s">
        <v>3912</v>
      </c>
      <c r="B6131" s="36" t="s">
        <v>17247</v>
      </c>
      <c r="C6131" s="36" t="s">
        <v>3913</v>
      </c>
      <c r="D6131" s="36" t="s">
        <v>3778</v>
      </c>
      <c r="E6131">
        <v>117.51667019999999</v>
      </c>
      <c r="F6131">
        <v>29.316667559999999</v>
      </c>
      <c r="G6131" t="s">
        <v>1464</v>
      </c>
    </row>
    <row r="6132" spans="1:7" ht="18.75" customHeight="1">
      <c r="A6132" s="36" t="s">
        <v>2113</v>
      </c>
      <c r="B6132" s="36" t="s">
        <v>1884</v>
      </c>
      <c r="C6132" s="36" t="s">
        <v>2114</v>
      </c>
      <c r="D6132" s="36" t="s">
        <v>1464</v>
      </c>
      <c r="E6132">
        <v>145.76071120041701</v>
      </c>
      <c r="F6132">
        <v>-40.997830971917402</v>
      </c>
      <c r="G6132" t="s">
        <v>1464</v>
      </c>
    </row>
    <row r="6133" spans="1:7" ht="18.75" customHeight="1">
      <c r="A6133" s="36" t="s">
        <v>15552</v>
      </c>
      <c r="B6133" s="36" t="s">
        <v>6279</v>
      </c>
      <c r="C6133" s="36" t="s">
        <v>15553</v>
      </c>
      <c r="D6133" s="36" t="s">
        <v>15546</v>
      </c>
      <c r="E6133">
        <v>105.196009189546</v>
      </c>
      <c r="F6133">
        <v>16.4729484911858</v>
      </c>
      <c r="G6133" t="s">
        <v>1464</v>
      </c>
    </row>
    <row r="6134" spans="1:7" ht="18.75" customHeight="1">
      <c r="A6134" s="36" t="s">
        <v>6307</v>
      </c>
      <c r="B6134" s="36" t="s">
        <v>6279</v>
      </c>
      <c r="C6134" s="36" t="s">
        <v>6308</v>
      </c>
      <c r="D6134" t="s">
        <v>125</v>
      </c>
      <c r="E6134">
        <v>106.33333589999999</v>
      </c>
      <c r="F6134">
        <v>14.5</v>
      </c>
      <c r="G6134" t="s">
        <v>1464</v>
      </c>
    </row>
    <row r="6135" spans="1:7" ht="18.75" customHeight="1">
      <c r="A6135" s="36" t="s">
        <v>3817</v>
      </c>
      <c r="B6135" s="36" t="s">
        <v>17247</v>
      </c>
      <c r="C6135" s="36" t="s">
        <v>3818</v>
      </c>
      <c r="D6135" t="s">
        <v>3805</v>
      </c>
      <c r="E6135">
        <v>0</v>
      </c>
      <c r="F6135">
        <v>0</v>
      </c>
      <c r="G6135" t="s">
        <v>1464</v>
      </c>
    </row>
    <row r="6136" spans="1:7" ht="18.75" customHeight="1">
      <c r="A6136" s="36" t="s">
        <v>3872</v>
      </c>
      <c r="B6136" s="36" t="s">
        <v>17247</v>
      </c>
      <c r="C6136" s="36" t="s">
        <v>3873</v>
      </c>
      <c r="D6136" s="36" t="s">
        <v>3850</v>
      </c>
      <c r="E6136">
        <v>118.1500015</v>
      </c>
      <c r="F6136">
        <v>24.5</v>
      </c>
      <c r="G6136" t="s">
        <v>1464</v>
      </c>
    </row>
    <row r="6137" spans="1:7" ht="18.75" customHeight="1">
      <c r="A6137" s="36" t="s">
        <v>4459</v>
      </c>
      <c r="B6137" s="36" t="s">
        <v>17247</v>
      </c>
      <c r="C6137" s="36" t="s">
        <v>4460</v>
      </c>
      <c r="D6137" s="36" t="s">
        <v>3876</v>
      </c>
      <c r="E6137">
        <v>121.5</v>
      </c>
      <c r="F6137">
        <v>29.5</v>
      </c>
      <c r="G6137" t="s">
        <v>1464</v>
      </c>
    </row>
    <row r="6138" spans="1:7" ht="18.75" customHeight="1">
      <c r="A6138" s="36" t="s">
        <v>4312</v>
      </c>
      <c r="B6138" s="36" t="s">
        <v>17247</v>
      </c>
      <c r="C6138" s="36" t="s">
        <v>4313</v>
      </c>
      <c r="D6138" s="36" t="s">
        <v>3967</v>
      </c>
      <c r="E6138">
        <v>117.7166672</v>
      </c>
      <c r="F6138">
        <v>33.166667940000004</v>
      </c>
      <c r="G6138" t="s">
        <v>1464</v>
      </c>
    </row>
    <row r="6139" spans="1:7" ht="18.75" customHeight="1">
      <c r="A6139" s="36" t="s">
        <v>3960</v>
      </c>
      <c r="B6139" s="36" t="s">
        <v>17247</v>
      </c>
      <c r="C6139" s="36" t="s">
        <v>3961</v>
      </c>
      <c r="D6139" s="36" t="s">
        <v>3962</v>
      </c>
      <c r="E6139">
        <v>120.01667019999999</v>
      </c>
      <c r="F6139">
        <v>31.016666409999999</v>
      </c>
      <c r="G6139" t="s">
        <v>1464</v>
      </c>
    </row>
    <row r="6140" spans="1:7" ht="18.75" customHeight="1">
      <c r="A6140" s="36" t="s">
        <v>4457</v>
      </c>
      <c r="B6140" s="36" t="s">
        <v>17247</v>
      </c>
      <c r="C6140" s="36" t="s">
        <v>4458</v>
      </c>
      <c r="D6140" s="36" t="s">
        <v>3876</v>
      </c>
      <c r="E6140">
        <v>121.8000031</v>
      </c>
      <c r="F6140">
        <v>29.5</v>
      </c>
      <c r="G6140" t="s">
        <v>1464</v>
      </c>
    </row>
    <row r="6141" spans="1:7" ht="18.75" customHeight="1">
      <c r="A6141" s="36" t="s">
        <v>4042</v>
      </c>
      <c r="B6141" s="36" t="s">
        <v>17247</v>
      </c>
      <c r="C6141" s="36" t="s">
        <v>4043</v>
      </c>
      <c r="D6141" t="s">
        <v>3962</v>
      </c>
      <c r="E6141">
        <v>121.5</v>
      </c>
      <c r="F6141">
        <v>31.25</v>
      </c>
      <c r="G6141" t="s">
        <v>1464</v>
      </c>
    </row>
    <row r="6142" spans="1:7" ht="18.75" customHeight="1">
      <c r="A6142" s="36" t="s">
        <v>4215</v>
      </c>
      <c r="B6142" s="36" t="s">
        <v>17247</v>
      </c>
      <c r="C6142" s="36" t="s">
        <v>4216</v>
      </c>
      <c r="D6142" t="s">
        <v>4208</v>
      </c>
      <c r="E6142">
        <v>109.1999969</v>
      </c>
      <c r="F6142">
        <v>22.666666029999998</v>
      </c>
      <c r="G6142" t="s">
        <v>1464</v>
      </c>
    </row>
    <row r="6143" spans="1:7" ht="18.75" customHeight="1">
      <c r="A6143" s="36" t="s">
        <v>4433</v>
      </c>
      <c r="B6143" s="36" t="s">
        <v>17247</v>
      </c>
      <c r="C6143" s="36" t="s">
        <v>4434</v>
      </c>
      <c r="D6143" s="36" t="s">
        <v>3768</v>
      </c>
      <c r="E6143">
        <v>114.0999985</v>
      </c>
      <c r="F6143">
        <v>29.933332440000001</v>
      </c>
      <c r="G6143" t="s">
        <v>1464</v>
      </c>
    </row>
    <row r="6144" spans="1:7" ht="18.75" customHeight="1">
      <c r="A6144" s="36" t="s">
        <v>4030</v>
      </c>
      <c r="B6144" s="36" t="s">
        <v>17247</v>
      </c>
      <c r="C6144" s="36" t="s">
        <v>4031</v>
      </c>
      <c r="D6144" s="36" t="s">
        <v>3778</v>
      </c>
      <c r="E6144">
        <v>117.3499985</v>
      </c>
      <c r="F6144">
        <v>28.36666679</v>
      </c>
      <c r="G6144" t="s">
        <v>1464</v>
      </c>
    </row>
    <row r="6145" spans="1:7" ht="18.75" customHeight="1">
      <c r="A6145" s="36" t="s">
        <v>3972</v>
      </c>
      <c r="B6145" s="36" t="s">
        <v>17247</v>
      </c>
      <c r="C6145" s="36" t="s">
        <v>3973</v>
      </c>
      <c r="D6145" t="s">
        <v>3778</v>
      </c>
      <c r="E6145">
        <v>117.83333589999999</v>
      </c>
      <c r="F6145">
        <v>29.166666029999998</v>
      </c>
      <c r="G6145" t="s">
        <v>1464</v>
      </c>
    </row>
    <row r="6146" spans="1:7" ht="18.75" customHeight="1">
      <c r="A6146" s="36" t="s">
        <v>4194</v>
      </c>
      <c r="B6146" s="36" t="s">
        <v>17247</v>
      </c>
      <c r="C6146" s="36" t="s">
        <v>4195</v>
      </c>
      <c r="D6146" t="s">
        <v>3850</v>
      </c>
      <c r="E6146">
        <v>119.23332980000001</v>
      </c>
      <c r="F6146">
        <v>25.399999619999999</v>
      </c>
      <c r="G6146" t="s">
        <v>1464</v>
      </c>
    </row>
    <row r="6147" spans="1:7" ht="18.75" customHeight="1">
      <c r="A6147" s="36" t="s">
        <v>4513</v>
      </c>
      <c r="B6147" s="36" t="s">
        <v>17247</v>
      </c>
      <c r="C6147" s="36" t="s">
        <v>4514</v>
      </c>
      <c r="D6147" s="36" t="s">
        <v>3775</v>
      </c>
      <c r="E6147">
        <v>121.5</v>
      </c>
      <c r="F6147">
        <v>31.75</v>
      </c>
      <c r="G6147" t="s">
        <v>1464</v>
      </c>
    </row>
    <row r="6148" spans="1:7" ht="18.75" customHeight="1">
      <c r="A6148" s="36" t="s">
        <v>4542</v>
      </c>
      <c r="B6148" s="36" t="s">
        <v>17247</v>
      </c>
      <c r="C6148" s="36" t="s">
        <v>4543</v>
      </c>
      <c r="D6148" s="36" t="s">
        <v>3768</v>
      </c>
      <c r="E6148">
        <v>113.9499969</v>
      </c>
      <c r="F6148">
        <v>30.683332440000001</v>
      </c>
      <c r="G6148" t="s">
        <v>1464</v>
      </c>
    </row>
    <row r="6149" spans="1:7" ht="18.75" customHeight="1">
      <c r="A6149" s="36" t="s">
        <v>3842</v>
      </c>
      <c r="B6149" s="36" t="s">
        <v>17247</v>
      </c>
      <c r="C6149" s="36" t="s">
        <v>3843</v>
      </c>
      <c r="D6149" s="36" t="s">
        <v>3821</v>
      </c>
      <c r="E6149">
        <v>0</v>
      </c>
      <c r="F6149">
        <v>0</v>
      </c>
      <c r="G6149" t="s">
        <v>1464</v>
      </c>
    </row>
    <row r="6150" spans="1:7" ht="18.75" customHeight="1">
      <c r="A6150" s="36" t="s">
        <v>3944</v>
      </c>
      <c r="B6150" s="36" t="s">
        <v>17247</v>
      </c>
      <c r="C6150" s="36" t="s">
        <v>3945</v>
      </c>
      <c r="D6150" s="36" t="s">
        <v>3802</v>
      </c>
      <c r="E6150">
        <v>120.152044904281</v>
      </c>
      <c r="F6150">
        <v>34.3199837045387</v>
      </c>
      <c r="G6150" t="s">
        <v>1464</v>
      </c>
    </row>
    <row r="6151" spans="1:7" ht="18.75" customHeight="1">
      <c r="A6151" s="36" t="s">
        <v>4419</v>
      </c>
      <c r="B6151" s="36" t="s">
        <v>17247</v>
      </c>
      <c r="C6151" s="36" t="s">
        <v>4420</v>
      </c>
      <c r="D6151" t="s">
        <v>3850</v>
      </c>
      <c r="E6151">
        <v>119.83333589999999</v>
      </c>
      <c r="F6151">
        <v>26.833333970000002</v>
      </c>
      <c r="G6151" t="s">
        <v>1464</v>
      </c>
    </row>
    <row r="6152" spans="1:7" ht="18.75" customHeight="1">
      <c r="A6152" s="36" t="s">
        <v>4568</v>
      </c>
      <c r="B6152" s="36" t="s">
        <v>17247</v>
      </c>
      <c r="C6152" s="36" t="s">
        <v>4569</v>
      </c>
      <c r="D6152" s="36" t="s">
        <v>3765</v>
      </c>
      <c r="E6152">
        <v>100</v>
      </c>
      <c r="F6152">
        <v>21.666666029999998</v>
      </c>
      <c r="G6152" t="s">
        <v>1464</v>
      </c>
    </row>
    <row r="6153" spans="1:7" ht="18.75" customHeight="1">
      <c r="A6153" s="36" t="s">
        <v>14321</v>
      </c>
      <c r="B6153" s="36" t="s">
        <v>14231</v>
      </c>
      <c r="C6153" s="36" t="s">
        <v>14322</v>
      </c>
      <c r="D6153" s="36" t="s">
        <v>14289</v>
      </c>
      <c r="E6153">
        <v>106.554164634298</v>
      </c>
      <c r="F6153">
        <v>20.2210574943179</v>
      </c>
      <c r="G6153" t="s">
        <v>1464</v>
      </c>
    </row>
    <row r="6154" spans="1:7" ht="18.75" customHeight="1">
      <c r="A6154" s="36" t="s">
        <v>3909</v>
      </c>
      <c r="B6154" s="36" t="s">
        <v>17247</v>
      </c>
      <c r="C6154" s="36" t="s">
        <v>3910</v>
      </c>
      <c r="D6154" s="36" t="s">
        <v>3876</v>
      </c>
      <c r="E6154">
        <v>121.26667019999999</v>
      </c>
      <c r="F6154">
        <v>28.149999619999999</v>
      </c>
      <c r="G6154" t="s">
        <v>1464</v>
      </c>
    </row>
    <row r="6155" spans="1:7" ht="18.75" customHeight="1">
      <c r="A6155" s="36" t="s">
        <v>4517</v>
      </c>
      <c r="B6155" s="36" t="s">
        <v>17247</v>
      </c>
      <c r="C6155" s="36" t="s">
        <v>4518</v>
      </c>
      <c r="D6155" s="36" t="s">
        <v>3775</v>
      </c>
      <c r="E6155">
        <v>118.7833328</v>
      </c>
      <c r="F6155">
        <v>32.066665649999997</v>
      </c>
      <c r="G6155" t="s">
        <v>1464</v>
      </c>
    </row>
    <row r="6156" spans="1:7" ht="18.75" customHeight="1">
      <c r="A6156" s="36" t="s">
        <v>4227</v>
      </c>
      <c r="B6156" s="36" t="s">
        <v>17247</v>
      </c>
      <c r="C6156" s="36" t="s">
        <v>4228</v>
      </c>
      <c r="D6156" s="36" t="s">
        <v>3765</v>
      </c>
      <c r="E6156">
        <v>101</v>
      </c>
      <c r="F6156">
        <v>24.5</v>
      </c>
      <c r="G6156" t="s">
        <v>1464</v>
      </c>
    </row>
    <row r="6157" spans="1:7" ht="18.75" customHeight="1">
      <c r="A6157" s="36" t="s">
        <v>4024</v>
      </c>
      <c r="B6157" s="36" t="s">
        <v>17247</v>
      </c>
      <c r="C6157" s="36" t="s">
        <v>4025</v>
      </c>
      <c r="D6157" t="s">
        <v>3765</v>
      </c>
      <c r="E6157">
        <v>103.25</v>
      </c>
      <c r="F6157">
        <v>25.566667559999999</v>
      </c>
      <c r="G6157" t="s">
        <v>1464</v>
      </c>
    </row>
    <row r="6158" spans="1:7" ht="18.75" customHeight="1">
      <c r="A6158" s="36" t="s">
        <v>3877</v>
      </c>
      <c r="B6158" s="36" t="s">
        <v>17247</v>
      </c>
      <c r="C6158" s="36" t="s">
        <v>3878</v>
      </c>
      <c r="D6158" s="36" t="s">
        <v>3861</v>
      </c>
      <c r="E6158">
        <v>119.556086641582</v>
      </c>
      <c r="F6158">
        <v>34.5583949568869</v>
      </c>
      <c r="G6158" t="s">
        <v>1464</v>
      </c>
    </row>
    <row r="6159" spans="1:7" ht="18.75" customHeight="1">
      <c r="A6159" s="36" t="s">
        <v>4257</v>
      </c>
      <c r="B6159" s="36" t="s">
        <v>17247</v>
      </c>
      <c r="C6159" s="36" t="s">
        <v>4258</v>
      </c>
      <c r="D6159" s="36" t="s">
        <v>3826</v>
      </c>
      <c r="E6159">
        <v>114.33333589999999</v>
      </c>
      <c r="F6159">
        <v>33</v>
      </c>
      <c r="G6159" t="s">
        <v>1464</v>
      </c>
    </row>
    <row r="6160" spans="1:7" ht="18.75" customHeight="1">
      <c r="A6160" s="36" t="s">
        <v>4421</v>
      </c>
      <c r="B6160" s="36" t="s">
        <v>17247</v>
      </c>
      <c r="C6160" s="36" t="s">
        <v>4422</v>
      </c>
      <c r="D6160" t="s">
        <v>3850</v>
      </c>
      <c r="E6160">
        <v>120.1999969</v>
      </c>
      <c r="F6160">
        <v>26.966667180000002</v>
      </c>
      <c r="G6160" t="s">
        <v>1464</v>
      </c>
    </row>
    <row r="6161" spans="1:7" ht="18.75" customHeight="1">
      <c r="A6161" s="36" t="s">
        <v>6226</v>
      </c>
      <c r="B6161" s="36" t="s">
        <v>5588</v>
      </c>
      <c r="C6161" s="36" t="s">
        <v>6227</v>
      </c>
      <c r="D6161" t="s">
        <v>1464</v>
      </c>
      <c r="E6161">
        <v>135.419826376934</v>
      </c>
      <c r="F6161">
        <v>34.688449613288697</v>
      </c>
      <c r="G6161" t="s">
        <v>1464</v>
      </c>
    </row>
    <row r="6162" spans="1:7" ht="18.75" customHeight="1">
      <c r="A6162" s="36" t="s">
        <v>5972</v>
      </c>
      <c r="B6162" s="36" t="s">
        <v>5588</v>
      </c>
      <c r="C6162" s="36" t="s">
        <v>5973</v>
      </c>
      <c r="D6162" t="s">
        <v>5626</v>
      </c>
      <c r="E6162">
        <v>136.98708254210499</v>
      </c>
      <c r="F6162">
        <v>34.833340124475001</v>
      </c>
      <c r="G6162" t="s">
        <v>1464</v>
      </c>
    </row>
    <row r="6163" spans="1:7" ht="18.75" customHeight="1">
      <c r="A6163" s="36" t="s">
        <v>6240</v>
      </c>
      <c r="B6163" s="36" t="s">
        <v>5588</v>
      </c>
      <c r="C6163" s="36" t="s">
        <v>6241</v>
      </c>
      <c r="D6163" t="s">
        <v>5626</v>
      </c>
      <c r="E6163">
        <v>137.018268091924</v>
      </c>
      <c r="F6163">
        <v>34.795061931726799</v>
      </c>
      <c r="G6163" t="s">
        <v>1464</v>
      </c>
    </row>
    <row r="6164" spans="1:7" ht="18.75" customHeight="1">
      <c r="A6164" s="36" t="s">
        <v>7239</v>
      </c>
      <c r="B6164" s="36" t="s">
        <v>6929</v>
      </c>
      <c r="C6164" s="36" t="s">
        <v>7240</v>
      </c>
      <c r="D6164" s="36" t="s">
        <v>6964</v>
      </c>
      <c r="E6164">
        <v>94.599998470000003</v>
      </c>
      <c r="F6164">
        <v>17.61666679</v>
      </c>
      <c r="G6164" t="s">
        <v>1464</v>
      </c>
    </row>
    <row r="6165" spans="1:7" ht="18.75" customHeight="1">
      <c r="A6165" s="36" t="s">
        <v>5759</v>
      </c>
      <c r="B6165" s="36" t="s">
        <v>5588</v>
      </c>
      <c r="C6165" s="36" t="s">
        <v>5760</v>
      </c>
      <c r="D6165" t="s">
        <v>5761</v>
      </c>
      <c r="E6165">
        <v>132.372808005889</v>
      </c>
      <c r="F6165">
        <v>34.356662923827898</v>
      </c>
      <c r="G6165" t="s">
        <v>1464</v>
      </c>
    </row>
    <row r="6166" spans="1:7" ht="18.75" customHeight="1">
      <c r="A6166" s="36" t="s">
        <v>6962</v>
      </c>
      <c r="B6166" s="36" t="s">
        <v>6929</v>
      </c>
      <c r="C6166" s="36" t="s">
        <v>6963</v>
      </c>
      <c r="D6166" s="36" t="s">
        <v>6964</v>
      </c>
      <c r="E6166">
        <v>94.616668700000005</v>
      </c>
      <c r="F6166">
        <v>17.61666679</v>
      </c>
      <c r="G6166" t="s">
        <v>1464</v>
      </c>
    </row>
    <row r="6167" spans="1:7" ht="18.75" customHeight="1">
      <c r="A6167" s="36" t="s">
        <v>7163</v>
      </c>
      <c r="B6167" s="36" t="s">
        <v>6929</v>
      </c>
      <c r="C6167" s="36" t="s">
        <v>7164</v>
      </c>
      <c r="D6167" s="36" t="s">
        <v>6947</v>
      </c>
      <c r="E6167">
        <v>97.449996949999999</v>
      </c>
      <c r="F6167">
        <v>25.350000380000001</v>
      </c>
      <c r="G6167" t="s">
        <v>1464</v>
      </c>
    </row>
    <row r="6168" spans="1:7" ht="18.75" customHeight="1">
      <c r="A6168" s="36" t="s">
        <v>12692</v>
      </c>
      <c r="B6168" s="36" t="s">
        <v>17253</v>
      </c>
      <c r="C6168" s="36" t="s">
        <v>12693</v>
      </c>
      <c r="D6168" s="36" t="s">
        <v>12421</v>
      </c>
      <c r="E6168">
        <v>79.916664119999993</v>
      </c>
      <c r="F6168">
        <v>7.3833332059999996</v>
      </c>
      <c r="G6168" t="s">
        <v>1464</v>
      </c>
    </row>
    <row r="6169" spans="1:7" ht="18.75" customHeight="1">
      <c r="A6169" s="36" t="s">
        <v>12576</v>
      </c>
      <c r="B6169" s="36" t="s">
        <v>17253</v>
      </c>
      <c r="C6169" s="36" t="s">
        <v>12577</v>
      </c>
      <c r="D6169" s="36" t="s">
        <v>12442</v>
      </c>
      <c r="E6169">
        <v>81.033332819999998</v>
      </c>
      <c r="F6169">
        <v>7.8333334920000004</v>
      </c>
      <c r="G6169" t="s">
        <v>1464</v>
      </c>
    </row>
    <row r="6170" spans="1:7" ht="18.75" customHeight="1">
      <c r="A6170" s="36" t="s">
        <v>4336</v>
      </c>
      <c r="B6170" s="36" t="s">
        <v>17247</v>
      </c>
      <c r="C6170" s="36" t="s">
        <v>4337</v>
      </c>
      <c r="D6170" t="s">
        <v>3831</v>
      </c>
      <c r="E6170">
        <v>124.3499985</v>
      </c>
      <c r="F6170">
        <v>40.133335109999997</v>
      </c>
      <c r="G6170" t="s">
        <v>1464</v>
      </c>
    </row>
    <row r="6171" spans="1:7" ht="18.75" customHeight="1">
      <c r="A6171" s="36" t="s">
        <v>5733</v>
      </c>
      <c r="B6171" s="36" t="s">
        <v>5588</v>
      </c>
      <c r="C6171" s="36" t="s">
        <v>5734</v>
      </c>
      <c r="D6171" t="s">
        <v>1464</v>
      </c>
      <c r="E6171">
        <v>131.380893899847</v>
      </c>
      <c r="F6171">
        <v>34.023291978603801</v>
      </c>
      <c r="G6171" t="s">
        <v>1464</v>
      </c>
    </row>
    <row r="6172" spans="1:7" ht="18.75" customHeight="1">
      <c r="A6172" s="36" t="s">
        <v>3921</v>
      </c>
      <c r="B6172" s="36" t="s">
        <v>17247</v>
      </c>
      <c r="C6172" s="36" t="s">
        <v>3922</v>
      </c>
      <c r="D6172" t="s">
        <v>3805</v>
      </c>
      <c r="E6172">
        <v>90.5</v>
      </c>
      <c r="F6172">
        <v>29.166666029999998</v>
      </c>
      <c r="G6172" t="s">
        <v>1464</v>
      </c>
    </row>
    <row r="6173" spans="1:7" ht="18.75" customHeight="1">
      <c r="A6173" s="36" t="s">
        <v>6712</v>
      </c>
      <c r="B6173" s="36" t="s">
        <v>6330</v>
      </c>
      <c r="C6173" t="s">
        <v>6713</v>
      </c>
      <c r="D6173" t="s">
        <v>6335</v>
      </c>
      <c r="E6173">
        <v>5.8333334920000004</v>
      </c>
      <c r="F6173">
        <v>100.38333129999999</v>
      </c>
    </row>
    <row r="6174" spans="1:7" ht="18.75" customHeight="1">
      <c r="A6174" s="36" t="s">
        <v>4178</v>
      </c>
      <c r="B6174" s="36" t="s">
        <v>17247</v>
      </c>
      <c r="C6174" s="36" t="s">
        <v>4179</v>
      </c>
      <c r="D6174" t="s">
        <v>3775</v>
      </c>
      <c r="E6174">
        <v>120.560924574144</v>
      </c>
      <c r="F6174">
        <v>33.571361399622702</v>
      </c>
      <c r="G6174" t="s">
        <v>1464</v>
      </c>
    </row>
    <row r="6175" spans="1:7" ht="18.75" customHeight="1">
      <c r="A6175" s="36" t="s">
        <v>3793</v>
      </c>
      <c r="B6175" s="36" t="s">
        <v>17247</v>
      </c>
      <c r="C6175" s="36" t="s">
        <v>3794</v>
      </c>
      <c r="D6175" s="36" t="s">
        <v>3775</v>
      </c>
      <c r="E6175">
        <v>120.613523407504</v>
      </c>
      <c r="F6175">
        <v>33.562470562171299</v>
      </c>
      <c r="G6175" t="s">
        <v>1464</v>
      </c>
    </row>
    <row r="6176" spans="1:7" ht="18.75" customHeight="1">
      <c r="A6176" s="36" t="s">
        <v>4114</v>
      </c>
      <c r="B6176" s="36" t="s">
        <v>17247</v>
      </c>
      <c r="C6176" s="36" t="s">
        <v>4115</v>
      </c>
      <c r="D6176" s="36" t="s">
        <v>3805</v>
      </c>
      <c r="E6176">
        <v>90.666664119999993</v>
      </c>
      <c r="F6176">
        <v>29</v>
      </c>
      <c r="G6176" t="s">
        <v>1464</v>
      </c>
    </row>
    <row r="6177" spans="1:7" ht="18.75" customHeight="1">
      <c r="A6177" s="36" t="s">
        <v>4509</v>
      </c>
      <c r="B6177" s="36" t="s">
        <v>17247</v>
      </c>
      <c r="C6177" s="36" t="s">
        <v>4510</v>
      </c>
      <c r="D6177" s="36" t="s">
        <v>3775</v>
      </c>
      <c r="E6177">
        <v>120.75</v>
      </c>
      <c r="F6177">
        <v>31.600000380000001</v>
      </c>
      <c r="G6177" t="s">
        <v>1464</v>
      </c>
    </row>
    <row r="6178" spans="1:7" ht="18.75" customHeight="1">
      <c r="A6178" s="36" t="s">
        <v>7151</v>
      </c>
      <c r="B6178" s="36" t="s">
        <v>6929</v>
      </c>
      <c r="C6178" s="36" t="s">
        <v>7152</v>
      </c>
      <c r="D6178" s="36" t="s">
        <v>6931</v>
      </c>
      <c r="E6178">
        <v>96.166664119999993</v>
      </c>
      <c r="F6178">
        <v>16.75</v>
      </c>
      <c r="G6178" t="s">
        <v>1464</v>
      </c>
    </row>
    <row r="6179" spans="1:7" ht="18.75" customHeight="1">
      <c r="A6179" s="36" t="s">
        <v>3976</v>
      </c>
      <c r="B6179" s="36" t="s">
        <v>17247</v>
      </c>
      <c r="C6179" s="36" t="s">
        <v>3977</v>
      </c>
      <c r="D6179" s="36" t="s">
        <v>3918</v>
      </c>
      <c r="E6179">
        <v>113.33333589999999</v>
      </c>
      <c r="F6179">
        <v>29.63333321</v>
      </c>
      <c r="G6179" t="s">
        <v>1464</v>
      </c>
    </row>
    <row r="6180" spans="1:7" ht="18.75" customHeight="1">
      <c r="A6180" s="36" t="s">
        <v>11886</v>
      </c>
      <c r="B6180" s="36" t="s">
        <v>17251</v>
      </c>
      <c r="C6180" s="36" t="s">
        <v>11887</v>
      </c>
      <c r="D6180" s="36" t="s">
        <v>11888</v>
      </c>
      <c r="E6180">
        <v>128.633694233314</v>
      </c>
      <c r="F6180">
        <v>38.084839242682001</v>
      </c>
      <c r="G6180" t="s">
        <v>1464</v>
      </c>
    </row>
    <row r="6181" spans="1:7" ht="18.75" customHeight="1">
      <c r="A6181" s="36" t="s">
        <v>12016</v>
      </c>
      <c r="B6181" s="36" t="s">
        <v>17251</v>
      </c>
      <c r="C6181" s="36" t="s">
        <v>12017</v>
      </c>
      <c r="D6181" s="36" t="s">
        <v>11888</v>
      </c>
      <c r="E6181">
        <v>128.625331575253</v>
      </c>
      <c r="F6181">
        <v>38.157867270352199</v>
      </c>
      <c r="G6181" t="s">
        <v>1464</v>
      </c>
    </row>
    <row r="6182" spans="1:7" ht="18.75" customHeight="1">
      <c r="A6182" s="36" t="s">
        <v>4417</v>
      </c>
      <c r="B6182" s="36" t="s">
        <v>17247</v>
      </c>
      <c r="C6182" s="36" t="s">
        <v>4418</v>
      </c>
      <c r="D6182" t="s">
        <v>3775</v>
      </c>
      <c r="E6182">
        <v>119.73332980000001</v>
      </c>
      <c r="F6182">
        <v>32.299999239999998</v>
      </c>
      <c r="G6182" t="s">
        <v>1464</v>
      </c>
    </row>
    <row r="6183" spans="1:7" ht="18.75" customHeight="1">
      <c r="A6183" s="36" t="s">
        <v>1995</v>
      </c>
      <c r="B6183" s="36" t="s">
        <v>1884</v>
      </c>
      <c r="C6183" s="36" t="s">
        <v>1996</v>
      </c>
      <c r="D6183" s="36" t="s">
        <v>1464</v>
      </c>
      <c r="E6183">
        <v>144.86821650270701</v>
      </c>
      <c r="F6183">
        <v>-29.2514478400333</v>
      </c>
      <c r="G6183" t="s">
        <v>1464</v>
      </c>
    </row>
    <row r="6184" spans="1:7" ht="18.75" customHeight="1">
      <c r="A6184" s="36" t="s">
        <v>2381</v>
      </c>
      <c r="B6184" s="36" t="s">
        <v>1884</v>
      </c>
      <c r="C6184" s="36" t="s">
        <v>2382</v>
      </c>
      <c r="D6184" s="36" t="s">
        <v>1464</v>
      </c>
      <c r="E6184">
        <v>142.28620545421501</v>
      </c>
      <c r="F6184">
        <v>-29.893075689158501</v>
      </c>
      <c r="G6184" t="s">
        <v>1464</v>
      </c>
    </row>
    <row r="6185" spans="1:7" ht="18.75" customHeight="1">
      <c r="A6185" s="36" t="s">
        <v>8361</v>
      </c>
      <c r="B6185" s="36" t="s">
        <v>17249</v>
      </c>
      <c r="C6185" s="36" t="s">
        <v>8362</v>
      </c>
      <c r="D6185" t="s">
        <v>7726</v>
      </c>
      <c r="E6185">
        <v>172.41666670000001</v>
      </c>
      <c r="F6185">
        <v>-43.833333330000002</v>
      </c>
      <c r="G6185" t="s">
        <v>8598</v>
      </c>
    </row>
    <row r="6186" spans="1:7" ht="18.75" customHeight="1">
      <c r="A6186" s="36" t="s">
        <v>14358</v>
      </c>
      <c r="B6186" s="36" t="s">
        <v>17249</v>
      </c>
      <c r="C6186" s="36" t="s">
        <v>8363</v>
      </c>
      <c r="D6186" s="36" t="s">
        <v>7726</v>
      </c>
      <c r="E6186">
        <v>172.41666670000001</v>
      </c>
      <c r="F6186">
        <v>-43.833333330000002</v>
      </c>
      <c r="G6186" t="s">
        <v>8598</v>
      </c>
    </row>
    <row r="6187" spans="1:7" ht="18.75" customHeight="1">
      <c r="A6187" s="36" t="s">
        <v>8066</v>
      </c>
      <c r="B6187" s="36" t="s">
        <v>17249</v>
      </c>
      <c r="C6187" s="36" t="s">
        <v>8067</v>
      </c>
      <c r="D6187" t="s">
        <v>7726</v>
      </c>
      <c r="E6187">
        <v>172.41666670000001</v>
      </c>
      <c r="F6187">
        <v>-43.833333330000002</v>
      </c>
      <c r="G6187" t="s">
        <v>8598</v>
      </c>
    </row>
    <row r="6188" spans="1:7" ht="18.75" customHeight="1">
      <c r="A6188" s="36" t="s">
        <v>8070</v>
      </c>
      <c r="B6188" s="36" t="s">
        <v>17249</v>
      </c>
      <c r="C6188" s="36" t="s">
        <v>8071</v>
      </c>
      <c r="D6188" t="s">
        <v>7726</v>
      </c>
      <c r="E6188">
        <v>172.41666670000001</v>
      </c>
      <c r="F6188">
        <v>-43.833333330000002</v>
      </c>
      <c r="G6188" t="s">
        <v>8598</v>
      </c>
    </row>
    <row r="6189" spans="1:7" ht="18.75" customHeight="1">
      <c r="A6189" s="36" t="s">
        <v>6080</v>
      </c>
      <c r="B6189" s="36" t="s">
        <v>5588</v>
      </c>
      <c r="C6189" s="36" t="s">
        <v>6081</v>
      </c>
      <c r="D6189" s="36" t="s">
        <v>5908</v>
      </c>
      <c r="E6189">
        <v>131.9499969</v>
      </c>
      <c r="F6189">
        <v>34.083332059999996</v>
      </c>
      <c r="G6189" t="s">
        <v>1464</v>
      </c>
    </row>
    <row r="6190" spans="1:7" ht="18.75" customHeight="1">
      <c r="A6190" s="36" t="s">
        <v>8068</v>
      </c>
      <c r="B6190" s="36" t="s">
        <v>17249</v>
      </c>
      <c r="C6190" s="36" t="s">
        <v>8069</v>
      </c>
      <c r="D6190" s="36" t="s">
        <v>7713</v>
      </c>
      <c r="E6190">
        <v>174.80583329999999</v>
      </c>
      <c r="F6190">
        <v>-37.09333333</v>
      </c>
      <c r="G6190" t="s">
        <v>8871</v>
      </c>
    </row>
    <row r="6191" spans="1:7" ht="18.75" customHeight="1">
      <c r="A6191" s="36" t="s">
        <v>5680</v>
      </c>
      <c r="B6191" s="36" t="s">
        <v>5588</v>
      </c>
      <c r="C6191" s="36" t="s">
        <v>5681</v>
      </c>
      <c r="D6191" t="s">
        <v>5612</v>
      </c>
      <c r="E6191">
        <v>140.005576579755</v>
      </c>
      <c r="F6191">
        <v>35.677982951739899</v>
      </c>
      <c r="G6191" t="s">
        <v>1464</v>
      </c>
    </row>
    <row r="6192" spans="1:7" ht="18.75" customHeight="1">
      <c r="A6192" s="36" t="s">
        <v>7307</v>
      </c>
      <c r="B6192" s="36" t="s">
        <v>6929</v>
      </c>
      <c r="C6192" s="36" t="s">
        <v>7308</v>
      </c>
      <c r="D6192" s="36" t="s">
        <v>1464</v>
      </c>
      <c r="E6192">
        <v>94.158467000000002</v>
      </c>
      <c r="F6192">
        <v>23.837766999999999</v>
      </c>
      <c r="G6192" t="s">
        <v>1464</v>
      </c>
    </row>
    <row r="6193" spans="1:7" ht="18.75" customHeight="1">
      <c r="A6193" s="36" t="s">
        <v>7024</v>
      </c>
      <c r="B6193" s="36" t="s">
        <v>6929</v>
      </c>
      <c r="C6193" s="36" t="s">
        <v>7025</v>
      </c>
      <c r="D6193" s="36" t="s">
        <v>6955</v>
      </c>
      <c r="E6193">
        <v>95.966667180000002</v>
      </c>
      <c r="F6193">
        <v>21.966667180000002</v>
      </c>
      <c r="G6193" t="s">
        <v>1464</v>
      </c>
    </row>
    <row r="6194" spans="1:7" ht="18.75" customHeight="1">
      <c r="A6194" s="36" t="s">
        <v>12010</v>
      </c>
      <c r="B6194" s="36" t="s">
        <v>17251</v>
      </c>
      <c r="C6194" s="36" t="s">
        <v>12011</v>
      </c>
      <c r="D6194" s="36" t="s">
        <v>11839</v>
      </c>
      <c r="E6194">
        <v>126.804390202837</v>
      </c>
      <c r="F6194">
        <v>36.615798980981197</v>
      </c>
      <c r="G6194" t="s">
        <v>1464</v>
      </c>
    </row>
    <row r="6195" spans="1:7" ht="18.75" customHeight="1">
      <c r="A6195" s="36" t="s">
        <v>4737</v>
      </c>
      <c r="B6195" s="36" t="s">
        <v>4582</v>
      </c>
      <c r="C6195" s="36" t="s">
        <v>4738</v>
      </c>
      <c r="D6195" s="36" t="s">
        <v>4624</v>
      </c>
      <c r="E6195">
        <v>0</v>
      </c>
      <c r="F6195">
        <v>0</v>
      </c>
      <c r="G6195" t="s">
        <v>1464</v>
      </c>
    </row>
    <row r="6196" spans="1:7" ht="18.75" customHeight="1">
      <c r="A6196" s="36" t="s">
        <v>6950</v>
      </c>
      <c r="B6196" s="36" t="s">
        <v>6929</v>
      </c>
      <c r="C6196" s="36" t="s">
        <v>6951</v>
      </c>
      <c r="D6196" s="36" t="s">
        <v>6952</v>
      </c>
      <c r="E6196">
        <v>95.31</v>
      </c>
      <c r="F6196">
        <v>16.440000000000001</v>
      </c>
      <c r="G6196" t="s">
        <v>1464</v>
      </c>
    </row>
    <row r="6197" spans="1:7" ht="18.75" customHeight="1">
      <c r="A6197" s="36" t="s">
        <v>4243</v>
      </c>
      <c r="B6197" s="36" t="s">
        <v>17247</v>
      </c>
      <c r="C6197" s="36" t="s">
        <v>4244</v>
      </c>
      <c r="D6197" s="36" t="s">
        <v>3867</v>
      </c>
      <c r="E6197">
        <v>118.66666410000001</v>
      </c>
      <c r="F6197">
        <v>37.75</v>
      </c>
      <c r="G6197" t="s">
        <v>1464</v>
      </c>
    </row>
    <row r="6198" spans="1:7" ht="18.75" customHeight="1">
      <c r="A6198" s="36" t="s">
        <v>4302</v>
      </c>
      <c r="B6198" s="36" t="s">
        <v>17247</v>
      </c>
      <c r="C6198" s="36" t="s">
        <v>4303</v>
      </c>
      <c r="D6198" s="36" t="s">
        <v>3826</v>
      </c>
      <c r="E6198">
        <v>114.06666559999999</v>
      </c>
      <c r="F6198">
        <v>34.966667180000002</v>
      </c>
      <c r="G6198" t="s">
        <v>1464</v>
      </c>
    </row>
    <row r="6199" spans="1:7" ht="18.75" customHeight="1">
      <c r="A6199" s="36" t="s">
        <v>7028</v>
      </c>
      <c r="B6199" s="36" t="s">
        <v>6929</v>
      </c>
      <c r="C6199" s="36" t="s">
        <v>7029</v>
      </c>
      <c r="D6199" t="s">
        <v>6955</v>
      </c>
      <c r="E6199">
        <v>95.866668700000005</v>
      </c>
      <c r="F6199">
        <v>22.016666409999999</v>
      </c>
      <c r="G6199" t="s">
        <v>1464</v>
      </c>
    </row>
    <row r="6200" spans="1:7" ht="18.75" customHeight="1">
      <c r="A6200" s="36" t="s">
        <v>12257</v>
      </c>
      <c r="B6200" s="36" t="s">
        <v>17251</v>
      </c>
      <c r="C6200" s="36" t="s">
        <v>12258</v>
      </c>
      <c r="D6200" s="36" t="s">
        <v>11812</v>
      </c>
      <c r="E6200">
        <v>127.411543016116</v>
      </c>
      <c r="F6200">
        <v>34.802988311003404</v>
      </c>
      <c r="G6200" t="s">
        <v>1464</v>
      </c>
    </row>
    <row r="6201" spans="1:7" ht="18.75" customHeight="1">
      <c r="A6201" s="36" t="s">
        <v>12040</v>
      </c>
      <c r="B6201" s="36" t="s">
        <v>17251</v>
      </c>
      <c r="C6201" s="36" t="s">
        <v>12041</v>
      </c>
      <c r="D6201" s="36" t="s">
        <v>11815</v>
      </c>
      <c r="E6201">
        <v>127.022561345412</v>
      </c>
      <c r="F6201">
        <v>38.0807754427017</v>
      </c>
      <c r="G6201" t="s">
        <v>1464</v>
      </c>
    </row>
    <row r="6202" spans="1:7" ht="18.75" customHeight="1">
      <c r="A6202" s="36" t="s">
        <v>12296</v>
      </c>
      <c r="B6202" s="36" t="s">
        <v>17251</v>
      </c>
      <c r="C6202" s="36" t="s">
        <v>12297</v>
      </c>
      <c r="D6202" s="36" t="s">
        <v>11812</v>
      </c>
      <c r="E6202">
        <v>126.500210506909</v>
      </c>
      <c r="F6202">
        <v>34.6821843503172</v>
      </c>
      <c r="G6202" t="s">
        <v>1464</v>
      </c>
    </row>
    <row r="6203" spans="1:7" ht="18.75" customHeight="1">
      <c r="A6203" s="36" t="s">
        <v>12171</v>
      </c>
      <c r="B6203" s="36" t="s">
        <v>17251</v>
      </c>
      <c r="C6203" s="36" t="s">
        <v>12172</v>
      </c>
      <c r="D6203" s="36" t="s">
        <v>11821</v>
      </c>
      <c r="E6203">
        <v>129.43773002847101</v>
      </c>
      <c r="F6203">
        <v>36.542278098208897</v>
      </c>
      <c r="G6203" t="s">
        <v>12112</v>
      </c>
    </row>
    <row r="6204" spans="1:7" ht="18.75" customHeight="1">
      <c r="A6204" s="36" t="s">
        <v>11810</v>
      </c>
      <c r="B6204" s="36" t="s">
        <v>17251</v>
      </c>
      <c r="C6204" s="36" t="s">
        <v>11811</v>
      </c>
      <c r="D6204" s="36" t="s">
        <v>11812</v>
      </c>
      <c r="E6204">
        <v>126.333534654592</v>
      </c>
      <c r="F6204">
        <v>35.259825898550602</v>
      </c>
      <c r="G6204" t="s">
        <v>1464</v>
      </c>
    </row>
    <row r="6205" spans="1:7" ht="18.75" customHeight="1">
      <c r="A6205" s="36" t="s">
        <v>12052</v>
      </c>
      <c r="B6205" s="36" t="s">
        <v>17251</v>
      </c>
      <c r="C6205" s="36" t="s">
        <v>12053</v>
      </c>
      <c r="D6205" s="36" t="s">
        <v>11818</v>
      </c>
      <c r="E6205">
        <v>126.477370222914</v>
      </c>
      <c r="F6205">
        <v>37.483507099306202</v>
      </c>
      <c r="G6205" t="s">
        <v>1464</v>
      </c>
    </row>
    <row r="6206" spans="1:7" ht="18.75" customHeight="1">
      <c r="A6206" s="36" t="s">
        <v>11835</v>
      </c>
      <c r="B6206" s="36" t="s">
        <v>17251</v>
      </c>
      <c r="C6206" s="36" t="s">
        <v>11836</v>
      </c>
      <c r="D6206" s="36" t="s">
        <v>11818</v>
      </c>
      <c r="E6206">
        <v>126.520885483575</v>
      </c>
      <c r="F6206">
        <v>37.526246901578702</v>
      </c>
      <c r="G6206" t="s">
        <v>1464</v>
      </c>
    </row>
    <row r="6207" spans="1:7" ht="18.75" customHeight="1">
      <c r="A6207" s="36" t="s">
        <v>12141</v>
      </c>
      <c r="B6207" s="36" t="s">
        <v>17251</v>
      </c>
      <c r="C6207" s="36" t="s">
        <v>12142</v>
      </c>
      <c r="D6207" s="36" t="s">
        <v>11818</v>
      </c>
      <c r="E6207">
        <v>126.47510202629999</v>
      </c>
      <c r="F6207">
        <v>37.463189227525902</v>
      </c>
      <c r="G6207" t="s">
        <v>1464</v>
      </c>
    </row>
    <row r="6208" spans="1:7" ht="18.75" customHeight="1">
      <c r="A6208" s="36" t="s">
        <v>12237</v>
      </c>
      <c r="B6208" s="36" t="s">
        <v>17251</v>
      </c>
      <c r="C6208" s="36" t="s">
        <v>12238</v>
      </c>
      <c r="D6208" s="36" t="s">
        <v>11888</v>
      </c>
      <c r="E6208">
        <v>128.579862274552</v>
      </c>
      <c r="F6208">
        <v>38.217343599073097</v>
      </c>
      <c r="G6208" t="s">
        <v>1464</v>
      </c>
    </row>
    <row r="6209" spans="1:7" ht="18.75" customHeight="1">
      <c r="A6209" s="36" t="s">
        <v>11880</v>
      </c>
      <c r="B6209" s="36" t="s">
        <v>17251</v>
      </c>
      <c r="C6209" s="36" t="s">
        <v>11881</v>
      </c>
      <c r="D6209" s="36" t="s">
        <v>11812</v>
      </c>
      <c r="E6209">
        <v>126.54909487019999</v>
      </c>
      <c r="F6209">
        <v>34.829559337144197</v>
      </c>
      <c r="G6209" t="s">
        <v>1464</v>
      </c>
    </row>
    <row r="6210" spans="1:7" ht="18.75" customHeight="1">
      <c r="A6210" s="36" t="s">
        <v>12145</v>
      </c>
      <c r="B6210" s="36" t="s">
        <v>17251</v>
      </c>
      <c r="C6210" s="36" t="s">
        <v>12146</v>
      </c>
      <c r="D6210" s="36" t="s">
        <v>11812</v>
      </c>
      <c r="E6210">
        <v>126.60886391214299</v>
      </c>
      <c r="F6210">
        <v>34.975848302408799</v>
      </c>
      <c r="G6210" t="s">
        <v>1464</v>
      </c>
    </row>
    <row r="6211" spans="1:7" ht="18.75" customHeight="1">
      <c r="A6211" s="36" t="s">
        <v>12169</v>
      </c>
      <c r="B6211" s="36" t="s">
        <v>17251</v>
      </c>
      <c r="C6211" s="36" t="s">
        <v>12170</v>
      </c>
      <c r="D6211" s="36" t="s">
        <v>11812</v>
      </c>
      <c r="E6211">
        <v>126.892956698063</v>
      </c>
      <c r="F6211">
        <v>35.2243813055183</v>
      </c>
      <c r="G6211" t="s">
        <v>1464</v>
      </c>
    </row>
    <row r="6212" spans="1:7" ht="18.75" customHeight="1">
      <c r="A6212" s="36" t="s">
        <v>7011</v>
      </c>
      <c r="B6212" s="36" t="s">
        <v>6929</v>
      </c>
      <c r="C6212" s="36" t="s">
        <v>7012</v>
      </c>
      <c r="D6212" s="36" t="s">
        <v>6982</v>
      </c>
      <c r="E6212">
        <v>96.266670230000003</v>
      </c>
      <c r="F6212">
        <v>19.833333970000002</v>
      </c>
      <c r="G6212" t="s">
        <v>1464</v>
      </c>
    </row>
    <row r="6213" spans="1:7" ht="18.75" customHeight="1">
      <c r="A6213" s="36" t="s">
        <v>4064</v>
      </c>
      <c r="B6213" s="36" t="s">
        <v>17247</v>
      </c>
      <c r="C6213" s="36" t="s">
        <v>4065</v>
      </c>
      <c r="D6213" t="s">
        <v>4066</v>
      </c>
      <c r="E6213">
        <v>0</v>
      </c>
      <c r="F6213">
        <v>0</v>
      </c>
      <c r="G6213" t="s">
        <v>1464</v>
      </c>
    </row>
    <row r="6214" spans="1:7" ht="18.75" customHeight="1">
      <c r="A6214" s="36" t="s">
        <v>3844</v>
      </c>
      <c r="B6214" s="36" t="s">
        <v>17247</v>
      </c>
      <c r="C6214" s="36" t="s">
        <v>3845</v>
      </c>
      <c r="D6214" s="36" t="s">
        <v>3765</v>
      </c>
      <c r="E6214">
        <v>0</v>
      </c>
      <c r="F6214">
        <v>0</v>
      </c>
      <c r="G6214" t="s">
        <v>1464</v>
      </c>
    </row>
    <row r="6215" spans="1:7" ht="18.75" customHeight="1">
      <c r="A6215" s="36" t="s">
        <v>7392</v>
      </c>
      <c r="B6215" s="36" t="s">
        <v>6929</v>
      </c>
      <c r="C6215" s="36" t="s">
        <v>7393</v>
      </c>
      <c r="D6215" t="s">
        <v>6982</v>
      </c>
      <c r="E6215">
        <v>95.916664119999993</v>
      </c>
      <c r="F6215">
        <v>20.700000760000002</v>
      </c>
      <c r="G6215" t="s">
        <v>1464</v>
      </c>
    </row>
    <row r="6216" spans="1:7" ht="18.75" customHeight="1">
      <c r="A6216" s="36" t="s">
        <v>4084</v>
      </c>
      <c r="B6216" s="36" t="s">
        <v>17247</v>
      </c>
      <c r="C6216" s="36" t="s">
        <v>4085</v>
      </c>
      <c r="D6216" s="36" t="s">
        <v>4069</v>
      </c>
      <c r="E6216">
        <v>79.833335880000007</v>
      </c>
      <c r="F6216">
        <v>37.166667940000004</v>
      </c>
      <c r="G6216" t="s">
        <v>1464</v>
      </c>
    </row>
    <row r="6217" spans="1:7" ht="18.75" customHeight="1">
      <c r="A6217" s="36" t="s">
        <v>12400</v>
      </c>
      <c r="B6217" s="36" t="s">
        <v>17253</v>
      </c>
      <c r="C6217" s="36" t="s">
        <v>12401</v>
      </c>
      <c r="D6217" t="s">
        <v>12399</v>
      </c>
      <c r="E6217">
        <v>0</v>
      </c>
      <c r="F6217">
        <v>0</v>
      </c>
      <c r="G6217" t="s">
        <v>1464</v>
      </c>
    </row>
    <row r="6218" spans="1:7" ht="18.75" customHeight="1">
      <c r="A6218" s="36" t="s">
        <v>5613</v>
      </c>
      <c r="B6218" s="36" t="s">
        <v>5588</v>
      </c>
      <c r="C6218" s="36" t="s">
        <v>5614</v>
      </c>
      <c r="D6218" t="s">
        <v>5612</v>
      </c>
      <c r="E6218">
        <v>140.52799139413099</v>
      </c>
      <c r="F6218">
        <v>35.924200305952702</v>
      </c>
      <c r="G6218" t="s">
        <v>1464</v>
      </c>
    </row>
    <row r="6219" spans="1:7" ht="18.75" customHeight="1">
      <c r="A6219" s="36" t="s">
        <v>6078</v>
      </c>
      <c r="B6219" s="36" t="s">
        <v>5588</v>
      </c>
      <c r="C6219" s="36" t="s">
        <v>6079</v>
      </c>
      <c r="D6219" s="36" t="s">
        <v>5623</v>
      </c>
      <c r="E6219">
        <v>135</v>
      </c>
      <c r="F6219">
        <v>34</v>
      </c>
      <c r="G6219" t="s">
        <v>1464</v>
      </c>
    </row>
    <row r="6220" spans="1:7" ht="18.75" customHeight="1">
      <c r="A6220" s="36" t="s">
        <v>2784</v>
      </c>
      <c r="B6220" s="36" t="s">
        <v>1884</v>
      </c>
      <c r="C6220" s="36" t="s">
        <v>2785</v>
      </c>
      <c r="D6220" s="36" t="s">
        <v>1464</v>
      </c>
      <c r="E6220">
        <v>123.086764289527</v>
      </c>
      <c r="F6220">
        <v>-33.881991884061897</v>
      </c>
      <c r="G6220" t="s">
        <v>1464</v>
      </c>
    </row>
    <row r="6221" spans="1:7" ht="18.75" customHeight="1">
      <c r="A6221" s="36" t="s">
        <v>13909</v>
      </c>
      <c r="B6221" s="36" t="s">
        <v>13155</v>
      </c>
      <c r="C6221" s="36" t="s">
        <v>13910</v>
      </c>
      <c r="D6221" s="36" t="s">
        <v>13419</v>
      </c>
      <c r="E6221">
        <v>99.878883851392402</v>
      </c>
      <c r="F6221">
        <v>16.918071849201102</v>
      </c>
      <c r="G6221" t="s">
        <v>1464</v>
      </c>
    </row>
    <row r="6222" spans="1:7" ht="18.75" customHeight="1">
      <c r="A6222" s="36" t="s">
        <v>6024</v>
      </c>
      <c r="B6222" s="36" t="s">
        <v>5588</v>
      </c>
      <c r="C6222" s="36" t="s">
        <v>6025</v>
      </c>
      <c r="D6222" t="s">
        <v>5596</v>
      </c>
      <c r="E6222">
        <v>125.26866900407801</v>
      </c>
      <c r="F6222">
        <v>24.7597952865558</v>
      </c>
      <c r="G6222" t="s">
        <v>1464</v>
      </c>
    </row>
    <row r="6223" spans="1:7" ht="18.75" customHeight="1">
      <c r="A6223" s="36" t="s">
        <v>6106</v>
      </c>
      <c r="B6223" s="36" t="s">
        <v>5588</v>
      </c>
      <c r="C6223" s="36" t="s">
        <v>6107</v>
      </c>
      <c r="D6223" t="s">
        <v>5596</v>
      </c>
      <c r="E6223">
        <v>127.656327251893</v>
      </c>
      <c r="F6223">
        <v>26.172168248426601</v>
      </c>
      <c r="G6223" t="s">
        <v>1464</v>
      </c>
    </row>
    <row r="6224" spans="1:7" ht="18.75" customHeight="1">
      <c r="A6224" s="36" t="s">
        <v>6380</v>
      </c>
      <c r="B6224" s="36" t="s">
        <v>6330</v>
      </c>
      <c r="C6224" t="s">
        <v>6381</v>
      </c>
      <c r="D6224" t="s">
        <v>6356</v>
      </c>
      <c r="E6224">
        <v>1.583333254</v>
      </c>
      <c r="F6224">
        <v>110.4000015</v>
      </c>
    </row>
    <row r="6225" spans="1:7" ht="18.75" customHeight="1">
      <c r="A6225" s="36" t="s">
        <v>6566</v>
      </c>
      <c r="B6225" s="36" t="s">
        <v>6330</v>
      </c>
      <c r="C6225" t="s">
        <v>6567</v>
      </c>
      <c r="D6225" t="s">
        <v>6332</v>
      </c>
      <c r="E6225">
        <v>2.0833332539999998</v>
      </c>
      <c r="F6225">
        <v>103.16666410000001</v>
      </c>
    </row>
    <row r="6226" spans="1:7" ht="18.75" customHeight="1">
      <c r="A6226" s="36" t="s">
        <v>12239</v>
      </c>
      <c r="B6226" s="36" t="s">
        <v>17251</v>
      </c>
      <c r="C6226" s="36" t="s">
        <v>12240</v>
      </c>
      <c r="D6226" t="s">
        <v>11842</v>
      </c>
      <c r="E6226">
        <v>126.278391896062</v>
      </c>
      <c r="F6226">
        <v>33.388411046539602</v>
      </c>
      <c r="G6226" t="s">
        <v>1464</v>
      </c>
    </row>
    <row r="6227" spans="1:7" ht="18.75" customHeight="1">
      <c r="A6227" s="36" t="s">
        <v>12191</v>
      </c>
      <c r="B6227" s="36" t="s">
        <v>17251</v>
      </c>
      <c r="C6227" s="36" t="s">
        <v>12192</v>
      </c>
      <c r="D6227" s="36" t="s">
        <v>11888</v>
      </c>
      <c r="E6227">
        <v>0</v>
      </c>
      <c r="F6227">
        <v>0</v>
      </c>
      <c r="G6227" t="s">
        <v>1464</v>
      </c>
    </row>
    <row r="6228" spans="1:7" ht="18.75" customHeight="1">
      <c r="A6228" s="36" t="s">
        <v>3814</v>
      </c>
      <c r="B6228" s="36" t="s">
        <v>17247</v>
      </c>
      <c r="C6228" s="36" t="s">
        <v>3815</v>
      </c>
      <c r="D6228" s="36" t="s">
        <v>3816</v>
      </c>
      <c r="E6228">
        <v>0</v>
      </c>
      <c r="F6228">
        <v>0</v>
      </c>
      <c r="G6228" t="s">
        <v>1464</v>
      </c>
    </row>
    <row r="6229" spans="1:7" ht="18.75" customHeight="1">
      <c r="A6229" s="36" t="s">
        <v>4022</v>
      </c>
      <c r="B6229" s="36" t="s">
        <v>17247</v>
      </c>
      <c r="C6229" s="36" t="s">
        <v>4023</v>
      </c>
      <c r="D6229" s="36" t="s">
        <v>3765</v>
      </c>
      <c r="E6229">
        <v>103.66666410000001</v>
      </c>
      <c r="F6229">
        <v>28.083333970000002</v>
      </c>
      <c r="G6229" t="s">
        <v>1464</v>
      </c>
    </row>
    <row r="6230" spans="1:7" ht="18.75" customHeight="1">
      <c r="A6230" s="36" t="s">
        <v>12316</v>
      </c>
      <c r="B6230" s="36" t="s">
        <v>17251</v>
      </c>
      <c r="C6230" s="36" t="s">
        <v>12317</v>
      </c>
      <c r="D6230" s="36" t="s">
        <v>11821</v>
      </c>
      <c r="E6230">
        <v>129.29510910106501</v>
      </c>
      <c r="F6230">
        <v>36.125714455965202</v>
      </c>
      <c r="G6230" t="s">
        <v>1464</v>
      </c>
    </row>
    <row r="6231" spans="1:7" ht="18.75" customHeight="1">
      <c r="A6231" s="36" t="s">
        <v>5794</v>
      </c>
      <c r="B6231" s="36" t="s">
        <v>5588</v>
      </c>
      <c r="C6231" s="36" t="s">
        <v>5795</v>
      </c>
      <c r="D6231" t="s">
        <v>5796</v>
      </c>
      <c r="E6231">
        <v>134.550131446058</v>
      </c>
      <c r="F6231">
        <v>34.094846129225701</v>
      </c>
      <c r="G6231" t="s">
        <v>1464</v>
      </c>
    </row>
    <row r="6232" spans="1:7" ht="18.75" customHeight="1">
      <c r="A6232" s="36" t="s">
        <v>6254</v>
      </c>
      <c r="B6232" s="36" t="s">
        <v>5588</v>
      </c>
      <c r="C6232" s="36" t="s">
        <v>6255</v>
      </c>
      <c r="D6232" t="s">
        <v>5612</v>
      </c>
      <c r="E6232">
        <v>140.27765661478</v>
      </c>
      <c r="F6232">
        <v>35.135030938802203</v>
      </c>
      <c r="G6232" t="s">
        <v>1464</v>
      </c>
    </row>
    <row r="6233" spans="1:7" ht="18.75" customHeight="1">
      <c r="A6233" s="36" t="s">
        <v>13540</v>
      </c>
      <c r="B6233" s="36" t="s">
        <v>13155</v>
      </c>
      <c r="C6233" s="36" t="s">
        <v>13541</v>
      </c>
      <c r="D6233" s="36" t="s">
        <v>13354</v>
      </c>
      <c r="E6233">
        <v>105.0500031</v>
      </c>
      <c r="F6233">
        <v>14.33333302</v>
      </c>
      <c r="G6233" t="s">
        <v>1464</v>
      </c>
    </row>
    <row r="6234" spans="1:7" ht="18.75" customHeight="1">
      <c r="A6234" s="36" t="s">
        <v>12304</v>
      </c>
      <c r="B6234" s="36" t="s">
        <v>17251</v>
      </c>
      <c r="C6234" s="36" t="s">
        <v>12305</v>
      </c>
      <c r="D6234" s="36" t="s">
        <v>11812</v>
      </c>
      <c r="E6234">
        <v>126.4666672</v>
      </c>
      <c r="F6234">
        <v>34.783332819999998</v>
      </c>
      <c r="G6234" t="s">
        <v>1464</v>
      </c>
    </row>
    <row r="6235" spans="1:7" ht="18.75" customHeight="1">
      <c r="A6235" s="36" t="s">
        <v>5690</v>
      </c>
      <c r="B6235" s="36" t="s">
        <v>5588</v>
      </c>
      <c r="C6235" s="36" t="s">
        <v>5691</v>
      </c>
      <c r="D6235" t="s">
        <v>5612</v>
      </c>
      <c r="E6235">
        <v>140.06666559999999</v>
      </c>
      <c r="F6235">
        <v>35.533332819999998</v>
      </c>
      <c r="G6235" t="s">
        <v>1464</v>
      </c>
    </row>
    <row r="6236" spans="1:7" ht="18.75" customHeight="1">
      <c r="A6236" s="36" t="s">
        <v>9779</v>
      </c>
      <c r="B6236" s="36" t="s">
        <v>9596</v>
      </c>
      <c r="C6236" s="36" t="s">
        <v>9780</v>
      </c>
      <c r="D6236" s="36" t="s">
        <v>9600</v>
      </c>
      <c r="E6236">
        <v>67.633331299999995</v>
      </c>
      <c r="F6236">
        <v>24.283332819999998</v>
      </c>
      <c r="G6236" t="s">
        <v>1464</v>
      </c>
    </row>
    <row r="6237" spans="1:7" ht="18.75" customHeight="1">
      <c r="A6237" s="36" t="s">
        <v>4511</v>
      </c>
      <c r="B6237" s="36" t="s">
        <v>17247</v>
      </c>
      <c r="C6237" s="36" t="s">
        <v>4512</v>
      </c>
      <c r="D6237" s="36" t="s">
        <v>3967</v>
      </c>
      <c r="E6237">
        <v>118.5</v>
      </c>
      <c r="F6237">
        <v>31.666666029999998</v>
      </c>
      <c r="G6237" t="s">
        <v>1464</v>
      </c>
    </row>
    <row r="6238" spans="1:7" ht="18.75" customHeight="1">
      <c r="A6238" s="36" t="s">
        <v>4363</v>
      </c>
      <c r="B6238" s="36" t="s">
        <v>17247</v>
      </c>
      <c r="C6238" s="36" t="s">
        <v>4364</v>
      </c>
      <c r="D6238" t="s">
        <v>4066</v>
      </c>
      <c r="E6238">
        <v>116.33333589999999</v>
      </c>
      <c r="F6238">
        <v>39.900001529999997</v>
      </c>
      <c r="G6238" t="s">
        <v>1464</v>
      </c>
    </row>
    <row r="6239" spans="1:7" ht="18.75" customHeight="1">
      <c r="A6239" s="36" t="s">
        <v>4318</v>
      </c>
      <c r="B6239" s="36" t="s">
        <v>17247</v>
      </c>
      <c r="C6239" s="36" t="s">
        <v>4319</v>
      </c>
      <c r="D6239" s="36" t="s">
        <v>3826</v>
      </c>
      <c r="E6239">
        <v>114.11666870000001</v>
      </c>
      <c r="F6239">
        <v>35.433334350000003</v>
      </c>
      <c r="G6239" t="s">
        <v>1464</v>
      </c>
    </row>
    <row r="6240" spans="1:7" ht="18.75" customHeight="1">
      <c r="A6240" s="36" t="s">
        <v>11996</v>
      </c>
      <c r="B6240" s="36" t="s">
        <v>17251</v>
      </c>
      <c r="C6240" s="36" t="s">
        <v>11997</v>
      </c>
      <c r="D6240" s="36" t="s">
        <v>11839</v>
      </c>
      <c r="E6240">
        <v>126.61681387018101</v>
      </c>
      <c r="F6240">
        <v>36.001752386795303</v>
      </c>
      <c r="G6240" t="s">
        <v>1464</v>
      </c>
    </row>
    <row r="6241" spans="1:7" ht="18.75" customHeight="1">
      <c r="A6241" s="36" t="s">
        <v>4558</v>
      </c>
      <c r="B6241" s="36" t="s">
        <v>17247</v>
      </c>
      <c r="C6241" s="36" t="s">
        <v>4559</v>
      </c>
      <c r="D6241" s="36" t="s">
        <v>3850</v>
      </c>
      <c r="E6241">
        <v>118.81666559999999</v>
      </c>
      <c r="F6241">
        <v>24.88333321</v>
      </c>
      <c r="G6241" t="s">
        <v>1464</v>
      </c>
    </row>
    <row r="6242" spans="1:7" ht="18.75" customHeight="1">
      <c r="A6242" s="36" t="s">
        <v>6038</v>
      </c>
      <c r="B6242" s="36" t="s">
        <v>5588</v>
      </c>
      <c r="C6242" s="36" t="s">
        <v>6039</v>
      </c>
      <c r="D6242" s="36" t="s">
        <v>5590</v>
      </c>
      <c r="E6242">
        <v>143.53334050000001</v>
      </c>
      <c r="F6242">
        <v>42.599998470000003</v>
      </c>
      <c r="G6242" t="s">
        <v>1464</v>
      </c>
    </row>
    <row r="6243" spans="1:7" ht="18.75" customHeight="1">
      <c r="A6243" s="36" t="s">
        <v>4477</v>
      </c>
      <c r="B6243" s="36" t="s">
        <v>17247</v>
      </c>
      <c r="C6243" s="36" t="s">
        <v>4478</v>
      </c>
      <c r="D6243" s="36" t="s">
        <v>3876</v>
      </c>
      <c r="E6243">
        <v>121.06666559999999</v>
      </c>
      <c r="F6243">
        <v>28.149999619999999</v>
      </c>
      <c r="G6243" t="s">
        <v>1464</v>
      </c>
    </row>
    <row r="6244" spans="1:7" ht="18.75" customHeight="1">
      <c r="A6244" s="36" t="s">
        <v>4453</v>
      </c>
      <c r="B6244" s="36" t="s">
        <v>17247</v>
      </c>
      <c r="C6244" s="36" t="s">
        <v>4454</v>
      </c>
      <c r="D6244" s="36" t="s">
        <v>3918</v>
      </c>
      <c r="E6244">
        <v>112.0999985</v>
      </c>
      <c r="F6244">
        <v>28.799999239999998</v>
      </c>
      <c r="G6244" t="s">
        <v>1464</v>
      </c>
    </row>
    <row r="6245" spans="1:7" ht="18.75" customHeight="1">
      <c r="A6245" s="36" t="s">
        <v>4449</v>
      </c>
      <c r="B6245" s="36" t="s">
        <v>17247</v>
      </c>
      <c r="C6245" s="36" t="s">
        <v>4450</v>
      </c>
      <c r="D6245" s="36" t="s">
        <v>3768</v>
      </c>
      <c r="E6245">
        <v>113.08333589999999</v>
      </c>
      <c r="F6245">
        <v>29.799999239999998</v>
      </c>
      <c r="G6245" t="s">
        <v>1464</v>
      </c>
    </row>
    <row r="6246" spans="1:7" ht="18.75" customHeight="1">
      <c r="A6246" s="36" t="s">
        <v>4359</v>
      </c>
      <c r="B6246" s="36" t="s">
        <v>17247</v>
      </c>
      <c r="C6246" s="36" t="s">
        <v>4360</v>
      </c>
      <c r="D6246" s="36" t="s">
        <v>3890</v>
      </c>
      <c r="E6246">
        <v>117.5</v>
      </c>
      <c r="F6246">
        <v>40</v>
      </c>
      <c r="G6246" t="s">
        <v>1464</v>
      </c>
    </row>
    <row r="6247" spans="1:7" ht="18.75" customHeight="1">
      <c r="A6247" s="36" t="s">
        <v>4259</v>
      </c>
      <c r="B6247" s="36" t="s">
        <v>17247</v>
      </c>
      <c r="C6247" s="36" t="s">
        <v>4260</v>
      </c>
      <c r="D6247" s="36" t="s">
        <v>3775</v>
      </c>
      <c r="E6247">
        <v>118.5500031</v>
      </c>
      <c r="F6247">
        <v>32.916667940000004</v>
      </c>
      <c r="G6247" t="s">
        <v>1464</v>
      </c>
    </row>
    <row r="6248" spans="1:7" ht="18.75" customHeight="1">
      <c r="A6248" t="s">
        <v>3357</v>
      </c>
      <c r="B6248" t="s">
        <v>2833</v>
      </c>
      <c r="C6248" t="s">
        <v>3358</v>
      </c>
      <c r="D6248" t="s">
        <v>2838</v>
      </c>
      <c r="E6248">
        <v>22.483333590000001</v>
      </c>
      <c r="F6248">
        <v>90.833335880000007</v>
      </c>
      <c r="G6248" t="s">
        <v>17230</v>
      </c>
    </row>
    <row r="6249" spans="1:7" ht="18.75" customHeight="1">
      <c r="A6249" s="36" t="s">
        <v>11084</v>
      </c>
      <c r="B6249" s="36" t="s">
        <v>10805</v>
      </c>
      <c r="C6249" s="36" t="s">
        <v>11085</v>
      </c>
      <c r="D6249" s="36" t="s">
        <v>1464</v>
      </c>
      <c r="E6249">
        <v>0</v>
      </c>
      <c r="F6249">
        <v>0</v>
      </c>
      <c r="G6249" t="s">
        <v>1464</v>
      </c>
    </row>
    <row r="6250" spans="1:7" ht="18.75" customHeight="1">
      <c r="A6250" s="36" t="s">
        <v>10595</v>
      </c>
      <c r="B6250" s="36" t="s">
        <v>9596</v>
      </c>
      <c r="C6250" s="36" t="s">
        <v>10596</v>
      </c>
      <c r="D6250" s="36" t="s">
        <v>9793</v>
      </c>
      <c r="E6250">
        <v>65.766670230000003</v>
      </c>
      <c r="F6250">
        <v>29.433332440000001</v>
      </c>
      <c r="G6250" t="s">
        <v>1464</v>
      </c>
    </row>
    <row r="6251" spans="1:7" ht="18.75" customHeight="1">
      <c r="A6251" s="36" t="s">
        <v>7424</v>
      </c>
      <c r="B6251" s="36" t="s">
        <v>6929</v>
      </c>
      <c r="C6251" s="36" t="s">
        <v>7425</v>
      </c>
      <c r="D6251" s="36" t="s">
        <v>6931</v>
      </c>
      <c r="E6251">
        <v>96.266670230000003</v>
      </c>
      <c r="F6251">
        <v>16.75</v>
      </c>
      <c r="G6251" t="s">
        <v>1464</v>
      </c>
    </row>
    <row r="6252" spans="1:7" ht="18.75" customHeight="1">
      <c r="A6252" s="36" t="s">
        <v>11625</v>
      </c>
      <c r="B6252" s="36" t="s">
        <v>10805</v>
      </c>
      <c r="C6252" s="36" t="s">
        <v>11626</v>
      </c>
      <c r="D6252" s="36" t="s">
        <v>10968</v>
      </c>
      <c r="E6252">
        <v>119.9000015</v>
      </c>
      <c r="F6252">
        <v>16.283332819999998</v>
      </c>
      <c r="G6252" t="s">
        <v>10967</v>
      </c>
    </row>
    <row r="6253" spans="1:7" ht="18.75" customHeight="1">
      <c r="A6253" s="36" t="s">
        <v>10393</v>
      </c>
      <c r="B6253" s="36" t="s">
        <v>9596</v>
      </c>
      <c r="C6253" s="36" t="s">
        <v>10394</v>
      </c>
      <c r="D6253" s="36" t="s">
        <v>9600</v>
      </c>
      <c r="E6253">
        <v>67.933334349999996</v>
      </c>
      <c r="F6253">
        <v>27.600000380000001</v>
      </c>
      <c r="G6253" t="s">
        <v>1464</v>
      </c>
    </row>
    <row r="6254" spans="1:7" ht="18.75" customHeight="1">
      <c r="A6254" s="36" t="s">
        <v>4038</v>
      </c>
      <c r="B6254" s="36" t="s">
        <v>17247</v>
      </c>
      <c r="C6254" s="36" t="s">
        <v>4039</v>
      </c>
      <c r="D6254" s="36" t="s">
        <v>3768</v>
      </c>
      <c r="E6254">
        <v>114.73332980000001</v>
      </c>
      <c r="F6254">
        <v>30.683332440000001</v>
      </c>
      <c r="G6254" t="s">
        <v>1464</v>
      </c>
    </row>
    <row r="6255" spans="1:7" ht="18.75" customHeight="1">
      <c r="A6255" s="36" t="s">
        <v>4145</v>
      </c>
      <c r="B6255" s="36" t="s">
        <v>17247</v>
      </c>
      <c r="C6255" s="36" t="s">
        <v>4146</v>
      </c>
      <c r="D6255" s="36" t="s">
        <v>3850</v>
      </c>
      <c r="E6255">
        <v>117.48332980000001</v>
      </c>
      <c r="F6255">
        <v>23.950000760000002</v>
      </c>
      <c r="G6255" t="s">
        <v>1464</v>
      </c>
    </row>
    <row r="6256" spans="1:7" ht="18.75" customHeight="1">
      <c r="A6256" s="36" t="s">
        <v>4098</v>
      </c>
      <c r="B6256" s="36" t="s">
        <v>17247</v>
      </c>
      <c r="C6256" s="36" t="s">
        <v>4099</v>
      </c>
      <c r="D6256" s="36" t="s">
        <v>3821</v>
      </c>
      <c r="E6256">
        <v>110.1436111</v>
      </c>
      <c r="F6256">
        <v>20.249722219999999</v>
      </c>
      <c r="G6256" t="s">
        <v>3957</v>
      </c>
    </row>
    <row r="6257" spans="1:7" ht="18.75" customHeight="1">
      <c r="A6257" s="36" t="s">
        <v>4102</v>
      </c>
      <c r="B6257" s="36" t="s">
        <v>17247</v>
      </c>
      <c r="C6257" s="36" t="s">
        <v>4103</v>
      </c>
      <c r="D6257" t="s">
        <v>3821</v>
      </c>
      <c r="E6257">
        <v>109.9119444</v>
      </c>
      <c r="F6257">
        <v>21.410833329999999</v>
      </c>
      <c r="G6257" t="s">
        <v>3957</v>
      </c>
    </row>
    <row r="6258" spans="1:7" ht="18.75" customHeight="1">
      <c r="A6258" s="36" t="s">
        <v>3946</v>
      </c>
      <c r="B6258" s="36" t="s">
        <v>17247</v>
      </c>
      <c r="C6258" s="36" t="s">
        <v>3947</v>
      </c>
      <c r="D6258" t="s">
        <v>3821</v>
      </c>
      <c r="E6258">
        <v>110.25805560000001</v>
      </c>
      <c r="F6258">
        <v>20.96833333</v>
      </c>
      <c r="G6258" t="s">
        <v>3957</v>
      </c>
    </row>
    <row r="6259" spans="1:7" ht="18.75" customHeight="1">
      <c r="A6259" s="36" t="s">
        <v>3948</v>
      </c>
      <c r="B6259" s="36" t="s">
        <v>17247</v>
      </c>
      <c r="C6259" s="36" t="s">
        <v>3949</v>
      </c>
      <c r="D6259" s="36" t="s">
        <v>3821</v>
      </c>
      <c r="E6259">
        <v>110.1786111</v>
      </c>
      <c r="F6259">
        <v>20.858333330000001</v>
      </c>
      <c r="G6259" t="s">
        <v>3957</v>
      </c>
    </row>
    <row r="6260" spans="1:7" ht="18.75" customHeight="1">
      <c r="A6260" s="36" t="s">
        <v>4104</v>
      </c>
      <c r="B6260" s="36" t="s">
        <v>17247</v>
      </c>
      <c r="C6260" s="36" t="s">
        <v>4105</v>
      </c>
      <c r="D6260" s="36" t="s">
        <v>3821</v>
      </c>
      <c r="E6260">
        <v>109.7641667</v>
      </c>
      <c r="F6260">
        <v>21.568055560000001</v>
      </c>
      <c r="G6260" t="s">
        <v>3957</v>
      </c>
    </row>
    <row r="6261" spans="1:7" ht="18.75" customHeight="1">
      <c r="A6261" s="36" t="s">
        <v>3950</v>
      </c>
      <c r="B6261" s="36" t="s">
        <v>17247</v>
      </c>
      <c r="C6261" s="36" t="s">
        <v>3951</v>
      </c>
      <c r="D6261" s="36" t="s">
        <v>3821</v>
      </c>
      <c r="E6261">
        <v>110.4002778</v>
      </c>
      <c r="F6261">
        <v>20.61638889</v>
      </c>
      <c r="G6261" t="s">
        <v>3957</v>
      </c>
    </row>
    <row r="6262" spans="1:7" ht="18.75" customHeight="1">
      <c r="A6262" s="36" t="s">
        <v>4100</v>
      </c>
      <c r="B6262" s="36" t="s">
        <v>17247</v>
      </c>
      <c r="C6262" s="36" t="s">
        <v>4101</v>
      </c>
      <c r="D6262" s="36" t="s">
        <v>3821</v>
      </c>
      <c r="E6262">
        <v>109.95833330000001</v>
      </c>
      <c r="F6262">
        <v>20.288611110000002</v>
      </c>
      <c r="G6262" t="s">
        <v>3957</v>
      </c>
    </row>
    <row r="6263" spans="1:7" ht="18.75" customHeight="1">
      <c r="A6263" s="36" t="s">
        <v>4006</v>
      </c>
      <c r="B6263" s="36" t="s">
        <v>17247</v>
      </c>
      <c r="C6263" s="36" t="s">
        <v>4007</v>
      </c>
      <c r="D6263" s="36" t="s">
        <v>3821</v>
      </c>
      <c r="E6263">
        <v>110.3286111</v>
      </c>
      <c r="F6263">
        <v>20.671111109999998</v>
      </c>
      <c r="G6263" t="s">
        <v>3957</v>
      </c>
    </row>
    <row r="6264" spans="1:7" ht="18.75" customHeight="1">
      <c r="A6264" s="36" t="s">
        <v>3956</v>
      </c>
      <c r="B6264" s="36" t="s">
        <v>17247</v>
      </c>
      <c r="C6264" s="36" t="s">
        <v>3957</v>
      </c>
      <c r="D6264" s="36" t="s">
        <v>3821</v>
      </c>
      <c r="E6264">
        <v>110.16666410000001</v>
      </c>
      <c r="F6264">
        <v>21</v>
      </c>
      <c r="G6264" t="s">
        <v>1464</v>
      </c>
    </row>
    <row r="6265" spans="1:7" ht="18.75" customHeight="1">
      <c r="A6265" s="36" t="s">
        <v>14334</v>
      </c>
      <c r="B6265" s="36" t="s">
        <v>17247</v>
      </c>
      <c r="C6265" s="36" t="s">
        <v>4144</v>
      </c>
      <c r="D6265" s="36" t="s">
        <v>3850</v>
      </c>
      <c r="E6265">
        <v>117.33333589999999</v>
      </c>
      <c r="F6265">
        <v>23.733333590000001</v>
      </c>
      <c r="G6265" t="s">
        <v>1464</v>
      </c>
    </row>
    <row r="6266" spans="1:7" ht="18.75" customHeight="1">
      <c r="A6266" s="36" t="s">
        <v>3907</v>
      </c>
      <c r="B6266" s="36" t="s">
        <v>17247</v>
      </c>
      <c r="C6266" s="36" t="s">
        <v>3908</v>
      </c>
      <c r="D6266" t="s">
        <v>3821</v>
      </c>
      <c r="E6266">
        <v>112.33333589999999</v>
      </c>
      <c r="F6266">
        <v>23</v>
      </c>
      <c r="G6266" t="s">
        <v>1464</v>
      </c>
    </row>
    <row r="6267" spans="1:7" ht="18.75" customHeight="1">
      <c r="A6267" s="36" t="s">
        <v>3914</v>
      </c>
      <c r="B6267" s="36" t="s">
        <v>17247</v>
      </c>
      <c r="C6267" s="36" t="s">
        <v>3915</v>
      </c>
      <c r="D6267" s="36" t="s">
        <v>3778</v>
      </c>
      <c r="E6267">
        <v>115.48332980000001</v>
      </c>
      <c r="F6267">
        <v>29.216667180000002</v>
      </c>
      <c r="G6267" t="s">
        <v>1464</v>
      </c>
    </row>
    <row r="6268" spans="1:7" ht="18.75" customHeight="1">
      <c r="A6268" s="36" t="s">
        <v>15422</v>
      </c>
      <c r="B6268" s="36" t="s">
        <v>3535</v>
      </c>
      <c r="C6268" s="36" t="s">
        <v>15423</v>
      </c>
      <c r="D6268" s="36" t="s">
        <v>15414</v>
      </c>
      <c r="E6268">
        <v>90</v>
      </c>
      <c r="F6268">
        <v>27.505009999999999</v>
      </c>
      <c r="G6268" t="s">
        <v>1464</v>
      </c>
    </row>
    <row r="6269" spans="1:7" ht="18.75" customHeight="1">
      <c r="A6269" s="36" t="s">
        <v>4206</v>
      </c>
      <c r="B6269" s="36" t="s">
        <v>17247</v>
      </c>
      <c r="C6269" s="36" t="s">
        <v>4207</v>
      </c>
      <c r="D6269" s="36" t="s">
        <v>4208</v>
      </c>
      <c r="E6269">
        <v>108.33333589999999</v>
      </c>
      <c r="F6269">
        <v>22.833333970000002</v>
      </c>
      <c r="G6269" t="s">
        <v>1464</v>
      </c>
    </row>
    <row r="6270" spans="1:7" ht="18.75" customHeight="1">
      <c r="A6270" s="36" t="s">
        <v>3996</v>
      </c>
      <c r="B6270" s="36" t="s">
        <v>17247</v>
      </c>
      <c r="C6270" s="36" t="s">
        <v>3997</v>
      </c>
      <c r="D6270" s="36" t="s">
        <v>3876</v>
      </c>
      <c r="E6270">
        <v>122.16666410000001</v>
      </c>
      <c r="F6270">
        <v>30</v>
      </c>
      <c r="G6270" t="s">
        <v>1464</v>
      </c>
    </row>
    <row r="6271" spans="1:7" ht="18.75" customHeight="1">
      <c r="A6271" s="36" t="s">
        <v>4192</v>
      </c>
      <c r="B6271" s="36" t="s">
        <v>17247</v>
      </c>
      <c r="C6271" s="36" t="s">
        <v>4193</v>
      </c>
      <c r="D6271" t="s">
        <v>3867</v>
      </c>
      <c r="E6271">
        <v>122.3</v>
      </c>
      <c r="F6271">
        <v>37.299999999999997</v>
      </c>
      <c r="G6271" t="s">
        <v>1464</v>
      </c>
    </row>
    <row r="6272" spans="1:7" ht="18.75" customHeight="1">
      <c r="A6272" s="36" t="s">
        <v>4168</v>
      </c>
      <c r="B6272" s="36" t="s">
        <v>17247</v>
      </c>
      <c r="C6272" s="36" t="s">
        <v>4169</v>
      </c>
      <c r="D6272" t="s">
        <v>3864</v>
      </c>
      <c r="E6272">
        <v>97.5</v>
      </c>
      <c r="F6272">
        <v>36.166667940000004</v>
      </c>
      <c r="G6272" t="s">
        <v>1464</v>
      </c>
    </row>
  </sheetData>
  <sheetProtection algorithmName="SHA-512" hashValue="wxO/ES6nEbyM+bS2caKS/gkX6ChXq/58bLCyJ0gvcFqc5aUelLMBn9/5O/2uSCSJ1zQ+K1TcwEAZ9ShS0/Dutg==" saltValue="9JEKheG2Iwanw+G/IyVPCw==" spinCount="100000" sheet="1" objects="1" scenarios="1"/>
  <sortState xmlns:xlrd2="http://schemas.microsoft.com/office/spreadsheetml/2017/richdata2" ref="A2:AH6272">
    <sortCondition ref="A1:A6272"/>
  </sortState>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000"/>
  </sheetPr>
  <dimension ref="A1:AK17"/>
  <sheetViews>
    <sheetView workbookViewId="0"/>
  </sheetViews>
  <sheetFormatPr defaultColWidth="8.85546875" defaultRowHeight="15"/>
  <cols>
    <col min="1" max="1" width="18.42578125" customWidth="1"/>
    <col min="2" max="2" width="13.28515625" style="2" customWidth="1"/>
    <col min="3" max="3" width="50.7109375" customWidth="1"/>
    <col min="4" max="4" width="12.7109375" style="2" bestFit="1" customWidth="1"/>
    <col min="5" max="5" width="12.42578125" bestFit="1" customWidth="1"/>
    <col min="6" max="6" width="10.42578125" style="2" bestFit="1" customWidth="1"/>
    <col min="7" max="7" width="17.28515625" bestFit="1" customWidth="1"/>
    <col min="8" max="8" width="8.140625" style="2" bestFit="1" customWidth="1"/>
    <col min="9" max="9" width="10" bestFit="1" customWidth="1"/>
    <col min="10" max="10" width="9.85546875" style="2" bestFit="1" customWidth="1"/>
    <col min="11" max="11" width="14.42578125" bestFit="1" customWidth="1"/>
    <col min="12" max="12" width="13.42578125" style="2" bestFit="1" customWidth="1"/>
    <col min="13" max="13" width="19.42578125" bestFit="1" customWidth="1"/>
    <col min="14" max="14" width="14.42578125" style="2" bestFit="1" customWidth="1"/>
    <col min="15" max="16" width="14.42578125" style="2" customWidth="1"/>
    <col min="17" max="17" width="6.7109375" style="2" bestFit="1" customWidth="1"/>
    <col min="18" max="18" width="20.42578125" bestFit="1" customWidth="1"/>
    <col min="19" max="19" width="32.140625" style="2" bestFit="1" customWidth="1"/>
    <col min="20" max="23" width="14.42578125" style="2" customWidth="1"/>
    <col min="24" max="24" width="12.85546875" bestFit="1" customWidth="1"/>
    <col min="25" max="25" width="12.140625" style="2" bestFit="1" customWidth="1"/>
    <col min="26" max="26" width="20.28515625" bestFit="1" customWidth="1"/>
    <col min="27" max="27" width="19.7109375" style="2" bestFit="1" customWidth="1"/>
    <col min="28" max="28" width="19.42578125" bestFit="1" customWidth="1"/>
    <col min="29" max="29" width="18.85546875" style="2" bestFit="1" customWidth="1"/>
    <col min="30" max="30" width="14.85546875" bestFit="1" customWidth="1"/>
    <col min="31" max="31" width="14.28515625" style="2" bestFit="1" customWidth="1"/>
    <col min="32" max="32" width="20" bestFit="1" customWidth="1"/>
    <col min="33" max="33" width="17.85546875" style="2" bestFit="1" customWidth="1"/>
    <col min="34" max="34" width="11.42578125" bestFit="1" customWidth="1"/>
  </cols>
  <sheetData>
    <row r="1" spans="1:37">
      <c r="A1" s="1" t="s">
        <v>53</v>
      </c>
      <c r="B1" s="3" t="s">
        <v>54</v>
      </c>
      <c r="C1" s="1" t="s">
        <v>57</v>
      </c>
      <c r="D1" s="3" t="s">
        <v>58</v>
      </c>
      <c r="E1" s="1" t="s">
        <v>59</v>
      </c>
      <c r="F1" s="3" t="s">
        <v>60</v>
      </c>
      <c r="G1" s="1" t="s">
        <v>61</v>
      </c>
      <c r="H1" s="3" t="s">
        <v>62</v>
      </c>
      <c r="I1" s="1" t="s">
        <v>63</v>
      </c>
      <c r="J1" s="3" t="s">
        <v>64</v>
      </c>
      <c r="K1" s="1" t="s">
        <v>65</v>
      </c>
      <c r="L1" s="3" t="s">
        <v>66</v>
      </c>
      <c r="M1" s="1" t="s">
        <v>67</v>
      </c>
      <c r="N1" s="3" t="s">
        <v>68</v>
      </c>
      <c r="O1" s="3" t="s">
        <v>1451</v>
      </c>
      <c r="P1" s="3" t="s">
        <v>1452</v>
      </c>
      <c r="Q1" s="3" t="s">
        <v>69</v>
      </c>
      <c r="R1" s="1" t="s">
        <v>1869</v>
      </c>
      <c r="S1" s="3" t="s">
        <v>1870</v>
      </c>
      <c r="T1" s="3" t="s">
        <v>1872</v>
      </c>
      <c r="U1" s="3" t="s">
        <v>1871</v>
      </c>
      <c r="V1" s="3" t="s">
        <v>1874</v>
      </c>
      <c r="W1" s="3" t="s">
        <v>1875</v>
      </c>
      <c r="X1" s="1" t="s">
        <v>70</v>
      </c>
      <c r="Y1" s="3" t="s">
        <v>71</v>
      </c>
      <c r="Z1" s="1" t="s">
        <v>72</v>
      </c>
      <c r="AA1" s="3" t="s">
        <v>73</v>
      </c>
      <c r="AB1" s="1" t="s">
        <v>74</v>
      </c>
      <c r="AC1" s="3" t="s">
        <v>75</v>
      </c>
      <c r="AD1" s="1" t="s">
        <v>76</v>
      </c>
      <c r="AE1" s="3" t="s">
        <v>77</v>
      </c>
      <c r="AF1" s="1" t="s">
        <v>192</v>
      </c>
      <c r="AG1" s="3" t="s">
        <v>193</v>
      </c>
      <c r="AH1" s="1" t="s">
        <v>208</v>
      </c>
      <c r="AI1" s="1" t="s">
        <v>207</v>
      </c>
      <c r="AJ1" s="1" t="s">
        <v>1841</v>
      </c>
      <c r="AK1" s="1" t="s">
        <v>1842</v>
      </c>
    </row>
    <row r="2" spans="1:37">
      <c r="A2" t="s">
        <v>80</v>
      </c>
      <c r="B2" s="2" t="s">
        <v>81</v>
      </c>
      <c r="C2" s="17" t="s">
        <v>83</v>
      </c>
      <c r="D2" s="26" t="s">
        <v>84</v>
      </c>
      <c r="E2" t="s">
        <v>15291</v>
      </c>
      <c r="F2" s="2" t="s">
        <v>1845</v>
      </c>
      <c r="G2" t="s">
        <v>15291</v>
      </c>
      <c r="H2" s="2" t="s">
        <v>1845</v>
      </c>
      <c r="I2" t="s">
        <v>15291</v>
      </c>
      <c r="J2" s="2" t="s">
        <v>1845</v>
      </c>
      <c r="K2" t="s">
        <v>15291</v>
      </c>
      <c r="L2" s="2" t="s">
        <v>1845</v>
      </c>
      <c r="M2" t="s">
        <v>15291</v>
      </c>
      <c r="N2" s="2" t="s">
        <v>1845</v>
      </c>
      <c r="O2" t="s">
        <v>15291</v>
      </c>
      <c r="P2" s="2" t="s">
        <v>1845</v>
      </c>
      <c r="Q2" s="2" t="s">
        <v>6</v>
      </c>
      <c r="R2" t="s">
        <v>15291</v>
      </c>
      <c r="S2" s="2" t="s">
        <v>1845</v>
      </c>
      <c r="T2" t="s">
        <v>15291</v>
      </c>
      <c r="U2" s="2" t="s">
        <v>1845</v>
      </c>
      <c r="V2" t="s">
        <v>15291</v>
      </c>
      <c r="W2" s="2" t="s">
        <v>1845</v>
      </c>
      <c r="X2" t="s">
        <v>15291</v>
      </c>
      <c r="Y2" s="2" t="s">
        <v>1845</v>
      </c>
      <c r="Z2" t="s">
        <v>15291</v>
      </c>
      <c r="AA2" s="2" t="s">
        <v>1845</v>
      </c>
      <c r="AB2" t="s">
        <v>15291</v>
      </c>
      <c r="AC2" s="2" t="s">
        <v>1845</v>
      </c>
      <c r="AD2" t="s">
        <v>15291</v>
      </c>
      <c r="AE2" s="2" t="s">
        <v>1845</v>
      </c>
      <c r="AF2" t="s">
        <v>15291</v>
      </c>
      <c r="AG2" s="2" t="s">
        <v>1845</v>
      </c>
      <c r="AH2" t="s">
        <v>209</v>
      </c>
      <c r="AI2" t="b">
        <v>1</v>
      </c>
      <c r="AJ2" t="s">
        <v>1843</v>
      </c>
      <c r="AK2" t="s">
        <v>1846</v>
      </c>
    </row>
    <row r="3" spans="1:37">
      <c r="A3" t="s">
        <v>15285</v>
      </c>
      <c r="B3" s="2" t="s">
        <v>97</v>
      </c>
      <c r="C3" s="17" t="s">
        <v>99</v>
      </c>
      <c r="D3" s="26" t="s">
        <v>91</v>
      </c>
      <c r="E3" t="s">
        <v>14</v>
      </c>
      <c r="F3" s="2" t="s">
        <v>85</v>
      </c>
      <c r="G3" t="s">
        <v>86</v>
      </c>
      <c r="H3" s="2" t="s">
        <v>3</v>
      </c>
      <c r="I3" t="s">
        <v>87</v>
      </c>
      <c r="J3" s="2" t="s">
        <v>3</v>
      </c>
      <c r="K3" t="s">
        <v>88</v>
      </c>
      <c r="L3" s="2" t="s">
        <v>3</v>
      </c>
      <c r="M3" t="s">
        <v>88</v>
      </c>
      <c r="N3" s="2" t="s">
        <v>3</v>
      </c>
      <c r="O3" s="2" t="s">
        <v>1455</v>
      </c>
      <c r="P3" s="2" t="s">
        <v>130</v>
      </c>
      <c r="Q3" s="2" t="s">
        <v>3</v>
      </c>
      <c r="R3" t="s">
        <v>15385</v>
      </c>
      <c r="S3" s="2" t="s">
        <v>89</v>
      </c>
      <c r="T3" s="2" t="s">
        <v>35</v>
      </c>
      <c r="U3" s="2" t="s">
        <v>89</v>
      </c>
      <c r="V3" s="2" t="s">
        <v>1876</v>
      </c>
      <c r="W3" s="2" t="s">
        <v>89</v>
      </c>
      <c r="X3" t="s">
        <v>90</v>
      </c>
      <c r="Y3" s="2" t="s">
        <v>91</v>
      </c>
      <c r="Z3" t="s">
        <v>92</v>
      </c>
      <c r="AA3" s="2">
        <v>1</v>
      </c>
      <c r="AB3" t="s">
        <v>93</v>
      </c>
      <c r="AC3" s="2">
        <v>1</v>
      </c>
      <c r="AD3" t="s">
        <v>94</v>
      </c>
      <c r="AE3" s="2">
        <v>1</v>
      </c>
      <c r="AF3" t="s">
        <v>194</v>
      </c>
      <c r="AG3" s="2">
        <v>1</v>
      </c>
      <c r="AH3" t="s">
        <v>32</v>
      </c>
      <c r="AI3" t="b">
        <v>0</v>
      </c>
      <c r="AJ3" t="s">
        <v>1848</v>
      </c>
      <c r="AK3" t="s">
        <v>1252</v>
      </c>
    </row>
    <row r="4" spans="1:37">
      <c r="A4" t="s">
        <v>108</v>
      </c>
      <c r="B4" s="2" t="s">
        <v>109</v>
      </c>
      <c r="C4" s="17" t="s">
        <v>111</v>
      </c>
      <c r="D4" s="26" t="s">
        <v>106</v>
      </c>
      <c r="E4" t="s">
        <v>100</v>
      </c>
      <c r="F4" s="2" t="s">
        <v>3</v>
      </c>
      <c r="G4" t="s">
        <v>17</v>
      </c>
      <c r="H4" s="2" t="s">
        <v>101</v>
      </c>
      <c r="I4" t="s">
        <v>102</v>
      </c>
      <c r="J4" s="2" t="s">
        <v>89</v>
      </c>
      <c r="K4" t="s">
        <v>103</v>
      </c>
      <c r="L4" s="2" t="s">
        <v>89</v>
      </c>
      <c r="M4" t="s">
        <v>103</v>
      </c>
      <c r="N4" s="2" t="s">
        <v>89</v>
      </c>
      <c r="O4" s="2" t="s">
        <v>1454</v>
      </c>
      <c r="P4" s="2" t="s">
        <v>116</v>
      </c>
      <c r="R4" t="s">
        <v>15386</v>
      </c>
      <c r="S4" s="2" t="s">
        <v>104</v>
      </c>
      <c r="T4" s="2" t="s">
        <v>29</v>
      </c>
      <c r="U4" s="2" t="s">
        <v>104</v>
      </c>
      <c r="V4" s="2" t="s">
        <v>1877</v>
      </c>
      <c r="W4" s="2" t="s">
        <v>104</v>
      </c>
      <c r="X4" t="s">
        <v>105</v>
      </c>
      <c r="Y4" s="2" t="s">
        <v>106</v>
      </c>
      <c r="Z4" t="s">
        <v>107</v>
      </c>
      <c r="AA4" s="2">
        <v>2</v>
      </c>
      <c r="AB4" t="s">
        <v>191</v>
      </c>
      <c r="AC4" s="2">
        <v>2</v>
      </c>
      <c r="AD4" t="s">
        <v>45</v>
      </c>
      <c r="AE4" s="2">
        <v>2</v>
      </c>
      <c r="AF4" t="s">
        <v>195</v>
      </c>
      <c r="AG4" s="2">
        <v>2</v>
      </c>
      <c r="AJ4" t="s">
        <v>1847</v>
      </c>
      <c r="AK4" t="s">
        <v>1844</v>
      </c>
    </row>
    <row r="5" spans="1:37">
      <c r="A5" t="s">
        <v>123</v>
      </c>
      <c r="B5" s="2" t="s">
        <v>124</v>
      </c>
      <c r="C5" s="17" t="s">
        <v>126</v>
      </c>
      <c r="D5" s="26" t="s">
        <v>127</v>
      </c>
      <c r="E5" t="s">
        <v>112</v>
      </c>
      <c r="F5" s="2" t="s">
        <v>113</v>
      </c>
      <c r="G5" t="s">
        <v>114</v>
      </c>
      <c r="H5" s="2" t="s">
        <v>115</v>
      </c>
      <c r="I5" t="s">
        <v>20</v>
      </c>
      <c r="J5" s="2" t="s">
        <v>116</v>
      </c>
      <c r="K5" t="s">
        <v>117</v>
      </c>
      <c r="L5" s="2" t="s">
        <v>104</v>
      </c>
      <c r="M5" t="s">
        <v>117</v>
      </c>
      <c r="N5" s="2" t="s">
        <v>104</v>
      </c>
      <c r="O5" s="2" t="s">
        <v>1453</v>
      </c>
      <c r="P5" s="2" t="s">
        <v>89</v>
      </c>
      <c r="R5" t="s">
        <v>32</v>
      </c>
      <c r="S5" s="2" t="s">
        <v>3</v>
      </c>
      <c r="T5" s="2" t="s">
        <v>1873</v>
      </c>
      <c r="U5" s="2" t="s">
        <v>3</v>
      </c>
      <c r="V5" s="2" t="s">
        <v>1873</v>
      </c>
      <c r="W5" s="2" t="s">
        <v>3</v>
      </c>
      <c r="X5" t="s">
        <v>38</v>
      </c>
      <c r="Y5" s="2" t="s">
        <v>118</v>
      </c>
      <c r="Z5" t="s">
        <v>41</v>
      </c>
      <c r="AA5" s="2">
        <v>3</v>
      </c>
      <c r="AB5" t="s">
        <v>119</v>
      </c>
      <c r="AC5" s="2">
        <v>3</v>
      </c>
      <c r="AD5" t="s">
        <v>120</v>
      </c>
      <c r="AE5" s="2">
        <v>3</v>
      </c>
      <c r="AF5" t="s">
        <v>196</v>
      </c>
      <c r="AG5" s="2">
        <v>3</v>
      </c>
      <c r="AJ5" t="s">
        <v>1849</v>
      </c>
      <c r="AK5" t="s">
        <v>1516</v>
      </c>
    </row>
    <row r="6" spans="1:37">
      <c r="A6" t="s">
        <v>8</v>
      </c>
      <c r="B6" s="2" t="s">
        <v>136</v>
      </c>
      <c r="C6" s="17" t="s">
        <v>137</v>
      </c>
      <c r="D6" s="26" t="s">
        <v>138</v>
      </c>
      <c r="G6" t="s">
        <v>128</v>
      </c>
      <c r="H6" s="2" t="s">
        <v>106</v>
      </c>
      <c r="I6" t="s">
        <v>129</v>
      </c>
      <c r="J6" s="2" t="s">
        <v>118</v>
      </c>
      <c r="K6" t="s">
        <v>23</v>
      </c>
      <c r="L6" s="2" t="s">
        <v>130</v>
      </c>
      <c r="M6" t="s">
        <v>23</v>
      </c>
      <c r="N6" s="2" t="s">
        <v>130</v>
      </c>
      <c r="X6" t="s">
        <v>131</v>
      </c>
      <c r="Y6" s="2" t="s">
        <v>130</v>
      </c>
      <c r="Z6" t="s">
        <v>132</v>
      </c>
      <c r="AA6" s="2">
        <v>4</v>
      </c>
      <c r="AB6" t="s">
        <v>190</v>
      </c>
      <c r="AC6" s="2">
        <v>4</v>
      </c>
      <c r="AD6" t="s">
        <v>133</v>
      </c>
      <c r="AE6" s="2">
        <v>4</v>
      </c>
      <c r="AJ6" t="s">
        <v>1850</v>
      </c>
      <c r="AK6" t="s">
        <v>1179</v>
      </c>
    </row>
    <row r="7" spans="1:37">
      <c r="A7" t="s">
        <v>142</v>
      </c>
      <c r="B7" s="2" t="s">
        <v>143</v>
      </c>
      <c r="C7" s="17" t="s">
        <v>144</v>
      </c>
      <c r="D7" s="26" t="s">
        <v>145</v>
      </c>
      <c r="I7" t="s">
        <v>139</v>
      </c>
      <c r="J7" s="2" t="s">
        <v>106</v>
      </c>
      <c r="M7" t="s">
        <v>140</v>
      </c>
      <c r="N7" s="2" t="s">
        <v>85</v>
      </c>
      <c r="AB7" t="s">
        <v>141</v>
      </c>
      <c r="AC7" s="2">
        <v>5</v>
      </c>
      <c r="AJ7" t="s">
        <v>1851</v>
      </c>
      <c r="AK7" t="s">
        <v>104</v>
      </c>
    </row>
    <row r="8" spans="1:37">
      <c r="C8" s="17" t="s">
        <v>11</v>
      </c>
      <c r="D8" s="26" t="s">
        <v>146</v>
      </c>
      <c r="AJ8" t="s">
        <v>1852</v>
      </c>
      <c r="AK8" t="s">
        <v>130</v>
      </c>
    </row>
    <row r="9" spans="1:37">
      <c r="C9" s="17" t="s">
        <v>147</v>
      </c>
      <c r="D9" s="26" t="s">
        <v>148</v>
      </c>
      <c r="AJ9" t="s">
        <v>125</v>
      </c>
      <c r="AK9" t="s">
        <v>1845</v>
      </c>
    </row>
    <row r="10" spans="1:37">
      <c r="C10" s="17" t="s">
        <v>150</v>
      </c>
      <c r="D10" s="26" t="s">
        <v>151</v>
      </c>
      <c r="AJ10" t="s">
        <v>1853</v>
      </c>
      <c r="AK10" t="s">
        <v>1330</v>
      </c>
    </row>
    <row r="11" spans="1:37">
      <c r="C11" s="17" t="s">
        <v>152</v>
      </c>
      <c r="D11" s="26" t="s">
        <v>153</v>
      </c>
    </row>
    <row r="12" spans="1:37">
      <c r="C12" s="17" t="s">
        <v>154</v>
      </c>
      <c r="D12" s="26" t="s">
        <v>155</v>
      </c>
    </row>
    <row r="13" spans="1:37">
      <c r="C13" s="17" t="s">
        <v>156</v>
      </c>
      <c r="D13" s="26" t="s">
        <v>157</v>
      </c>
    </row>
    <row r="14" spans="1:37">
      <c r="C14" s="17" t="s">
        <v>160</v>
      </c>
      <c r="D14" s="26" t="s">
        <v>161</v>
      </c>
    </row>
    <row r="15" spans="1:37">
      <c r="C15" s="17" t="s">
        <v>162</v>
      </c>
      <c r="D15" s="26" t="s">
        <v>163</v>
      </c>
    </row>
    <row r="16" spans="1:37">
      <c r="C16" s="17" t="s">
        <v>164</v>
      </c>
      <c r="D16" s="26" t="s">
        <v>165</v>
      </c>
    </row>
    <row r="17" spans="3:4">
      <c r="C17" s="17"/>
      <c r="D17" s="26"/>
    </row>
  </sheetData>
  <sheetProtection algorithmName="SHA-512" hashValue="uPY5jrBqGRqa9P8kAHnpCP/SdFRwpn9hqZdqSgK3uG6MAxHtDZZ3H/NMzynOKFjSITRdQrt7UlsqAyfdRDUnFg==" saltValue="wnua22pQAETHgDjLFDmDIA==" spinCount="100000" sheet="1" objects="1" scenarios="1"/>
  <sortState xmlns:xlrd2="http://schemas.microsoft.com/office/spreadsheetml/2017/richdata2" ref="AJ5:AK12">
    <sortCondition ref="AJ5:AJ12"/>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C000"/>
  </sheetPr>
  <dimension ref="A1:K2843"/>
  <sheetViews>
    <sheetView topLeftCell="A2803" zoomScaleNormal="100" workbookViewId="0">
      <selection activeCell="A2843" sqref="A2843"/>
    </sheetView>
  </sheetViews>
  <sheetFormatPr defaultColWidth="8.85546875" defaultRowHeight="15"/>
  <cols>
    <col min="1" max="1" width="39.28515625" bestFit="1" customWidth="1"/>
    <col min="2" max="2" width="31.140625" bestFit="1" customWidth="1"/>
    <col min="3" max="3" width="31" bestFit="1" customWidth="1"/>
    <col min="4" max="4" width="31" customWidth="1"/>
    <col min="5" max="5" width="12.7109375" customWidth="1"/>
    <col min="6" max="6" width="12" customWidth="1"/>
    <col min="11" max="11" width="38" bestFit="1" customWidth="1"/>
  </cols>
  <sheetData>
    <row r="1" spans="1:11" s="1" customFormat="1">
      <c r="A1" s="18" t="s">
        <v>1518</v>
      </c>
      <c r="B1" s="68" t="s">
        <v>198</v>
      </c>
      <c r="C1" s="18" t="s">
        <v>199</v>
      </c>
      <c r="D1" s="18" t="s">
        <v>52</v>
      </c>
      <c r="E1" s="18"/>
      <c r="F1" s="1" t="s">
        <v>55</v>
      </c>
      <c r="G1" s="1" t="s">
        <v>56</v>
      </c>
      <c r="K1"/>
    </row>
    <row r="2" spans="1:11">
      <c r="A2" t="s">
        <v>15878</v>
      </c>
      <c r="B2" t="s">
        <v>15878</v>
      </c>
      <c r="C2" t="s">
        <v>15878</v>
      </c>
      <c r="D2">
        <v>7749</v>
      </c>
      <c r="E2" s="54"/>
      <c r="F2" t="s">
        <v>82</v>
      </c>
      <c r="G2">
        <v>0</v>
      </c>
    </row>
    <row r="3" spans="1:11">
      <c r="A3" t="s">
        <v>15879</v>
      </c>
      <c r="B3" t="s">
        <v>15879</v>
      </c>
      <c r="C3" t="s">
        <v>15879</v>
      </c>
      <c r="D3">
        <v>7750</v>
      </c>
      <c r="E3" s="54"/>
      <c r="F3" t="s">
        <v>98</v>
      </c>
      <c r="G3">
        <v>-1</v>
      </c>
    </row>
    <row r="4" spans="1:11">
      <c r="A4" t="s">
        <v>15880</v>
      </c>
      <c r="B4" t="s">
        <v>15880</v>
      </c>
      <c r="C4" t="s">
        <v>15880</v>
      </c>
      <c r="D4">
        <v>31259</v>
      </c>
      <c r="E4" s="54"/>
      <c r="F4" t="s">
        <v>110</v>
      </c>
      <c r="G4">
        <v>-2</v>
      </c>
    </row>
    <row r="5" spans="1:11">
      <c r="A5" t="s">
        <v>79</v>
      </c>
      <c r="B5" t="s">
        <v>205</v>
      </c>
      <c r="C5" t="s">
        <v>79</v>
      </c>
      <c r="D5" t="s">
        <v>78</v>
      </c>
      <c r="E5" s="54"/>
      <c r="F5" t="s">
        <v>125</v>
      </c>
      <c r="G5">
        <v>-4</v>
      </c>
    </row>
    <row r="6" spans="1:11">
      <c r="A6" t="s">
        <v>15881</v>
      </c>
      <c r="B6" t="s">
        <v>15881</v>
      </c>
      <c r="C6" t="s">
        <v>15881</v>
      </c>
      <c r="D6">
        <v>3426</v>
      </c>
      <c r="E6" s="54"/>
    </row>
    <row r="7" spans="1:11">
      <c r="A7" t="s">
        <v>96</v>
      </c>
      <c r="B7" t="s">
        <v>1372</v>
      </c>
      <c r="C7" t="s">
        <v>96</v>
      </c>
      <c r="D7" t="s">
        <v>95</v>
      </c>
      <c r="E7" s="54"/>
    </row>
    <row r="8" spans="1:11">
      <c r="A8" t="s">
        <v>14377</v>
      </c>
      <c r="B8" t="s">
        <v>14376</v>
      </c>
      <c r="C8" t="s">
        <v>14377</v>
      </c>
      <c r="D8" t="s">
        <v>14378</v>
      </c>
      <c r="E8" s="54"/>
    </row>
    <row r="9" spans="1:11">
      <c r="A9" t="s">
        <v>122</v>
      </c>
      <c r="B9" t="s">
        <v>213</v>
      </c>
      <c r="C9" t="s">
        <v>122</v>
      </c>
      <c r="D9" t="s">
        <v>121</v>
      </c>
      <c r="E9" s="54"/>
    </row>
    <row r="10" spans="1:11">
      <c r="A10" t="s">
        <v>15882</v>
      </c>
      <c r="B10" t="s">
        <v>15882</v>
      </c>
      <c r="C10" t="s">
        <v>15882</v>
      </c>
      <c r="D10">
        <v>3428</v>
      </c>
      <c r="E10" s="54"/>
    </row>
    <row r="11" spans="1:11">
      <c r="A11" t="s">
        <v>582</v>
      </c>
      <c r="B11" t="s">
        <v>211</v>
      </c>
      <c r="C11" t="s">
        <v>582</v>
      </c>
      <c r="D11">
        <v>3420</v>
      </c>
      <c r="E11" s="54"/>
    </row>
    <row r="12" spans="1:11">
      <c r="A12" t="s">
        <v>583</v>
      </c>
      <c r="B12" t="s">
        <v>212</v>
      </c>
      <c r="C12" t="s">
        <v>583</v>
      </c>
      <c r="D12">
        <v>3447</v>
      </c>
      <c r="E12" s="54"/>
    </row>
    <row r="13" spans="1:11">
      <c r="A13" t="s">
        <v>15883</v>
      </c>
      <c r="B13" t="s">
        <v>15883</v>
      </c>
      <c r="C13" t="s">
        <v>15883</v>
      </c>
      <c r="D13">
        <v>964</v>
      </c>
      <c r="E13" s="54"/>
    </row>
    <row r="14" spans="1:11">
      <c r="A14" t="s">
        <v>15884</v>
      </c>
      <c r="B14" t="s">
        <v>15884</v>
      </c>
      <c r="C14" t="s">
        <v>15884</v>
      </c>
      <c r="D14">
        <v>6828</v>
      </c>
      <c r="E14" s="54"/>
    </row>
    <row r="15" spans="1:11">
      <c r="A15" t="s">
        <v>14380</v>
      </c>
      <c r="B15" t="s">
        <v>14379</v>
      </c>
      <c r="C15" t="s">
        <v>14380</v>
      </c>
      <c r="D15">
        <v>6829</v>
      </c>
      <c r="E15" s="54"/>
    </row>
    <row r="16" spans="1:11">
      <c r="A16" t="s">
        <v>584</v>
      </c>
      <c r="B16" t="s">
        <v>214</v>
      </c>
      <c r="C16" t="s">
        <v>584</v>
      </c>
      <c r="D16">
        <v>6825</v>
      </c>
      <c r="E16" s="54"/>
    </row>
    <row r="17" spans="1:5">
      <c r="A17" t="s">
        <v>585</v>
      </c>
      <c r="B17" t="s">
        <v>215</v>
      </c>
      <c r="C17" t="s">
        <v>585</v>
      </c>
      <c r="D17">
        <v>6824</v>
      </c>
      <c r="E17" s="54"/>
    </row>
    <row r="18" spans="1:5">
      <c r="A18" t="s">
        <v>586</v>
      </c>
      <c r="B18" t="s">
        <v>14381</v>
      </c>
      <c r="C18" t="s">
        <v>586</v>
      </c>
      <c r="D18">
        <v>6826</v>
      </c>
      <c r="E18" s="54"/>
    </row>
    <row r="19" spans="1:5">
      <c r="A19" t="s">
        <v>15885</v>
      </c>
      <c r="B19" t="s">
        <v>15885</v>
      </c>
      <c r="C19" t="s">
        <v>15885</v>
      </c>
      <c r="D19">
        <v>103870738</v>
      </c>
      <c r="E19" s="54"/>
    </row>
    <row r="20" spans="1:5">
      <c r="A20" t="s">
        <v>587</v>
      </c>
      <c r="B20" t="s">
        <v>216</v>
      </c>
      <c r="C20" t="s">
        <v>587</v>
      </c>
      <c r="D20">
        <v>6823</v>
      </c>
      <c r="E20" s="54"/>
    </row>
    <row r="21" spans="1:5">
      <c r="A21" t="s">
        <v>14382</v>
      </c>
      <c r="B21" t="s">
        <v>1804</v>
      </c>
      <c r="C21" t="s">
        <v>14382</v>
      </c>
      <c r="D21">
        <v>7288</v>
      </c>
      <c r="E21" s="54"/>
    </row>
    <row r="22" spans="1:5">
      <c r="A22" t="s">
        <v>588</v>
      </c>
      <c r="B22" t="s">
        <v>217</v>
      </c>
      <c r="C22" t="s">
        <v>588</v>
      </c>
      <c r="D22">
        <v>31249</v>
      </c>
      <c r="E22" s="54"/>
    </row>
    <row r="23" spans="1:5">
      <c r="A23" t="s">
        <v>1660</v>
      </c>
      <c r="B23" t="s">
        <v>1738</v>
      </c>
      <c r="C23" t="s">
        <v>1660</v>
      </c>
      <c r="D23">
        <v>7607</v>
      </c>
      <c r="E23" s="54"/>
    </row>
    <row r="24" spans="1:5">
      <c r="A24" t="s">
        <v>14384</v>
      </c>
      <c r="B24" t="s">
        <v>14383</v>
      </c>
      <c r="C24" t="s">
        <v>14384</v>
      </c>
      <c r="D24">
        <v>7600</v>
      </c>
      <c r="E24" s="54"/>
    </row>
    <row r="25" spans="1:5">
      <c r="A25" t="s">
        <v>15886</v>
      </c>
      <c r="B25" t="s">
        <v>15886</v>
      </c>
      <c r="C25" t="s">
        <v>15886</v>
      </c>
      <c r="D25">
        <v>7602</v>
      </c>
      <c r="E25" s="54"/>
    </row>
    <row r="26" spans="1:5">
      <c r="A26" t="s">
        <v>135</v>
      </c>
      <c r="B26" t="s">
        <v>14385</v>
      </c>
      <c r="C26" t="s">
        <v>135</v>
      </c>
      <c r="D26" t="s">
        <v>134</v>
      </c>
      <c r="E26" s="54"/>
    </row>
    <row r="27" spans="1:5">
      <c r="A27" t="s">
        <v>15888</v>
      </c>
      <c r="B27" t="s">
        <v>15888</v>
      </c>
      <c r="C27" t="s">
        <v>15888</v>
      </c>
      <c r="D27" t="s">
        <v>15887</v>
      </c>
      <c r="E27" s="54"/>
    </row>
    <row r="28" spans="1:5">
      <c r="A28" t="s">
        <v>15889</v>
      </c>
      <c r="B28" t="s">
        <v>15889</v>
      </c>
      <c r="C28" t="s">
        <v>15889</v>
      </c>
      <c r="D28">
        <v>32221</v>
      </c>
      <c r="E28" s="54"/>
    </row>
    <row r="29" spans="1:5">
      <c r="A29" t="s">
        <v>15890</v>
      </c>
      <c r="B29" t="s">
        <v>15890</v>
      </c>
      <c r="C29" t="s">
        <v>15890</v>
      </c>
      <c r="D29">
        <v>30251</v>
      </c>
      <c r="E29" s="54"/>
    </row>
    <row r="30" spans="1:5">
      <c r="A30" t="s">
        <v>15891</v>
      </c>
      <c r="B30" t="s">
        <v>15891</v>
      </c>
      <c r="C30" t="s">
        <v>15891</v>
      </c>
      <c r="D30">
        <v>7598</v>
      </c>
      <c r="E30" s="54"/>
    </row>
    <row r="31" spans="1:5">
      <c r="A31" t="s">
        <v>1664</v>
      </c>
      <c r="B31" t="s">
        <v>14386</v>
      </c>
      <c r="C31" t="s">
        <v>1664</v>
      </c>
      <c r="D31">
        <v>7603</v>
      </c>
      <c r="E31" s="54"/>
    </row>
    <row r="32" spans="1:5">
      <c r="A32" t="s">
        <v>589</v>
      </c>
      <c r="B32" t="s">
        <v>218</v>
      </c>
      <c r="C32" t="s">
        <v>589</v>
      </c>
      <c r="D32">
        <v>7608</v>
      </c>
      <c r="E32" s="54"/>
    </row>
    <row r="33" spans="1:5">
      <c r="A33" t="s">
        <v>15892</v>
      </c>
      <c r="B33" t="s">
        <v>15892</v>
      </c>
      <c r="C33" t="s">
        <v>15892</v>
      </c>
      <c r="D33">
        <v>30018</v>
      </c>
      <c r="E33" s="54"/>
    </row>
    <row r="34" spans="1:5">
      <c r="A34" t="s">
        <v>14388</v>
      </c>
      <c r="B34" t="s">
        <v>14387</v>
      </c>
      <c r="C34" t="s">
        <v>14388</v>
      </c>
      <c r="D34">
        <v>1138</v>
      </c>
      <c r="E34" s="54"/>
    </row>
    <row r="35" spans="1:5">
      <c r="A35" t="s">
        <v>14390</v>
      </c>
      <c r="B35" t="s">
        <v>14389</v>
      </c>
      <c r="C35" t="s">
        <v>14390</v>
      </c>
      <c r="D35">
        <v>1137</v>
      </c>
      <c r="E35" s="54"/>
    </row>
    <row r="36" spans="1:5">
      <c r="A36" t="s">
        <v>15893</v>
      </c>
      <c r="B36" t="s">
        <v>15893</v>
      </c>
      <c r="C36" t="s">
        <v>15893</v>
      </c>
      <c r="D36">
        <v>7987</v>
      </c>
      <c r="E36" s="54"/>
    </row>
    <row r="37" spans="1:5">
      <c r="A37" t="s">
        <v>15894</v>
      </c>
      <c r="B37" t="s">
        <v>15894</v>
      </c>
      <c r="C37" t="s">
        <v>15894</v>
      </c>
      <c r="D37">
        <v>103879283</v>
      </c>
      <c r="E37" s="54"/>
    </row>
    <row r="38" spans="1:5">
      <c r="A38" t="s">
        <v>15895</v>
      </c>
      <c r="B38" t="s">
        <v>15895</v>
      </c>
      <c r="C38" t="s">
        <v>15895</v>
      </c>
      <c r="D38">
        <v>7986</v>
      </c>
      <c r="E38" s="54"/>
    </row>
    <row r="39" spans="1:5">
      <c r="A39" t="s">
        <v>590</v>
      </c>
      <c r="B39" t="s">
        <v>219</v>
      </c>
      <c r="C39" t="s">
        <v>590</v>
      </c>
      <c r="D39" t="s">
        <v>149</v>
      </c>
      <c r="E39" s="54"/>
    </row>
    <row r="40" spans="1:5">
      <c r="A40" t="s">
        <v>15897</v>
      </c>
      <c r="B40" t="s">
        <v>15897</v>
      </c>
      <c r="C40" t="s">
        <v>15897</v>
      </c>
      <c r="D40" t="s">
        <v>15896</v>
      </c>
      <c r="E40" s="54"/>
    </row>
    <row r="41" spans="1:5">
      <c r="A41" t="s">
        <v>15898</v>
      </c>
      <c r="B41" t="s">
        <v>15898</v>
      </c>
      <c r="C41" t="s">
        <v>15898</v>
      </c>
      <c r="D41">
        <v>103870959</v>
      </c>
      <c r="E41" s="54"/>
    </row>
    <row r="42" spans="1:5">
      <c r="A42" t="s">
        <v>15899</v>
      </c>
      <c r="B42" t="s">
        <v>15899</v>
      </c>
      <c r="C42" t="s">
        <v>15899</v>
      </c>
      <c r="D42">
        <v>32629</v>
      </c>
      <c r="E42" s="54"/>
    </row>
    <row r="43" spans="1:5">
      <c r="A43" t="s">
        <v>15901</v>
      </c>
      <c r="B43" t="s">
        <v>15901</v>
      </c>
      <c r="C43" t="s">
        <v>15901</v>
      </c>
      <c r="D43" t="s">
        <v>15900</v>
      </c>
      <c r="E43" s="54"/>
    </row>
    <row r="44" spans="1:5">
      <c r="A44" t="s">
        <v>15902</v>
      </c>
      <c r="B44" t="s">
        <v>15902</v>
      </c>
      <c r="C44" t="s">
        <v>15902</v>
      </c>
      <c r="D44">
        <v>7070</v>
      </c>
      <c r="E44" s="54"/>
    </row>
    <row r="45" spans="1:5">
      <c r="A45" t="s">
        <v>15903</v>
      </c>
      <c r="B45" t="s">
        <v>15903</v>
      </c>
      <c r="C45" t="s">
        <v>15903</v>
      </c>
      <c r="D45">
        <v>7072</v>
      </c>
      <c r="E45" s="54"/>
    </row>
    <row r="46" spans="1:5">
      <c r="A46" t="s">
        <v>15904</v>
      </c>
      <c r="B46" t="s">
        <v>15904</v>
      </c>
      <c r="C46" t="s">
        <v>15904</v>
      </c>
      <c r="D46">
        <v>103871108</v>
      </c>
      <c r="E46" s="54"/>
    </row>
    <row r="47" spans="1:5">
      <c r="A47" t="s">
        <v>15905</v>
      </c>
      <c r="B47" t="s">
        <v>15905</v>
      </c>
      <c r="C47" t="s">
        <v>15905</v>
      </c>
      <c r="D47">
        <v>7069</v>
      </c>
      <c r="E47" s="54"/>
    </row>
    <row r="48" spans="1:5">
      <c r="A48" t="s">
        <v>15906</v>
      </c>
      <c r="B48" t="s">
        <v>15906</v>
      </c>
      <c r="C48" t="s">
        <v>15906</v>
      </c>
      <c r="D48">
        <v>7071</v>
      </c>
      <c r="E48" s="54"/>
    </row>
    <row r="49" spans="1:5">
      <c r="A49" t="s">
        <v>15907</v>
      </c>
      <c r="B49" t="s">
        <v>15907</v>
      </c>
      <c r="C49" t="s">
        <v>15907</v>
      </c>
      <c r="D49">
        <v>6150</v>
      </c>
      <c r="E49" s="54"/>
    </row>
    <row r="50" spans="1:5">
      <c r="A50" t="s">
        <v>591</v>
      </c>
      <c r="B50" t="s">
        <v>14391</v>
      </c>
      <c r="C50" t="s">
        <v>591</v>
      </c>
      <c r="D50">
        <v>6148</v>
      </c>
      <c r="E50" s="54"/>
    </row>
    <row r="51" spans="1:5">
      <c r="A51" t="s">
        <v>592</v>
      </c>
      <c r="B51" t="s">
        <v>220</v>
      </c>
      <c r="C51" t="s">
        <v>592</v>
      </c>
      <c r="D51">
        <v>6147</v>
      </c>
      <c r="E51" s="54"/>
    </row>
    <row r="52" spans="1:5">
      <c r="A52" t="s">
        <v>15908</v>
      </c>
      <c r="B52" t="s">
        <v>15908</v>
      </c>
      <c r="C52" t="s">
        <v>15908</v>
      </c>
      <c r="D52">
        <v>2291</v>
      </c>
      <c r="E52" s="54"/>
    </row>
    <row r="53" spans="1:5">
      <c r="A53" t="s">
        <v>159</v>
      </c>
      <c r="B53" t="s">
        <v>1373</v>
      </c>
      <c r="C53" t="s">
        <v>159</v>
      </c>
      <c r="D53" t="s">
        <v>158</v>
      </c>
      <c r="E53" s="54"/>
    </row>
    <row r="54" spans="1:5">
      <c r="A54" t="s">
        <v>1549</v>
      </c>
      <c r="B54" t="s">
        <v>301</v>
      </c>
      <c r="C54" t="s">
        <v>1549</v>
      </c>
      <c r="D54">
        <v>1016955</v>
      </c>
      <c r="E54" s="54"/>
    </row>
    <row r="55" spans="1:5">
      <c r="A55" t="s">
        <v>15909</v>
      </c>
      <c r="B55" t="s">
        <v>15909</v>
      </c>
      <c r="C55" t="s">
        <v>15909</v>
      </c>
      <c r="D55">
        <v>1016958</v>
      </c>
      <c r="E55" s="54"/>
    </row>
    <row r="56" spans="1:5">
      <c r="A56" t="s">
        <v>1538</v>
      </c>
      <c r="B56" t="s">
        <v>303</v>
      </c>
      <c r="C56" t="s">
        <v>1538</v>
      </c>
      <c r="D56">
        <v>1712</v>
      </c>
      <c r="E56" s="54"/>
    </row>
    <row r="57" spans="1:5">
      <c r="A57" t="s">
        <v>14393</v>
      </c>
      <c r="B57" t="s">
        <v>14392</v>
      </c>
      <c r="C57" t="s">
        <v>14393</v>
      </c>
      <c r="D57">
        <v>3319</v>
      </c>
      <c r="E57" s="54"/>
    </row>
    <row r="58" spans="1:5">
      <c r="A58" t="s">
        <v>15910</v>
      </c>
      <c r="B58" t="s">
        <v>15910</v>
      </c>
      <c r="C58" t="s">
        <v>15910</v>
      </c>
      <c r="D58">
        <v>8336</v>
      </c>
      <c r="E58" s="54"/>
    </row>
    <row r="59" spans="1:5">
      <c r="A59" t="s">
        <v>15911</v>
      </c>
      <c r="B59" t="s">
        <v>15911</v>
      </c>
      <c r="C59" t="s">
        <v>15911</v>
      </c>
      <c r="D59">
        <v>8343</v>
      </c>
      <c r="E59" s="54"/>
    </row>
    <row r="60" spans="1:5">
      <c r="A60" t="s">
        <v>15912</v>
      </c>
      <c r="B60" t="s">
        <v>15912</v>
      </c>
      <c r="C60" t="s">
        <v>15912</v>
      </c>
      <c r="D60">
        <v>8339</v>
      </c>
      <c r="E60" s="54"/>
    </row>
    <row r="61" spans="1:5">
      <c r="A61" t="s">
        <v>1679</v>
      </c>
      <c r="B61" t="s">
        <v>14394</v>
      </c>
      <c r="C61" t="s">
        <v>1679</v>
      </c>
      <c r="D61">
        <v>9804</v>
      </c>
      <c r="E61" s="54"/>
    </row>
    <row r="62" spans="1:5">
      <c r="A62" t="s">
        <v>15913</v>
      </c>
      <c r="B62" t="s">
        <v>15913</v>
      </c>
      <c r="C62" t="s">
        <v>15913</v>
      </c>
      <c r="D62">
        <v>8337</v>
      </c>
      <c r="E62" s="54"/>
    </row>
    <row r="63" spans="1:5">
      <c r="A63" t="s">
        <v>15914</v>
      </c>
      <c r="B63" t="s">
        <v>15914</v>
      </c>
      <c r="C63" t="s">
        <v>15914</v>
      </c>
      <c r="D63">
        <v>8340</v>
      </c>
      <c r="E63" s="54"/>
    </row>
    <row r="64" spans="1:5">
      <c r="A64" t="s">
        <v>1670</v>
      </c>
      <c r="B64" t="s">
        <v>1719</v>
      </c>
      <c r="C64" t="s">
        <v>1670</v>
      </c>
      <c r="D64">
        <v>8341</v>
      </c>
      <c r="E64" s="54"/>
    </row>
    <row r="65" spans="1:5">
      <c r="A65" t="s">
        <v>15915</v>
      </c>
      <c r="B65" t="s">
        <v>15915</v>
      </c>
      <c r="C65" t="s">
        <v>15915</v>
      </c>
      <c r="D65">
        <v>103804493</v>
      </c>
      <c r="E65" s="54"/>
    </row>
    <row r="66" spans="1:5">
      <c r="A66" t="s">
        <v>1594</v>
      </c>
      <c r="B66" t="s">
        <v>1594</v>
      </c>
      <c r="C66" t="s">
        <v>973</v>
      </c>
      <c r="D66" t="s">
        <v>1283</v>
      </c>
      <c r="E66" s="54"/>
    </row>
    <row r="67" spans="1:5">
      <c r="A67" t="s">
        <v>14436</v>
      </c>
      <c r="B67" t="s">
        <v>14436</v>
      </c>
      <c r="C67" t="s">
        <v>14437</v>
      </c>
      <c r="D67" t="s">
        <v>14438</v>
      </c>
      <c r="E67" s="54"/>
    </row>
    <row r="68" spans="1:5">
      <c r="A68" t="s">
        <v>14930</v>
      </c>
      <c r="B68" t="s">
        <v>14930</v>
      </c>
      <c r="C68" t="s">
        <v>14931</v>
      </c>
      <c r="D68">
        <v>1016777</v>
      </c>
      <c r="E68" s="54"/>
    </row>
    <row r="69" spans="1:5">
      <c r="A69" t="s">
        <v>14430</v>
      </c>
      <c r="B69" t="s">
        <v>14430</v>
      </c>
      <c r="C69" t="s">
        <v>14431</v>
      </c>
      <c r="D69" t="s">
        <v>14432</v>
      </c>
      <c r="E69" s="54"/>
    </row>
    <row r="70" spans="1:5">
      <c r="A70" t="s">
        <v>14670</v>
      </c>
      <c r="B70" t="s">
        <v>14670</v>
      </c>
      <c r="C70" t="s">
        <v>14671</v>
      </c>
      <c r="D70">
        <v>1771</v>
      </c>
      <c r="E70" s="54"/>
    </row>
    <row r="71" spans="1:5">
      <c r="A71" t="s">
        <v>15103</v>
      </c>
      <c r="B71" t="s">
        <v>15103</v>
      </c>
      <c r="C71" t="s">
        <v>968</v>
      </c>
      <c r="D71">
        <v>7106</v>
      </c>
      <c r="E71" s="54"/>
    </row>
    <row r="72" spans="1:5">
      <c r="A72" t="s">
        <v>15184</v>
      </c>
      <c r="B72" t="s">
        <v>15184</v>
      </c>
      <c r="C72" t="s">
        <v>15185</v>
      </c>
      <c r="D72" t="s">
        <v>15186</v>
      </c>
      <c r="E72" s="54"/>
    </row>
    <row r="73" spans="1:5">
      <c r="A73" t="s">
        <v>15916</v>
      </c>
      <c r="B73" t="s">
        <v>15916</v>
      </c>
      <c r="C73" t="s">
        <v>15916</v>
      </c>
      <c r="D73">
        <v>8851</v>
      </c>
      <c r="E73" s="54"/>
    </row>
    <row r="74" spans="1:5">
      <c r="A74" t="s">
        <v>15917</v>
      </c>
      <c r="B74" t="s">
        <v>15917</v>
      </c>
      <c r="C74" t="s">
        <v>15917</v>
      </c>
      <c r="D74">
        <v>6812</v>
      </c>
      <c r="E74" s="54"/>
    </row>
    <row r="75" spans="1:5">
      <c r="A75" t="s">
        <v>15918</v>
      </c>
      <c r="B75" t="s">
        <v>15918</v>
      </c>
      <c r="C75" t="s">
        <v>15918</v>
      </c>
      <c r="D75">
        <v>6811</v>
      </c>
      <c r="E75" s="54"/>
    </row>
    <row r="76" spans="1:5">
      <c r="A76" t="s">
        <v>1669</v>
      </c>
      <c r="B76" t="s">
        <v>1715</v>
      </c>
      <c r="C76" t="s">
        <v>1669</v>
      </c>
      <c r="D76" t="s">
        <v>1716</v>
      </c>
      <c r="E76" s="54"/>
    </row>
    <row r="77" spans="1:5">
      <c r="A77" t="s">
        <v>15919</v>
      </c>
      <c r="B77" t="s">
        <v>15919</v>
      </c>
      <c r="C77" t="s">
        <v>15919</v>
      </c>
      <c r="D77">
        <v>8142</v>
      </c>
      <c r="E77" s="54"/>
    </row>
    <row r="78" spans="1:5">
      <c r="A78" t="s">
        <v>593</v>
      </c>
      <c r="B78" t="s">
        <v>1381</v>
      </c>
      <c r="C78" t="s">
        <v>593</v>
      </c>
      <c r="D78" t="s">
        <v>1031</v>
      </c>
      <c r="E78" s="54"/>
    </row>
    <row r="79" spans="1:5">
      <c r="A79" t="s">
        <v>594</v>
      </c>
      <c r="B79" t="s">
        <v>221</v>
      </c>
      <c r="C79" t="s">
        <v>594</v>
      </c>
      <c r="D79">
        <v>8179</v>
      </c>
      <c r="E79" s="54"/>
    </row>
    <row r="80" spans="1:5">
      <c r="A80" t="s">
        <v>14396</v>
      </c>
      <c r="B80" t="s">
        <v>14395</v>
      </c>
      <c r="C80" t="s">
        <v>14396</v>
      </c>
      <c r="D80">
        <v>8158</v>
      </c>
      <c r="E80" s="54"/>
    </row>
    <row r="81" spans="1:5">
      <c r="A81" t="s">
        <v>15921</v>
      </c>
      <c r="B81" t="s">
        <v>15921</v>
      </c>
      <c r="C81" t="s">
        <v>15921</v>
      </c>
      <c r="D81" t="s">
        <v>15920</v>
      </c>
      <c r="E81" s="54"/>
    </row>
    <row r="82" spans="1:5">
      <c r="A82" t="s">
        <v>15922</v>
      </c>
      <c r="B82" t="s">
        <v>15922</v>
      </c>
      <c r="C82" t="s">
        <v>15922</v>
      </c>
      <c r="D82">
        <v>8157</v>
      </c>
      <c r="E82" s="54"/>
    </row>
    <row r="83" spans="1:5">
      <c r="A83" t="s">
        <v>15924</v>
      </c>
      <c r="B83" t="s">
        <v>15924</v>
      </c>
      <c r="C83" t="s">
        <v>15924</v>
      </c>
      <c r="D83" t="s">
        <v>15923</v>
      </c>
      <c r="E83" s="54"/>
    </row>
    <row r="84" spans="1:5">
      <c r="A84" t="s">
        <v>1642</v>
      </c>
      <c r="B84" t="s">
        <v>1642</v>
      </c>
      <c r="C84" t="s">
        <v>1642</v>
      </c>
      <c r="D84" t="s">
        <v>1207</v>
      </c>
      <c r="E84" s="54"/>
    </row>
    <row r="85" spans="1:5">
      <c r="A85" t="s">
        <v>595</v>
      </c>
      <c r="B85" t="s">
        <v>222</v>
      </c>
      <c r="C85" t="s">
        <v>595</v>
      </c>
      <c r="D85" t="s">
        <v>1032</v>
      </c>
      <c r="E85" s="54"/>
    </row>
    <row r="86" spans="1:5">
      <c r="A86" t="s">
        <v>14398</v>
      </c>
      <c r="B86" t="s">
        <v>14397</v>
      </c>
      <c r="C86" t="s">
        <v>14398</v>
      </c>
      <c r="D86" t="s">
        <v>14399</v>
      </c>
      <c r="E86" s="54"/>
    </row>
    <row r="87" spans="1:5">
      <c r="A87" t="s">
        <v>596</v>
      </c>
      <c r="B87" t="s">
        <v>14400</v>
      </c>
      <c r="C87" t="s">
        <v>596</v>
      </c>
      <c r="D87">
        <v>1065</v>
      </c>
      <c r="E87" s="54"/>
    </row>
    <row r="88" spans="1:5">
      <c r="A88" t="s">
        <v>597</v>
      </c>
      <c r="B88" t="s">
        <v>223</v>
      </c>
      <c r="C88" t="s">
        <v>597</v>
      </c>
      <c r="D88" t="s">
        <v>1034</v>
      </c>
      <c r="E88" s="54"/>
    </row>
    <row r="89" spans="1:5">
      <c r="A89" t="s">
        <v>15925</v>
      </c>
      <c r="B89" t="s">
        <v>15925</v>
      </c>
      <c r="C89" t="s">
        <v>15925</v>
      </c>
      <c r="D89">
        <v>32344</v>
      </c>
      <c r="E89" s="54"/>
    </row>
    <row r="90" spans="1:5">
      <c r="A90" t="s">
        <v>15926</v>
      </c>
      <c r="B90" t="s">
        <v>15926</v>
      </c>
      <c r="C90" t="s">
        <v>15926</v>
      </c>
      <c r="D90">
        <v>8012</v>
      </c>
      <c r="E90" s="54"/>
    </row>
    <row r="91" spans="1:5">
      <c r="A91" t="s">
        <v>15927</v>
      </c>
      <c r="B91" t="s">
        <v>15927</v>
      </c>
      <c r="C91" t="s">
        <v>15927</v>
      </c>
      <c r="D91">
        <v>8013</v>
      </c>
      <c r="E91" s="54"/>
    </row>
    <row r="92" spans="1:5">
      <c r="A92" t="s">
        <v>15928</v>
      </c>
      <c r="B92" t="s">
        <v>15928</v>
      </c>
      <c r="C92" t="s">
        <v>15928</v>
      </c>
      <c r="D92">
        <v>8011</v>
      </c>
      <c r="E92" s="54"/>
    </row>
    <row r="93" spans="1:5">
      <c r="A93" t="s">
        <v>1672</v>
      </c>
      <c r="B93" t="s">
        <v>1750</v>
      </c>
      <c r="C93" t="s">
        <v>1672</v>
      </c>
      <c r="D93">
        <v>8009</v>
      </c>
      <c r="E93" s="54"/>
    </row>
    <row r="94" spans="1:5">
      <c r="A94" t="s">
        <v>15929</v>
      </c>
      <c r="B94" t="s">
        <v>15929</v>
      </c>
      <c r="C94" t="s">
        <v>15929</v>
      </c>
      <c r="D94">
        <v>140</v>
      </c>
      <c r="E94" s="54"/>
    </row>
    <row r="95" spans="1:5">
      <c r="A95" t="s">
        <v>14972</v>
      </c>
      <c r="B95" t="s">
        <v>14972</v>
      </c>
      <c r="C95" t="s">
        <v>14973</v>
      </c>
      <c r="D95" t="s">
        <v>14974</v>
      </c>
      <c r="E95" s="54"/>
    </row>
    <row r="96" spans="1:5">
      <c r="A96" t="s">
        <v>506</v>
      </c>
      <c r="B96" t="s">
        <v>506</v>
      </c>
      <c r="C96" t="s">
        <v>951</v>
      </c>
      <c r="D96">
        <v>1527</v>
      </c>
      <c r="E96" s="54"/>
    </row>
    <row r="97" spans="1:5">
      <c r="A97" t="s">
        <v>1654</v>
      </c>
      <c r="B97" t="s">
        <v>1708</v>
      </c>
      <c r="C97" t="s">
        <v>1654</v>
      </c>
      <c r="D97">
        <v>7277</v>
      </c>
      <c r="E97" s="54"/>
    </row>
    <row r="98" spans="1:5">
      <c r="A98" t="s">
        <v>15930</v>
      </c>
      <c r="B98" t="s">
        <v>15930</v>
      </c>
      <c r="C98" t="s">
        <v>15930</v>
      </c>
      <c r="D98">
        <v>7278</v>
      </c>
      <c r="E98" s="54"/>
    </row>
    <row r="99" spans="1:5">
      <c r="A99" t="s">
        <v>15932</v>
      </c>
      <c r="B99" t="s">
        <v>15932</v>
      </c>
      <c r="C99" t="s">
        <v>15932</v>
      </c>
      <c r="D99" t="s">
        <v>15931</v>
      </c>
      <c r="E99" s="54"/>
    </row>
    <row r="100" spans="1:5">
      <c r="A100" t="s">
        <v>553</v>
      </c>
      <c r="B100" t="s">
        <v>553</v>
      </c>
      <c r="C100" t="s">
        <v>1000</v>
      </c>
      <c r="D100">
        <v>1773</v>
      </c>
      <c r="E100" s="54"/>
    </row>
    <row r="101" spans="1:5">
      <c r="A101" t="s">
        <v>598</v>
      </c>
      <c r="B101" t="s">
        <v>225</v>
      </c>
      <c r="C101" t="s">
        <v>598</v>
      </c>
      <c r="D101">
        <v>8663</v>
      </c>
      <c r="E101" s="54"/>
    </row>
    <row r="102" spans="1:5">
      <c r="A102" t="s">
        <v>15933</v>
      </c>
      <c r="B102" t="s">
        <v>15933</v>
      </c>
      <c r="C102" t="s">
        <v>15933</v>
      </c>
      <c r="D102">
        <v>8664</v>
      </c>
      <c r="E102" s="54"/>
    </row>
    <row r="103" spans="1:5">
      <c r="A103" t="s">
        <v>14402</v>
      </c>
      <c r="B103" t="s">
        <v>14401</v>
      </c>
      <c r="C103" t="s">
        <v>14402</v>
      </c>
      <c r="D103" t="s">
        <v>14403</v>
      </c>
      <c r="E103" s="54"/>
    </row>
    <row r="104" spans="1:5">
      <c r="A104" t="s">
        <v>14405</v>
      </c>
      <c r="B104" t="s">
        <v>14404</v>
      </c>
      <c r="C104" t="s">
        <v>14405</v>
      </c>
      <c r="D104" t="s">
        <v>14406</v>
      </c>
      <c r="E104" s="54"/>
    </row>
    <row r="105" spans="1:5">
      <c r="A105" t="s">
        <v>15316</v>
      </c>
      <c r="B105" t="s">
        <v>15349</v>
      </c>
      <c r="C105" t="s">
        <v>15316</v>
      </c>
      <c r="D105" t="e">
        <f>VLOOKUP(C105,#REF!,2,FALSE)</f>
        <v>#REF!</v>
      </c>
      <c r="E105" s="54"/>
    </row>
    <row r="106" spans="1:5">
      <c r="A106" t="s">
        <v>15315</v>
      </c>
      <c r="B106" t="s">
        <v>15350</v>
      </c>
      <c r="C106" t="s">
        <v>15315</v>
      </c>
      <c r="D106" t="e">
        <f>VLOOKUP(C106,#REF!,2,FALSE)</f>
        <v>#REF!</v>
      </c>
      <c r="E106" s="54"/>
    </row>
    <row r="107" spans="1:5">
      <c r="A107" t="s">
        <v>14408</v>
      </c>
      <c r="B107" t="s">
        <v>14407</v>
      </c>
      <c r="C107" t="s">
        <v>14408</v>
      </c>
      <c r="D107" t="s">
        <v>14409</v>
      </c>
      <c r="E107" s="54"/>
    </row>
    <row r="108" spans="1:5">
      <c r="A108" t="s">
        <v>599</v>
      </c>
      <c r="B108" t="s">
        <v>226</v>
      </c>
      <c r="C108" t="s">
        <v>599</v>
      </c>
      <c r="D108" t="s">
        <v>1037</v>
      </c>
      <c r="E108" s="54"/>
    </row>
    <row r="109" spans="1:5">
      <c r="A109" t="s">
        <v>15052</v>
      </c>
      <c r="B109" t="s">
        <v>15052</v>
      </c>
      <c r="C109" t="s">
        <v>15053</v>
      </c>
      <c r="D109" t="s">
        <v>15054</v>
      </c>
      <c r="E109" s="54"/>
    </row>
    <row r="110" spans="1:5">
      <c r="A110" t="s">
        <v>14908</v>
      </c>
      <c r="B110" t="s">
        <v>14908</v>
      </c>
      <c r="C110" t="s">
        <v>14909</v>
      </c>
      <c r="D110" t="s">
        <v>14910</v>
      </c>
      <c r="E110" s="54"/>
    </row>
    <row r="111" spans="1:5">
      <c r="A111" t="s">
        <v>15934</v>
      </c>
      <c r="B111" t="s">
        <v>15934</v>
      </c>
      <c r="C111" t="s">
        <v>15934</v>
      </c>
      <c r="D111">
        <v>8140</v>
      </c>
      <c r="E111" s="54"/>
    </row>
    <row r="112" spans="1:5">
      <c r="A112" t="s">
        <v>600</v>
      </c>
      <c r="B112" t="s">
        <v>227</v>
      </c>
      <c r="C112" t="s">
        <v>600</v>
      </c>
      <c r="D112">
        <v>8139</v>
      </c>
      <c r="E112" s="54"/>
    </row>
    <row r="113" spans="1:5">
      <c r="A113" t="s">
        <v>15935</v>
      </c>
      <c r="B113" t="s">
        <v>15935</v>
      </c>
      <c r="C113" t="s">
        <v>15935</v>
      </c>
      <c r="D113">
        <v>6830</v>
      </c>
      <c r="E113" s="54"/>
    </row>
    <row r="114" spans="1:5">
      <c r="A114" t="s">
        <v>14411</v>
      </c>
      <c r="B114" t="s">
        <v>14410</v>
      </c>
      <c r="C114" t="s">
        <v>14411</v>
      </c>
      <c r="D114" t="s">
        <v>14412</v>
      </c>
      <c r="E114" s="54"/>
    </row>
    <row r="115" spans="1:5">
      <c r="A115" t="s">
        <v>601</v>
      </c>
      <c r="B115" t="s">
        <v>228</v>
      </c>
      <c r="C115" t="s">
        <v>601</v>
      </c>
      <c r="D115" t="s">
        <v>1038</v>
      </c>
      <c r="E115" s="54"/>
    </row>
    <row r="116" spans="1:5">
      <c r="A116" t="s">
        <v>14414</v>
      </c>
      <c r="B116" t="s">
        <v>14413</v>
      </c>
      <c r="C116" t="s">
        <v>14414</v>
      </c>
      <c r="D116">
        <v>1016753</v>
      </c>
      <c r="E116" s="54"/>
    </row>
    <row r="117" spans="1:5">
      <c r="A117" t="s">
        <v>15937</v>
      </c>
      <c r="B117" t="s">
        <v>15937</v>
      </c>
      <c r="C117" t="s">
        <v>15937</v>
      </c>
      <c r="D117" t="s">
        <v>15936</v>
      </c>
      <c r="E117" s="54"/>
    </row>
    <row r="118" spans="1:5">
      <c r="A118" t="s">
        <v>14416</v>
      </c>
      <c r="B118" t="s">
        <v>14415</v>
      </c>
      <c r="C118" t="s">
        <v>14416</v>
      </c>
      <c r="D118" t="s">
        <v>14417</v>
      </c>
      <c r="E118" s="54"/>
    </row>
    <row r="119" spans="1:5">
      <c r="A119" t="s">
        <v>602</v>
      </c>
      <c r="B119" t="s">
        <v>230</v>
      </c>
      <c r="C119" t="s">
        <v>602</v>
      </c>
      <c r="D119" t="s">
        <v>1040</v>
      </c>
      <c r="E119" s="54"/>
    </row>
    <row r="120" spans="1:5">
      <c r="A120" t="s">
        <v>15939</v>
      </c>
      <c r="B120" t="s">
        <v>15939</v>
      </c>
      <c r="C120" t="s">
        <v>15939</v>
      </c>
      <c r="D120" t="s">
        <v>15938</v>
      </c>
      <c r="E120" s="54"/>
    </row>
    <row r="121" spans="1:5">
      <c r="A121" t="s">
        <v>603</v>
      </c>
      <c r="B121" t="s">
        <v>1332</v>
      </c>
      <c r="C121" t="s">
        <v>603</v>
      </c>
      <c r="D121" t="s">
        <v>1043</v>
      </c>
      <c r="E121" s="54"/>
    </row>
    <row r="122" spans="1:5">
      <c r="A122" t="s">
        <v>14419</v>
      </c>
      <c r="B122" t="s">
        <v>14418</v>
      </c>
      <c r="C122" t="s">
        <v>14419</v>
      </c>
      <c r="D122" t="s">
        <v>14420</v>
      </c>
      <c r="E122" s="54"/>
    </row>
    <row r="123" spans="1:5">
      <c r="A123" t="s">
        <v>15941</v>
      </c>
      <c r="B123" t="s">
        <v>15941</v>
      </c>
      <c r="C123" t="s">
        <v>15941</v>
      </c>
      <c r="D123" t="s">
        <v>15940</v>
      </c>
      <c r="E123" s="54"/>
    </row>
    <row r="124" spans="1:5">
      <c r="A124" t="s">
        <v>14422</v>
      </c>
      <c r="B124" t="s">
        <v>14421</v>
      </c>
      <c r="C124" t="s">
        <v>14422</v>
      </c>
      <c r="D124" t="s">
        <v>14423</v>
      </c>
      <c r="E124" s="54"/>
    </row>
    <row r="125" spans="1:5">
      <c r="A125" t="s">
        <v>605</v>
      </c>
      <c r="B125" t="s">
        <v>233</v>
      </c>
      <c r="C125" t="s">
        <v>605</v>
      </c>
      <c r="D125" t="s">
        <v>1046</v>
      </c>
      <c r="E125" s="54"/>
    </row>
    <row r="126" spans="1:5">
      <c r="A126" t="s">
        <v>15943</v>
      </c>
      <c r="B126" t="s">
        <v>15943</v>
      </c>
      <c r="C126" t="s">
        <v>15943</v>
      </c>
      <c r="D126" t="s">
        <v>15942</v>
      </c>
      <c r="E126" s="54"/>
    </row>
    <row r="127" spans="1:5">
      <c r="A127" t="s">
        <v>606</v>
      </c>
      <c r="B127" t="s">
        <v>1556</v>
      </c>
      <c r="C127" t="s">
        <v>606</v>
      </c>
      <c r="D127" t="s">
        <v>1047</v>
      </c>
      <c r="E127" s="54"/>
    </row>
    <row r="128" spans="1:5">
      <c r="A128" t="s">
        <v>1675</v>
      </c>
      <c r="B128" t="s">
        <v>1675</v>
      </c>
      <c r="C128" t="s">
        <v>1675</v>
      </c>
      <c r="D128" t="s">
        <v>1773</v>
      </c>
      <c r="E128" s="54"/>
    </row>
    <row r="129" spans="1:5">
      <c r="A129" t="s">
        <v>14425</v>
      </c>
      <c r="B129" t="s">
        <v>14424</v>
      </c>
      <c r="C129" t="s">
        <v>14425</v>
      </c>
      <c r="D129" t="s">
        <v>14426</v>
      </c>
      <c r="E129" s="54"/>
    </row>
    <row r="130" spans="1:5">
      <c r="A130" t="s">
        <v>14428</v>
      </c>
      <c r="B130" t="s">
        <v>14427</v>
      </c>
      <c r="C130" t="s">
        <v>14428</v>
      </c>
      <c r="D130" t="s">
        <v>14429</v>
      </c>
      <c r="E130" s="54"/>
    </row>
    <row r="131" spans="1:5">
      <c r="A131" t="s">
        <v>14431</v>
      </c>
      <c r="B131" t="s">
        <v>14430</v>
      </c>
      <c r="C131" t="s">
        <v>14431</v>
      </c>
      <c r="D131" t="s">
        <v>14432</v>
      </c>
      <c r="E131" s="54"/>
    </row>
    <row r="132" spans="1:5">
      <c r="A132" t="s">
        <v>604</v>
      </c>
      <c r="B132" t="s">
        <v>1398</v>
      </c>
      <c r="C132" t="s">
        <v>604</v>
      </c>
      <c r="D132" t="s">
        <v>1044</v>
      </c>
      <c r="E132" s="54"/>
    </row>
    <row r="133" spans="1:5">
      <c r="A133" t="s">
        <v>15945</v>
      </c>
      <c r="B133" t="s">
        <v>15945</v>
      </c>
      <c r="C133" t="s">
        <v>15945</v>
      </c>
      <c r="D133" t="s">
        <v>15944</v>
      </c>
      <c r="E133" s="54"/>
    </row>
    <row r="134" spans="1:5">
      <c r="A134" t="s">
        <v>15947</v>
      </c>
      <c r="B134" t="s">
        <v>15947</v>
      </c>
      <c r="C134" t="s">
        <v>15947</v>
      </c>
      <c r="D134" t="s">
        <v>15946</v>
      </c>
      <c r="E134" s="54"/>
    </row>
    <row r="135" spans="1:5">
      <c r="A135" t="s">
        <v>15238</v>
      </c>
      <c r="B135" t="s">
        <v>15238</v>
      </c>
      <c r="C135" t="s">
        <v>15238</v>
      </c>
      <c r="D135" t="s">
        <v>1139</v>
      </c>
      <c r="E135" s="54"/>
    </row>
    <row r="136" spans="1:5">
      <c r="A136" t="s">
        <v>15300</v>
      </c>
      <c r="B136" t="s">
        <v>15300</v>
      </c>
      <c r="C136" t="s">
        <v>15300</v>
      </c>
      <c r="D136" t="e">
        <f>VLOOKUP(C136,#REF!,2,FALSE)</f>
        <v>#REF!</v>
      </c>
      <c r="E136" s="54"/>
    </row>
    <row r="137" spans="1:5">
      <c r="A137" t="s">
        <v>15300</v>
      </c>
      <c r="B137" t="s">
        <v>15300</v>
      </c>
      <c r="C137" t="s">
        <v>15300</v>
      </c>
      <c r="D137" t="e">
        <f>VLOOKUP(C137,#REF!,2,FALSE)</f>
        <v>#REF!</v>
      </c>
      <c r="E137" s="54"/>
    </row>
    <row r="138" spans="1:5">
      <c r="A138" t="s">
        <v>15300</v>
      </c>
      <c r="B138" t="s">
        <v>15300</v>
      </c>
      <c r="C138" t="s">
        <v>15300</v>
      </c>
      <c r="D138" t="s">
        <v>15948</v>
      </c>
      <c r="E138" s="54"/>
    </row>
    <row r="139" spans="1:5">
      <c r="A139" t="s">
        <v>15157</v>
      </c>
      <c r="B139" t="s">
        <v>15157</v>
      </c>
      <c r="C139" t="s">
        <v>15158</v>
      </c>
      <c r="D139" t="s">
        <v>15159</v>
      </c>
      <c r="E139" s="54"/>
    </row>
    <row r="140" spans="1:5">
      <c r="A140" t="s">
        <v>1411</v>
      </c>
      <c r="B140" t="s">
        <v>1411</v>
      </c>
      <c r="C140" t="s">
        <v>964</v>
      </c>
      <c r="D140" t="s">
        <v>1276</v>
      </c>
      <c r="E140" s="54"/>
    </row>
    <row r="141" spans="1:5">
      <c r="A141" t="s">
        <v>14683</v>
      </c>
      <c r="B141" t="s">
        <v>14683</v>
      </c>
      <c r="C141" t="s">
        <v>14684</v>
      </c>
      <c r="D141">
        <v>6047</v>
      </c>
      <c r="E141" s="54"/>
    </row>
    <row r="142" spans="1:5">
      <c r="A142" t="s">
        <v>14413</v>
      </c>
      <c r="B142" t="s">
        <v>14413</v>
      </c>
      <c r="C142" t="s">
        <v>14414</v>
      </c>
      <c r="D142">
        <v>1016753</v>
      </c>
      <c r="E142" s="54"/>
    </row>
    <row r="143" spans="1:5">
      <c r="A143" t="s">
        <v>607</v>
      </c>
      <c r="B143" t="s">
        <v>1390</v>
      </c>
      <c r="C143" t="s">
        <v>607</v>
      </c>
      <c r="D143" t="s">
        <v>1050</v>
      </c>
      <c r="E143" s="54"/>
    </row>
    <row r="144" spans="1:5">
      <c r="A144" t="s">
        <v>14434</v>
      </c>
      <c r="B144" t="s">
        <v>14433</v>
      </c>
      <c r="C144" t="s">
        <v>14434</v>
      </c>
      <c r="D144" t="s">
        <v>14435</v>
      </c>
      <c r="E144" s="54"/>
    </row>
    <row r="145" spans="1:5">
      <c r="A145" t="s">
        <v>14437</v>
      </c>
      <c r="B145" t="s">
        <v>14436</v>
      </c>
      <c r="C145" t="s">
        <v>14437</v>
      </c>
      <c r="D145" t="s">
        <v>14438</v>
      </c>
      <c r="E145" s="54"/>
    </row>
    <row r="146" spans="1:5">
      <c r="A146" t="s">
        <v>15949</v>
      </c>
      <c r="B146" t="s">
        <v>15949</v>
      </c>
      <c r="C146" t="s">
        <v>15949</v>
      </c>
      <c r="D146">
        <v>31517</v>
      </c>
      <c r="E146" s="54"/>
    </row>
    <row r="147" spans="1:5">
      <c r="A147" t="s">
        <v>14440</v>
      </c>
      <c r="B147" t="s">
        <v>14439</v>
      </c>
      <c r="C147" t="s">
        <v>14440</v>
      </c>
      <c r="D147">
        <v>3295</v>
      </c>
      <c r="E147" s="54"/>
    </row>
    <row r="148" spans="1:5">
      <c r="A148" t="s">
        <v>608</v>
      </c>
      <c r="B148" t="s">
        <v>236</v>
      </c>
      <c r="C148" t="s">
        <v>608</v>
      </c>
      <c r="D148" t="s">
        <v>1051</v>
      </c>
      <c r="E148" s="54"/>
    </row>
    <row r="149" spans="1:5">
      <c r="A149" t="s">
        <v>14442</v>
      </c>
      <c r="B149" t="s">
        <v>14441</v>
      </c>
      <c r="C149" t="s">
        <v>14442</v>
      </c>
      <c r="D149" t="s">
        <v>14443</v>
      </c>
      <c r="E149" s="54"/>
    </row>
    <row r="150" spans="1:5">
      <c r="A150" t="s">
        <v>794</v>
      </c>
      <c r="B150" t="s">
        <v>794</v>
      </c>
      <c r="C150" t="s">
        <v>794</v>
      </c>
      <c r="D150" t="s">
        <v>1172</v>
      </c>
      <c r="E150" s="54"/>
    </row>
    <row r="151" spans="1:5">
      <c r="A151" t="s">
        <v>609</v>
      </c>
      <c r="B151" t="s">
        <v>237</v>
      </c>
      <c r="C151" t="s">
        <v>609</v>
      </c>
      <c r="D151" t="s">
        <v>1052</v>
      </c>
      <c r="E151" s="54"/>
    </row>
    <row r="152" spans="1:5">
      <c r="A152" t="s">
        <v>610</v>
      </c>
      <c r="B152" t="s">
        <v>238</v>
      </c>
      <c r="C152" t="s">
        <v>610</v>
      </c>
      <c r="D152" t="s">
        <v>1053</v>
      </c>
      <c r="E152" s="54"/>
    </row>
    <row r="153" spans="1:5">
      <c r="A153" t="s">
        <v>14445</v>
      </c>
      <c r="B153" t="s">
        <v>14444</v>
      </c>
      <c r="C153" t="s">
        <v>14445</v>
      </c>
      <c r="D153" t="s">
        <v>14446</v>
      </c>
      <c r="E153" s="54"/>
    </row>
    <row r="154" spans="1:5">
      <c r="A154" t="s">
        <v>15953</v>
      </c>
      <c r="B154" t="s">
        <v>15953</v>
      </c>
      <c r="C154" t="s">
        <v>15953</v>
      </c>
      <c r="D154" t="s">
        <v>15952</v>
      </c>
      <c r="E154" s="54"/>
    </row>
    <row r="155" spans="1:5">
      <c r="A155" t="s">
        <v>14448</v>
      </c>
      <c r="B155" t="s">
        <v>14447</v>
      </c>
      <c r="C155" t="s">
        <v>14448</v>
      </c>
      <c r="D155" t="s">
        <v>14449</v>
      </c>
      <c r="E155" s="54"/>
    </row>
    <row r="156" spans="1:5">
      <c r="A156" t="s">
        <v>14451</v>
      </c>
      <c r="B156" t="s">
        <v>14450</v>
      </c>
      <c r="C156" t="s">
        <v>14451</v>
      </c>
      <c r="D156" t="s">
        <v>14452</v>
      </c>
      <c r="E156" s="54"/>
    </row>
    <row r="157" spans="1:5">
      <c r="A157" t="s">
        <v>14454</v>
      </c>
      <c r="B157" t="s">
        <v>14453</v>
      </c>
      <c r="C157" t="s">
        <v>14454</v>
      </c>
      <c r="D157" t="s">
        <v>14455</v>
      </c>
      <c r="E157" s="54"/>
    </row>
    <row r="158" spans="1:5">
      <c r="A158" t="s">
        <v>15239</v>
      </c>
      <c r="B158" t="s">
        <v>15276</v>
      </c>
      <c r="C158" t="s">
        <v>15239</v>
      </c>
      <c r="D158" t="s">
        <v>15240</v>
      </c>
      <c r="E158" s="54"/>
    </row>
    <row r="159" spans="1:5">
      <c r="A159" t="s">
        <v>15277</v>
      </c>
      <c r="B159" t="s">
        <v>15278</v>
      </c>
      <c r="C159" t="s">
        <v>15277</v>
      </c>
      <c r="D159" t="s">
        <v>15279</v>
      </c>
      <c r="E159" s="54"/>
    </row>
    <row r="160" spans="1:5">
      <c r="A160" t="s">
        <v>15241</v>
      </c>
      <c r="B160" t="s">
        <v>15280</v>
      </c>
      <c r="C160" t="s">
        <v>15241</v>
      </c>
      <c r="D160" t="s">
        <v>15242</v>
      </c>
      <c r="E160" s="54"/>
    </row>
    <row r="161" spans="1:5">
      <c r="A161" t="s">
        <v>15955</v>
      </c>
      <c r="B161" t="s">
        <v>15955</v>
      </c>
      <c r="C161" t="s">
        <v>15955</v>
      </c>
      <c r="D161" t="s">
        <v>15954</v>
      </c>
      <c r="E161" s="54"/>
    </row>
    <row r="162" spans="1:5">
      <c r="A162" t="s">
        <v>612</v>
      </c>
      <c r="B162" t="s">
        <v>239</v>
      </c>
      <c r="C162" t="s">
        <v>612</v>
      </c>
      <c r="D162" t="s">
        <v>1055</v>
      </c>
      <c r="E162" s="54"/>
    </row>
    <row r="163" spans="1:5">
      <c r="A163" t="s">
        <v>611</v>
      </c>
      <c r="B163" t="s">
        <v>611</v>
      </c>
      <c r="C163" t="s">
        <v>611</v>
      </c>
      <c r="D163" t="s">
        <v>1054</v>
      </c>
      <c r="E163" s="54"/>
    </row>
    <row r="164" spans="1:5">
      <c r="A164" t="s">
        <v>15957</v>
      </c>
      <c r="B164" t="s">
        <v>15957</v>
      </c>
      <c r="C164" t="s">
        <v>15957</v>
      </c>
      <c r="D164" t="s">
        <v>15956</v>
      </c>
      <c r="E164" s="54"/>
    </row>
    <row r="165" spans="1:5">
      <c r="A165" t="s">
        <v>15951</v>
      </c>
      <c r="B165" t="s">
        <v>15951</v>
      </c>
      <c r="C165" t="s">
        <v>15951</v>
      </c>
      <c r="D165" t="s">
        <v>15950</v>
      </c>
      <c r="E165" s="54"/>
    </row>
    <row r="166" spans="1:5">
      <c r="A166" t="s">
        <v>14457</v>
      </c>
      <c r="B166" t="s">
        <v>14456</v>
      </c>
      <c r="C166" t="s">
        <v>14457</v>
      </c>
      <c r="D166" t="s">
        <v>14458</v>
      </c>
      <c r="E166" s="54"/>
    </row>
    <row r="167" spans="1:5">
      <c r="A167" t="s">
        <v>15958</v>
      </c>
      <c r="B167" t="s">
        <v>15958</v>
      </c>
      <c r="C167" t="s">
        <v>15958</v>
      </c>
      <c r="D167">
        <v>6522</v>
      </c>
      <c r="E167" s="54"/>
    </row>
    <row r="168" spans="1:5">
      <c r="A168" t="s">
        <v>15959</v>
      </c>
      <c r="B168" t="s">
        <v>15959</v>
      </c>
      <c r="C168" t="s">
        <v>15959</v>
      </c>
      <c r="D168">
        <v>6523</v>
      </c>
      <c r="E168" s="54"/>
    </row>
    <row r="169" spans="1:5">
      <c r="A169" t="s">
        <v>14460</v>
      </c>
      <c r="B169" t="s">
        <v>14459</v>
      </c>
      <c r="C169" t="s">
        <v>14460</v>
      </c>
      <c r="D169">
        <v>947</v>
      </c>
      <c r="E169" s="54"/>
    </row>
    <row r="170" spans="1:5">
      <c r="A170" t="s">
        <v>1633</v>
      </c>
      <c r="B170" t="s">
        <v>1729</v>
      </c>
      <c r="C170" t="s">
        <v>1633</v>
      </c>
      <c r="D170">
        <v>946</v>
      </c>
      <c r="E170" s="54"/>
    </row>
    <row r="171" spans="1:5">
      <c r="A171" t="s">
        <v>15960</v>
      </c>
      <c r="B171" t="s">
        <v>15960</v>
      </c>
      <c r="C171" t="s">
        <v>15960</v>
      </c>
      <c r="D171">
        <v>8234</v>
      </c>
      <c r="E171" s="54"/>
    </row>
    <row r="172" spans="1:5">
      <c r="A172" t="s">
        <v>623</v>
      </c>
      <c r="B172" t="s">
        <v>246</v>
      </c>
      <c r="C172" t="s">
        <v>623</v>
      </c>
      <c r="D172" t="s">
        <v>1061</v>
      </c>
      <c r="E172" s="54"/>
    </row>
    <row r="173" spans="1:5">
      <c r="A173" t="s">
        <v>615</v>
      </c>
      <c r="B173" t="s">
        <v>241</v>
      </c>
      <c r="C173" t="s">
        <v>615</v>
      </c>
      <c r="D173">
        <v>8436</v>
      </c>
      <c r="E173" s="54"/>
    </row>
    <row r="174" spans="1:5">
      <c r="A174" t="s">
        <v>613</v>
      </c>
      <c r="B174" t="s">
        <v>240</v>
      </c>
      <c r="C174" t="s">
        <v>613</v>
      </c>
      <c r="D174" t="s">
        <v>1056</v>
      </c>
      <c r="E174" s="54"/>
    </row>
    <row r="175" spans="1:5">
      <c r="A175" t="s">
        <v>616</v>
      </c>
      <c r="B175" t="s">
        <v>14461</v>
      </c>
      <c r="C175" t="s">
        <v>616</v>
      </c>
      <c r="D175">
        <v>8437</v>
      </c>
      <c r="E175" s="54"/>
    </row>
    <row r="176" spans="1:5">
      <c r="A176" t="s">
        <v>614</v>
      </c>
      <c r="B176" t="s">
        <v>1406</v>
      </c>
      <c r="C176" t="s">
        <v>614</v>
      </c>
      <c r="D176" t="s">
        <v>1057</v>
      </c>
      <c r="E176" s="54"/>
    </row>
    <row r="177" spans="1:5">
      <c r="A177" t="s">
        <v>15961</v>
      </c>
      <c r="B177" t="s">
        <v>15961</v>
      </c>
      <c r="C177" t="s">
        <v>15961</v>
      </c>
      <c r="D177">
        <v>8456</v>
      </c>
      <c r="E177" s="54"/>
    </row>
    <row r="178" spans="1:5">
      <c r="A178" t="s">
        <v>15963</v>
      </c>
      <c r="B178" t="s">
        <v>15963</v>
      </c>
      <c r="C178" t="s">
        <v>15963</v>
      </c>
      <c r="D178" t="s">
        <v>15962</v>
      </c>
      <c r="E178" s="54"/>
    </row>
    <row r="179" spans="1:5">
      <c r="A179" t="s">
        <v>621</v>
      </c>
      <c r="B179" t="s">
        <v>14462</v>
      </c>
      <c r="C179" t="s">
        <v>621</v>
      </c>
      <c r="D179" t="s">
        <v>1059</v>
      </c>
      <c r="E179" s="54"/>
    </row>
    <row r="180" spans="1:5">
      <c r="A180" t="s">
        <v>617</v>
      </c>
      <c r="B180" t="s">
        <v>242</v>
      </c>
      <c r="C180" t="s">
        <v>617</v>
      </c>
      <c r="D180">
        <v>8451</v>
      </c>
      <c r="E180" s="54"/>
    </row>
    <row r="181" spans="1:5">
      <c r="A181" t="s">
        <v>14464</v>
      </c>
      <c r="B181" t="s">
        <v>14463</v>
      </c>
      <c r="C181" t="s">
        <v>14464</v>
      </c>
      <c r="D181" t="s">
        <v>14465</v>
      </c>
      <c r="E181" s="54"/>
    </row>
    <row r="182" spans="1:5">
      <c r="A182" t="s">
        <v>620</v>
      </c>
      <c r="B182" t="s">
        <v>1407</v>
      </c>
      <c r="C182" t="s">
        <v>620</v>
      </c>
      <c r="D182" t="s">
        <v>1058</v>
      </c>
      <c r="E182" s="54"/>
    </row>
    <row r="183" spans="1:5">
      <c r="A183" t="s">
        <v>618</v>
      </c>
      <c r="B183" t="s">
        <v>243</v>
      </c>
      <c r="C183" t="s">
        <v>618</v>
      </c>
      <c r="D183">
        <v>31184</v>
      </c>
      <c r="E183" s="54"/>
    </row>
    <row r="184" spans="1:5">
      <c r="A184" t="s">
        <v>622</v>
      </c>
      <c r="B184" t="s">
        <v>245</v>
      </c>
      <c r="C184" t="s">
        <v>622</v>
      </c>
      <c r="D184" t="s">
        <v>1060</v>
      </c>
      <c r="E184" s="54"/>
    </row>
    <row r="185" spans="1:5">
      <c r="A185" t="s">
        <v>1622</v>
      </c>
      <c r="B185" t="s">
        <v>1622</v>
      </c>
      <c r="C185" t="s">
        <v>1622</v>
      </c>
      <c r="D185" t="s">
        <v>1791</v>
      </c>
      <c r="E185" s="54"/>
    </row>
    <row r="186" spans="1:5">
      <c r="A186" t="s">
        <v>15964</v>
      </c>
      <c r="B186" t="s">
        <v>15964</v>
      </c>
      <c r="C186" t="s">
        <v>15964</v>
      </c>
      <c r="D186">
        <v>8455</v>
      </c>
      <c r="E186" s="54"/>
    </row>
    <row r="187" spans="1:5">
      <c r="A187" t="s">
        <v>619</v>
      </c>
      <c r="B187" t="s">
        <v>244</v>
      </c>
      <c r="C187" t="s">
        <v>619</v>
      </c>
      <c r="D187">
        <v>8446</v>
      </c>
      <c r="E187" s="54"/>
    </row>
    <row r="188" spans="1:5">
      <c r="A188" t="s">
        <v>1580</v>
      </c>
      <c r="B188" t="s">
        <v>365</v>
      </c>
      <c r="C188" t="s">
        <v>1580</v>
      </c>
      <c r="D188" t="s">
        <v>1175</v>
      </c>
      <c r="E188" s="54"/>
    </row>
    <row r="189" spans="1:5">
      <c r="A189" t="s">
        <v>14467</v>
      </c>
      <c r="B189" t="s">
        <v>14466</v>
      </c>
      <c r="C189" t="s">
        <v>14467</v>
      </c>
      <c r="D189" t="s">
        <v>14468</v>
      </c>
      <c r="E189" s="54"/>
    </row>
    <row r="190" spans="1:5">
      <c r="A190" t="s">
        <v>14470</v>
      </c>
      <c r="B190" t="s">
        <v>14469</v>
      </c>
      <c r="C190" t="s">
        <v>14470</v>
      </c>
      <c r="D190" t="s">
        <v>14471</v>
      </c>
      <c r="E190" s="54"/>
    </row>
    <row r="191" spans="1:5">
      <c r="A191" t="s">
        <v>14473</v>
      </c>
      <c r="B191" t="s">
        <v>14472</v>
      </c>
      <c r="C191" t="s">
        <v>14473</v>
      </c>
      <c r="D191" t="s">
        <v>14474</v>
      </c>
      <c r="E191" s="54"/>
    </row>
    <row r="192" spans="1:5">
      <c r="A192" t="s">
        <v>14476</v>
      </c>
      <c r="B192" t="s">
        <v>14475</v>
      </c>
      <c r="C192" t="s">
        <v>14476</v>
      </c>
      <c r="D192">
        <v>6751</v>
      </c>
      <c r="E192" s="54"/>
    </row>
    <row r="193" spans="1:5">
      <c r="A193" t="s">
        <v>15965</v>
      </c>
      <c r="B193" t="s">
        <v>15965</v>
      </c>
      <c r="C193" t="s">
        <v>15965</v>
      </c>
      <c r="D193">
        <v>1786</v>
      </c>
      <c r="E193" s="54"/>
    </row>
    <row r="194" spans="1:5">
      <c r="A194" t="s">
        <v>624</v>
      </c>
      <c r="B194" t="s">
        <v>247</v>
      </c>
      <c r="C194" t="s">
        <v>624</v>
      </c>
      <c r="D194">
        <v>1787</v>
      </c>
      <c r="E194" s="54"/>
    </row>
    <row r="195" spans="1:5">
      <c r="A195" t="s">
        <v>625</v>
      </c>
      <c r="B195" t="s">
        <v>248</v>
      </c>
      <c r="C195" t="s">
        <v>625</v>
      </c>
      <c r="D195">
        <v>1776</v>
      </c>
      <c r="E195" s="54"/>
    </row>
    <row r="196" spans="1:5">
      <c r="A196" t="s">
        <v>626</v>
      </c>
      <c r="B196" t="s">
        <v>249</v>
      </c>
      <c r="C196" t="s">
        <v>626</v>
      </c>
      <c r="D196">
        <v>1788</v>
      </c>
      <c r="E196" s="54"/>
    </row>
    <row r="197" spans="1:5">
      <c r="A197" t="s">
        <v>627</v>
      </c>
      <c r="B197" t="s">
        <v>1539</v>
      </c>
      <c r="C197" t="s">
        <v>627</v>
      </c>
      <c r="D197">
        <v>1785</v>
      </c>
      <c r="E197" s="54"/>
    </row>
    <row r="198" spans="1:5">
      <c r="A198" t="s">
        <v>15966</v>
      </c>
      <c r="B198" t="s">
        <v>15966</v>
      </c>
      <c r="C198" t="s">
        <v>15966</v>
      </c>
      <c r="D198">
        <v>1779</v>
      </c>
      <c r="E198" s="54"/>
    </row>
    <row r="199" spans="1:5">
      <c r="A199" t="s">
        <v>14478</v>
      </c>
      <c r="B199" t="s">
        <v>14477</v>
      </c>
      <c r="C199" t="s">
        <v>14478</v>
      </c>
      <c r="D199" t="s">
        <v>14479</v>
      </c>
      <c r="E199" s="54"/>
    </row>
    <row r="200" spans="1:5">
      <c r="A200" t="s">
        <v>628</v>
      </c>
      <c r="B200" t="s">
        <v>250</v>
      </c>
      <c r="C200" t="s">
        <v>628</v>
      </c>
      <c r="D200" t="s">
        <v>1062</v>
      </c>
      <c r="E200" s="54"/>
    </row>
    <row r="201" spans="1:5">
      <c r="A201" t="s">
        <v>1583</v>
      </c>
      <c r="B201" t="s">
        <v>14480</v>
      </c>
      <c r="C201" t="s">
        <v>1583</v>
      </c>
      <c r="D201" t="s">
        <v>1192</v>
      </c>
      <c r="E201" s="54"/>
    </row>
    <row r="202" spans="1:5">
      <c r="A202" t="s">
        <v>629</v>
      </c>
      <c r="B202" t="s">
        <v>1374</v>
      </c>
      <c r="C202" t="s">
        <v>629</v>
      </c>
      <c r="D202" t="s">
        <v>1065</v>
      </c>
      <c r="E202" s="54"/>
    </row>
    <row r="203" spans="1:5">
      <c r="A203" t="s">
        <v>631</v>
      </c>
      <c r="B203" t="s">
        <v>253</v>
      </c>
      <c r="C203" t="s">
        <v>631</v>
      </c>
      <c r="D203" t="s">
        <v>1067</v>
      </c>
      <c r="E203" s="54"/>
    </row>
    <row r="204" spans="1:5">
      <c r="A204" t="s">
        <v>632</v>
      </c>
      <c r="B204" t="s">
        <v>254</v>
      </c>
      <c r="C204" t="s">
        <v>632</v>
      </c>
      <c r="D204" t="s">
        <v>1068</v>
      </c>
      <c r="E204" s="54"/>
    </row>
    <row r="205" spans="1:5">
      <c r="A205" t="s">
        <v>630</v>
      </c>
      <c r="B205" t="s">
        <v>630</v>
      </c>
      <c r="C205" t="s">
        <v>630</v>
      </c>
      <c r="D205" t="s">
        <v>1066</v>
      </c>
      <c r="E205" s="54"/>
    </row>
    <row r="206" spans="1:5">
      <c r="A206" t="s">
        <v>15967</v>
      </c>
      <c r="B206" t="s">
        <v>15967</v>
      </c>
      <c r="C206" t="s">
        <v>15967</v>
      </c>
      <c r="D206">
        <v>8248</v>
      </c>
      <c r="E206" s="54"/>
    </row>
    <row r="207" spans="1:5">
      <c r="A207" t="s">
        <v>15968</v>
      </c>
      <c r="B207" t="s">
        <v>15968</v>
      </c>
      <c r="C207" t="s">
        <v>15968</v>
      </c>
      <c r="D207">
        <v>8344</v>
      </c>
      <c r="E207" s="54"/>
    </row>
    <row r="208" spans="1:5">
      <c r="A208" t="s">
        <v>15969</v>
      </c>
      <c r="B208" t="s">
        <v>15969</v>
      </c>
      <c r="C208" t="s">
        <v>15969</v>
      </c>
      <c r="D208">
        <v>8352</v>
      </c>
      <c r="E208" s="54"/>
    </row>
    <row r="209" spans="1:5">
      <c r="A209" t="s">
        <v>15325</v>
      </c>
      <c r="B209" t="s">
        <v>15340</v>
      </c>
      <c r="C209" t="s">
        <v>15325</v>
      </c>
      <c r="D209" t="e">
        <f>VLOOKUP(C209,#REF!,2,FALSE)</f>
        <v>#REF!</v>
      </c>
      <c r="E209" s="54"/>
    </row>
    <row r="210" spans="1:5">
      <c r="A210" t="s">
        <v>15325</v>
      </c>
      <c r="B210" t="s">
        <v>15325</v>
      </c>
      <c r="C210" t="s">
        <v>15325</v>
      </c>
      <c r="D210" t="s">
        <v>15970</v>
      </c>
      <c r="E210" s="54"/>
    </row>
    <row r="211" spans="1:5">
      <c r="A211" t="s">
        <v>15971</v>
      </c>
      <c r="B211" t="s">
        <v>15971</v>
      </c>
      <c r="C211" t="s">
        <v>15971</v>
      </c>
      <c r="D211">
        <v>210</v>
      </c>
      <c r="E211" s="54"/>
    </row>
    <row r="212" spans="1:5">
      <c r="A212" t="s">
        <v>15972</v>
      </c>
      <c r="B212" t="s">
        <v>15972</v>
      </c>
      <c r="C212" t="s">
        <v>15972</v>
      </c>
      <c r="D212">
        <v>213</v>
      </c>
      <c r="E212" s="54"/>
    </row>
    <row r="213" spans="1:5">
      <c r="A213" t="s">
        <v>15973</v>
      </c>
      <c r="B213" t="s">
        <v>15973</v>
      </c>
      <c r="C213" t="s">
        <v>15973</v>
      </c>
      <c r="D213">
        <v>223</v>
      </c>
      <c r="E213" s="54"/>
    </row>
    <row r="214" spans="1:5">
      <c r="A214" t="s">
        <v>15974</v>
      </c>
      <c r="B214" t="s">
        <v>15974</v>
      </c>
      <c r="C214" t="s">
        <v>15974</v>
      </c>
      <c r="D214">
        <v>212</v>
      </c>
      <c r="E214" s="54"/>
    </row>
    <row r="215" spans="1:5">
      <c r="A215" t="s">
        <v>15975</v>
      </c>
      <c r="B215" t="s">
        <v>15975</v>
      </c>
      <c r="C215" t="s">
        <v>15975</v>
      </c>
      <c r="D215">
        <v>209</v>
      </c>
      <c r="E215" s="54"/>
    </row>
    <row r="216" spans="1:5">
      <c r="A216" t="s">
        <v>15976</v>
      </c>
      <c r="B216" t="s">
        <v>15976</v>
      </c>
      <c r="C216" t="s">
        <v>15976</v>
      </c>
      <c r="D216">
        <v>1016794</v>
      </c>
      <c r="E216" s="54"/>
    </row>
    <row r="217" spans="1:5">
      <c r="A217" t="s">
        <v>15977</v>
      </c>
      <c r="B217" t="s">
        <v>15977</v>
      </c>
      <c r="C217" t="s">
        <v>15977</v>
      </c>
      <c r="D217">
        <v>208</v>
      </c>
      <c r="E217" s="54"/>
    </row>
    <row r="218" spans="1:5">
      <c r="A218" t="s">
        <v>14882</v>
      </c>
      <c r="B218" t="s">
        <v>14882</v>
      </c>
      <c r="C218" t="s">
        <v>14883</v>
      </c>
      <c r="D218">
        <v>32406</v>
      </c>
      <c r="E218" s="54"/>
    </row>
    <row r="219" spans="1:5">
      <c r="A219" t="s">
        <v>1602</v>
      </c>
      <c r="B219" t="s">
        <v>1602</v>
      </c>
      <c r="C219" t="s">
        <v>987</v>
      </c>
      <c r="D219" t="s">
        <v>1297</v>
      </c>
      <c r="E219" s="54"/>
    </row>
    <row r="220" spans="1:5">
      <c r="A220" t="s">
        <v>14742</v>
      </c>
      <c r="B220" t="s">
        <v>14742</v>
      </c>
      <c r="C220" t="s">
        <v>14743</v>
      </c>
      <c r="D220" t="s">
        <v>14744</v>
      </c>
      <c r="E220" s="54"/>
    </row>
    <row r="221" spans="1:5">
      <c r="A221" t="s">
        <v>1571</v>
      </c>
      <c r="B221" t="s">
        <v>1572</v>
      </c>
      <c r="C221" t="s">
        <v>1571</v>
      </c>
      <c r="D221" t="s">
        <v>1140</v>
      </c>
      <c r="E221" s="54"/>
    </row>
    <row r="222" spans="1:5">
      <c r="A222" t="s">
        <v>634</v>
      </c>
      <c r="B222" t="s">
        <v>255</v>
      </c>
      <c r="C222" t="s">
        <v>634</v>
      </c>
      <c r="D222" t="s">
        <v>1070</v>
      </c>
      <c r="E222" s="54"/>
    </row>
    <row r="223" spans="1:5">
      <c r="A223" t="s">
        <v>637</v>
      </c>
      <c r="B223" t="s">
        <v>256</v>
      </c>
      <c r="C223" t="s">
        <v>637</v>
      </c>
      <c r="D223" t="s">
        <v>1073</v>
      </c>
      <c r="E223" s="54"/>
    </row>
    <row r="224" spans="1:5">
      <c r="A224" t="s">
        <v>639</v>
      </c>
      <c r="B224" t="s">
        <v>1391</v>
      </c>
      <c r="C224" t="s">
        <v>639</v>
      </c>
      <c r="D224" t="s">
        <v>1075</v>
      </c>
      <c r="E224" s="54"/>
    </row>
    <row r="225" spans="1:5">
      <c r="A225" t="s">
        <v>1573</v>
      </c>
      <c r="B225" t="s">
        <v>332</v>
      </c>
      <c r="C225" t="s">
        <v>1573</v>
      </c>
      <c r="D225" t="s">
        <v>1144</v>
      </c>
      <c r="E225" s="54"/>
    </row>
    <row r="226" spans="1:5">
      <c r="A226" t="s">
        <v>14482</v>
      </c>
      <c r="B226" t="s">
        <v>14481</v>
      </c>
      <c r="C226" t="s">
        <v>14482</v>
      </c>
      <c r="D226" t="s">
        <v>14483</v>
      </c>
      <c r="E226" s="54"/>
    </row>
    <row r="227" spans="1:5">
      <c r="A227" t="s">
        <v>15310</v>
      </c>
      <c r="B227" t="s">
        <v>15355</v>
      </c>
      <c r="C227" t="s">
        <v>15310</v>
      </c>
      <c r="D227" t="e">
        <f>VLOOKUP(C227,#REF!,2,FALSE)</f>
        <v>#REF!</v>
      </c>
      <c r="E227" s="54"/>
    </row>
    <row r="228" spans="1:5">
      <c r="A228" t="s">
        <v>640</v>
      </c>
      <c r="B228" t="s">
        <v>257</v>
      </c>
      <c r="C228" t="s">
        <v>640</v>
      </c>
      <c r="D228" t="s">
        <v>1076</v>
      </c>
      <c r="E228" s="54"/>
    </row>
    <row r="229" spans="1:5">
      <c r="A229" t="s">
        <v>14485</v>
      </c>
      <c r="B229" t="s">
        <v>14484</v>
      </c>
      <c r="C229" t="s">
        <v>14485</v>
      </c>
      <c r="D229" t="s">
        <v>14486</v>
      </c>
      <c r="E229" s="54"/>
    </row>
    <row r="230" spans="1:5">
      <c r="A230" t="s">
        <v>635</v>
      </c>
      <c r="B230" t="s">
        <v>635</v>
      </c>
      <c r="C230" t="s">
        <v>635</v>
      </c>
      <c r="D230" t="s">
        <v>1071</v>
      </c>
      <c r="E230" s="54"/>
    </row>
    <row r="231" spans="1:5">
      <c r="A231" t="s">
        <v>15978</v>
      </c>
      <c r="B231" t="s">
        <v>15978</v>
      </c>
      <c r="C231" t="s">
        <v>15978</v>
      </c>
      <c r="D231">
        <v>22698188</v>
      </c>
      <c r="E231" s="54"/>
    </row>
    <row r="232" spans="1:5">
      <c r="A232" t="s">
        <v>15980</v>
      </c>
      <c r="B232" t="s">
        <v>15980</v>
      </c>
      <c r="C232" t="s">
        <v>15980</v>
      </c>
      <c r="D232" t="s">
        <v>15979</v>
      </c>
      <c r="E232" s="54"/>
    </row>
    <row r="233" spans="1:5">
      <c r="A233" t="s">
        <v>15982</v>
      </c>
      <c r="B233" t="s">
        <v>15982</v>
      </c>
      <c r="C233" t="s">
        <v>15982</v>
      </c>
      <c r="D233" t="s">
        <v>15981</v>
      </c>
      <c r="E233" s="54"/>
    </row>
    <row r="234" spans="1:5">
      <c r="A234" t="s">
        <v>15983</v>
      </c>
      <c r="B234" t="s">
        <v>15983</v>
      </c>
      <c r="C234" t="s">
        <v>15983</v>
      </c>
      <c r="D234">
        <v>22698175</v>
      </c>
      <c r="E234" s="54"/>
    </row>
    <row r="235" spans="1:5">
      <c r="A235" t="s">
        <v>15984</v>
      </c>
      <c r="B235" t="s">
        <v>15984</v>
      </c>
      <c r="C235" t="s">
        <v>15984</v>
      </c>
      <c r="D235">
        <v>22698216</v>
      </c>
      <c r="E235" s="54"/>
    </row>
    <row r="236" spans="1:5">
      <c r="A236" t="s">
        <v>633</v>
      </c>
      <c r="B236" t="s">
        <v>1392</v>
      </c>
      <c r="C236" t="s">
        <v>633</v>
      </c>
      <c r="D236" t="s">
        <v>1069</v>
      </c>
      <c r="E236" s="54"/>
    </row>
    <row r="237" spans="1:5">
      <c r="A237" t="s">
        <v>638</v>
      </c>
      <c r="B237" t="s">
        <v>1393</v>
      </c>
      <c r="C237" t="s">
        <v>638</v>
      </c>
      <c r="D237" t="s">
        <v>1074</v>
      </c>
      <c r="E237" s="54"/>
    </row>
    <row r="238" spans="1:5">
      <c r="A238" t="s">
        <v>15986</v>
      </c>
      <c r="B238" t="s">
        <v>15986</v>
      </c>
      <c r="C238" t="s">
        <v>15986</v>
      </c>
      <c r="D238" t="s">
        <v>15985</v>
      </c>
      <c r="E238" s="54"/>
    </row>
    <row r="239" spans="1:5">
      <c r="A239" t="s">
        <v>14488</v>
      </c>
      <c r="B239" t="s">
        <v>14487</v>
      </c>
      <c r="C239" t="s">
        <v>14488</v>
      </c>
      <c r="D239" t="s">
        <v>14489</v>
      </c>
      <c r="E239" s="54"/>
    </row>
    <row r="240" spans="1:5">
      <c r="A240" t="s">
        <v>636</v>
      </c>
      <c r="B240" t="s">
        <v>636</v>
      </c>
      <c r="C240" t="s">
        <v>636</v>
      </c>
      <c r="D240" t="s">
        <v>1072</v>
      </c>
      <c r="E240" s="54"/>
    </row>
    <row r="241" spans="1:5">
      <c r="A241" t="s">
        <v>641</v>
      </c>
      <c r="B241" t="s">
        <v>258</v>
      </c>
      <c r="C241" t="s">
        <v>641</v>
      </c>
      <c r="D241" t="s">
        <v>1077</v>
      </c>
      <c r="E241" s="54"/>
    </row>
    <row r="242" spans="1:5">
      <c r="A242" t="s">
        <v>14490</v>
      </c>
      <c r="B242" t="s">
        <v>567</v>
      </c>
      <c r="C242" t="s">
        <v>14490</v>
      </c>
      <c r="D242">
        <v>7948</v>
      </c>
      <c r="E242" s="54"/>
    </row>
    <row r="243" spans="1:5">
      <c r="A243" t="s">
        <v>15987</v>
      </c>
      <c r="B243" t="s">
        <v>15987</v>
      </c>
      <c r="C243" t="s">
        <v>15987</v>
      </c>
      <c r="D243">
        <v>7949</v>
      </c>
      <c r="E243" s="54"/>
    </row>
    <row r="244" spans="1:5">
      <c r="A244" t="s">
        <v>14491</v>
      </c>
      <c r="B244" t="s">
        <v>568</v>
      </c>
      <c r="C244" t="s">
        <v>14491</v>
      </c>
      <c r="D244">
        <v>7952</v>
      </c>
      <c r="E244" s="54"/>
    </row>
    <row r="245" spans="1:5">
      <c r="A245" t="s">
        <v>14492</v>
      </c>
      <c r="B245" t="s">
        <v>570</v>
      </c>
      <c r="C245" t="s">
        <v>14492</v>
      </c>
      <c r="D245">
        <v>7957</v>
      </c>
      <c r="E245" s="54"/>
    </row>
    <row r="246" spans="1:5">
      <c r="A246" t="s">
        <v>642</v>
      </c>
      <c r="B246" t="s">
        <v>259</v>
      </c>
      <c r="C246" t="s">
        <v>642</v>
      </c>
      <c r="D246">
        <v>5857</v>
      </c>
      <c r="E246" s="54"/>
    </row>
    <row r="247" spans="1:5">
      <c r="A247" t="s">
        <v>14493</v>
      </c>
      <c r="B247" t="s">
        <v>260</v>
      </c>
      <c r="C247" t="s">
        <v>14493</v>
      </c>
      <c r="D247">
        <v>5858</v>
      </c>
      <c r="E247" s="54"/>
    </row>
    <row r="248" spans="1:5">
      <c r="A248" t="s">
        <v>15988</v>
      </c>
      <c r="B248" t="s">
        <v>15988</v>
      </c>
      <c r="C248" t="s">
        <v>15988</v>
      </c>
      <c r="D248">
        <v>7627</v>
      </c>
      <c r="E248" s="54"/>
    </row>
    <row r="249" spans="1:5">
      <c r="A249" t="s">
        <v>1565</v>
      </c>
      <c r="B249" t="s">
        <v>1386</v>
      </c>
      <c r="C249" t="s">
        <v>1565</v>
      </c>
      <c r="D249" t="s">
        <v>1098</v>
      </c>
      <c r="E249" s="54"/>
    </row>
    <row r="250" spans="1:5">
      <c r="A250" t="s">
        <v>326</v>
      </c>
      <c r="B250" t="s">
        <v>326</v>
      </c>
      <c r="C250" t="s">
        <v>739</v>
      </c>
      <c r="D250">
        <v>6035</v>
      </c>
      <c r="E250" s="54"/>
    </row>
    <row r="251" spans="1:5">
      <c r="A251" t="s">
        <v>466</v>
      </c>
      <c r="B251" t="s">
        <v>466</v>
      </c>
      <c r="C251" t="s">
        <v>909</v>
      </c>
      <c r="D251">
        <v>5970</v>
      </c>
      <c r="E251" s="54"/>
    </row>
    <row r="252" spans="1:5">
      <c r="A252" t="s">
        <v>502</v>
      </c>
      <c r="B252" t="s">
        <v>502</v>
      </c>
      <c r="C252" t="s">
        <v>946</v>
      </c>
      <c r="D252">
        <v>7376</v>
      </c>
      <c r="E252" s="54"/>
    </row>
    <row r="253" spans="1:5">
      <c r="A253" t="s">
        <v>259</v>
      </c>
      <c r="B253" t="s">
        <v>259</v>
      </c>
      <c r="C253" t="s">
        <v>642</v>
      </c>
      <c r="D253">
        <v>5857</v>
      </c>
      <c r="E253" s="54"/>
    </row>
    <row r="254" spans="1:5">
      <c r="A254" t="s">
        <v>340</v>
      </c>
      <c r="B254" t="s">
        <v>340</v>
      </c>
      <c r="C254" t="s">
        <v>758</v>
      </c>
      <c r="D254">
        <v>8137</v>
      </c>
      <c r="E254" s="54"/>
    </row>
    <row r="255" spans="1:5">
      <c r="A255" t="s">
        <v>15155</v>
      </c>
      <c r="B255" t="s">
        <v>15155</v>
      </c>
      <c r="C255" t="s">
        <v>15156</v>
      </c>
      <c r="D255">
        <v>202</v>
      </c>
      <c r="E255" s="54"/>
    </row>
    <row r="256" spans="1:5">
      <c r="A256" t="s">
        <v>435</v>
      </c>
      <c r="B256" t="s">
        <v>435</v>
      </c>
      <c r="C256" t="s">
        <v>877</v>
      </c>
      <c r="D256">
        <v>6490</v>
      </c>
      <c r="E256" s="54"/>
    </row>
    <row r="257" spans="1:5">
      <c r="A257" t="s">
        <v>1783</v>
      </c>
      <c r="B257" t="s">
        <v>1783</v>
      </c>
      <c r="C257" t="s">
        <v>1695</v>
      </c>
      <c r="D257" t="s">
        <v>1784</v>
      </c>
      <c r="E257" s="54"/>
    </row>
    <row r="258" spans="1:5">
      <c r="A258" t="s">
        <v>1706</v>
      </c>
      <c r="B258" t="s">
        <v>1706</v>
      </c>
      <c r="C258" t="s">
        <v>1657</v>
      </c>
      <c r="D258">
        <v>5507</v>
      </c>
      <c r="E258" s="54"/>
    </row>
    <row r="259" spans="1:5">
      <c r="A259" t="s">
        <v>14475</v>
      </c>
      <c r="B259" t="s">
        <v>14475</v>
      </c>
      <c r="C259" t="s">
        <v>14476</v>
      </c>
      <c r="D259">
        <v>6751</v>
      </c>
      <c r="E259" s="54"/>
    </row>
    <row r="260" spans="1:5">
      <c r="A260" t="s">
        <v>1532</v>
      </c>
      <c r="B260" t="s">
        <v>1532</v>
      </c>
      <c r="C260" t="s">
        <v>864</v>
      </c>
      <c r="D260">
        <v>1174</v>
      </c>
      <c r="E260" s="54"/>
    </row>
    <row r="261" spans="1:5">
      <c r="A261" t="s">
        <v>1398</v>
      </c>
      <c r="B261" t="s">
        <v>1398</v>
      </c>
      <c r="C261" t="s">
        <v>604</v>
      </c>
      <c r="D261" t="s">
        <v>1044</v>
      </c>
      <c r="E261" s="54"/>
    </row>
    <row r="262" spans="1:5">
      <c r="A262" t="s">
        <v>318</v>
      </c>
      <c r="B262" t="s">
        <v>318</v>
      </c>
      <c r="C262" t="s">
        <v>727</v>
      </c>
      <c r="D262">
        <v>1772</v>
      </c>
      <c r="E262" s="54"/>
    </row>
    <row r="263" spans="1:5">
      <c r="A263" t="s">
        <v>546</v>
      </c>
      <c r="B263" t="s">
        <v>546</v>
      </c>
      <c r="C263" t="s">
        <v>14766</v>
      </c>
      <c r="D263">
        <v>6818</v>
      </c>
      <c r="E263" s="54"/>
    </row>
    <row r="264" spans="1:5">
      <c r="A264" t="s">
        <v>15268</v>
      </c>
      <c r="B264" t="s">
        <v>15268</v>
      </c>
      <c r="C264" t="s">
        <v>15267</v>
      </c>
      <c r="D264">
        <v>103815539</v>
      </c>
      <c r="E264" s="54"/>
    </row>
    <row r="265" spans="1:5">
      <c r="A265" t="s">
        <v>1568</v>
      </c>
      <c r="B265" t="s">
        <v>1568</v>
      </c>
      <c r="C265" t="s">
        <v>696</v>
      </c>
      <c r="D265" t="s">
        <v>1120</v>
      </c>
      <c r="E265" s="54"/>
    </row>
    <row r="266" spans="1:5">
      <c r="A266" t="s">
        <v>643</v>
      </c>
      <c r="B266" t="s">
        <v>261</v>
      </c>
      <c r="C266" t="s">
        <v>643</v>
      </c>
      <c r="D266" t="s">
        <v>1078</v>
      </c>
      <c r="E266" s="54"/>
    </row>
    <row r="267" spans="1:5">
      <c r="A267" t="s">
        <v>644</v>
      </c>
      <c r="B267" t="s">
        <v>1561</v>
      </c>
      <c r="C267" t="s">
        <v>644</v>
      </c>
      <c r="D267" t="s">
        <v>1079</v>
      </c>
      <c r="E267" s="54"/>
    </row>
    <row r="268" spans="1:5">
      <c r="A268" t="s">
        <v>645</v>
      </c>
      <c r="B268" t="s">
        <v>262</v>
      </c>
      <c r="C268" t="s">
        <v>645</v>
      </c>
      <c r="D268" t="s">
        <v>1080</v>
      </c>
      <c r="E268" s="54"/>
    </row>
    <row r="269" spans="1:5">
      <c r="A269" t="s">
        <v>15990</v>
      </c>
      <c r="B269" t="s">
        <v>15990</v>
      </c>
      <c r="C269" t="s">
        <v>15990</v>
      </c>
      <c r="D269" t="s">
        <v>15989</v>
      </c>
      <c r="E269" s="54"/>
    </row>
    <row r="270" spans="1:5">
      <c r="A270" t="s">
        <v>14433</v>
      </c>
      <c r="B270" t="s">
        <v>14433</v>
      </c>
      <c r="C270" t="s">
        <v>14434</v>
      </c>
      <c r="D270" t="s">
        <v>14435</v>
      </c>
      <c r="E270" s="54"/>
    </row>
    <row r="271" spans="1:5">
      <c r="A271" t="s">
        <v>14942</v>
      </c>
      <c r="B271" t="s">
        <v>14942</v>
      </c>
      <c r="C271" t="s">
        <v>14943</v>
      </c>
      <c r="D271" t="s">
        <v>14944</v>
      </c>
      <c r="E271" s="54"/>
    </row>
    <row r="272" spans="1:5">
      <c r="A272" t="s">
        <v>15160</v>
      </c>
      <c r="B272" t="s">
        <v>15160</v>
      </c>
      <c r="C272" t="s">
        <v>15161</v>
      </c>
      <c r="D272" t="s">
        <v>15162</v>
      </c>
      <c r="E272" s="54"/>
    </row>
    <row r="273" spans="1:5">
      <c r="A273" t="s">
        <v>15064</v>
      </c>
      <c r="B273" t="s">
        <v>15064</v>
      </c>
      <c r="C273" t="s">
        <v>15065</v>
      </c>
      <c r="D273" t="s">
        <v>15066</v>
      </c>
      <c r="E273" s="54"/>
    </row>
    <row r="274" spans="1:5">
      <c r="A274" t="s">
        <v>14751</v>
      </c>
      <c r="B274" t="s">
        <v>14751</v>
      </c>
      <c r="C274" t="s">
        <v>14752</v>
      </c>
      <c r="D274">
        <v>1016874</v>
      </c>
      <c r="E274" s="54"/>
    </row>
    <row r="275" spans="1:5">
      <c r="A275" t="s">
        <v>15187</v>
      </c>
      <c r="B275" t="s">
        <v>15187</v>
      </c>
      <c r="C275" t="s">
        <v>15188</v>
      </c>
      <c r="D275" t="s">
        <v>15189</v>
      </c>
      <c r="E275" s="54"/>
    </row>
    <row r="276" spans="1:5">
      <c r="A276" t="s">
        <v>15353</v>
      </c>
      <c r="B276" t="s">
        <v>15353</v>
      </c>
      <c r="C276" t="s">
        <v>15312</v>
      </c>
      <c r="D276" t="e">
        <f>VLOOKUP(C276,#REF!,2,FALSE)</f>
        <v>#REF!</v>
      </c>
      <c r="E276" s="54"/>
    </row>
    <row r="277" spans="1:5">
      <c r="A277" t="s">
        <v>15108</v>
      </c>
      <c r="B277" t="s">
        <v>15108</v>
      </c>
      <c r="C277" t="s">
        <v>15109</v>
      </c>
      <c r="D277">
        <v>32558</v>
      </c>
      <c r="E277" s="54"/>
    </row>
    <row r="278" spans="1:5">
      <c r="A278" t="s">
        <v>14989</v>
      </c>
      <c r="B278" t="s">
        <v>14989</v>
      </c>
      <c r="C278" t="s">
        <v>14990</v>
      </c>
      <c r="D278" t="s">
        <v>14991</v>
      </c>
      <c r="E278" s="54"/>
    </row>
    <row r="279" spans="1:5">
      <c r="A279" t="s">
        <v>15137</v>
      </c>
      <c r="B279" t="s">
        <v>15137</v>
      </c>
      <c r="C279" t="s">
        <v>15138</v>
      </c>
      <c r="D279" t="s">
        <v>15139</v>
      </c>
      <c r="E279" s="54"/>
    </row>
    <row r="280" spans="1:5">
      <c r="A280" t="s">
        <v>15163</v>
      </c>
      <c r="B280" t="s">
        <v>15163</v>
      </c>
      <c r="C280" t="s">
        <v>15164</v>
      </c>
      <c r="D280" t="s">
        <v>15165</v>
      </c>
      <c r="E280" s="54"/>
    </row>
    <row r="281" spans="1:5">
      <c r="A281" t="s">
        <v>15122</v>
      </c>
      <c r="B281" t="s">
        <v>15122</v>
      </c>
      <c r="C281" t="s">
        <v>15123</v>
      </c>
      <c r="D281" t="s">
        <v>15124</v>
      </c>
      <c r="E281" s="54"/>
    </row>
    <row r="282" spans="1:5">
      <c r="A282" t="s">
        <v>15991</v>
      </c>
      <c r="B282" t="s">
        <v>15991</v>
      </c>
      <c r="C282" t="s">
        <v>15991</v>
      </c>
      <c r="D282">
        <v>3327</v>
      </c>
      <c r="E282" s="54"/>
    </row>
    <row r="283" spans="1:5">
      <c r="A283" t="s">
        <v>646</v>
      </c>
      <c r="B283" t="s">
        <v>263</v>
      </c>
      <c r="C283" t="s">
        <v>646</v>
      </c>
      <c r="D283" t="s">
        <v>1081</v>
      </c>
      <c r="E283" s="54"/>
    </row>
    <row r="284" spans="1:5">
      <c r="A284" t="s">
        <v>15993</v>
      </c>
      <c r="B284" t="s">
        <v>15993</v>
      </c>
      <c r="C284" t="s">
        <v>15993</v>
      </c>
      <c r="D284" t="s">
        <v>15992</v>
      </c>
      <c r="E284" s="54"/>
    </row>
    <row r="285" spans="1:5">
      <c r="A285" t="s">
        <v>15995</v>
      </c>
      <c r="B285" t="s">
        <v>15995</v>
      </c>
      <c r="C285" t="s">
        <v>15995</v>
      </c>
      <c r="D285" t="s">
        <v>15994</v>
      </c>
      <c r="E285" s="54"/>
    </row>
    <row r="286" spans="1:5">
      <c r="A286" t="s">
        <v>14495</v>
      </c>
      <c r="B286" t="s">
        <v>14494</v>
      </c>
      <c r="C286" t="s">
        <v>14495</v>
      </c>
      <c r="D286" t="s">
        <v>14496</v>
      </c>
      <c r="E286" s="54"/>
    </row>
    <row r="287" spans="1:5">
      <c r="A287" t="s">
        <v>647</v>
      </c>
      <c r="B287" t="s">
        <v>14497</v>
      </c>
      <c r="C287" t="s">
        <v>647</v>
      </c>
      <c r="D287" t="s">
        <v>1082</v>
      </c>
      <c r="E287" s="54"/>
    </row>
    <row r="288" spans="1:5">
      <c r="A288" t="s">
        <v>15997</v>
      </c>
      <c r="B288" t="s">
        <v>15997</v>
      </c>
      <c r="C288" t="s">
        <v>15997</v>
      </c>
      <c r="D288" t="s">
        <v>15996</v>
      </c>
      <c r="E288" s="54"/>
    </row>
    <row r="289" spans="1:5">
      <c r="A289" t="s">
        <v>648</v>
      </c>
      <c r="B289" t="s">
        <v>264</v>
      </c>
      <c r="C289" t="s">
        <v>648</v>
      </c>
      <c r="D289" t="s">
        <v>1083</v>
      </c>
      <c r="E289" s="54"/>
    </row>
    <row r="290" spans="1:5">
      <c r="A290" t="s">
        <v>649</v>
      </c>
      <c r="B290" t="s">
        <v>265</v>
      </c>
      <c r="C290" t="s">
        <v>649</v>
      </c>
      <c r="D290" t="s">
        <v>1084</v>
      </c>
      <c r="E290" s="54"/>
    </row>
    <row r="291" spans="1:5">
      <c r="A291" t="s">
        <v>651</v>
      </c>
      <c r="B291" t="s">
        <v>266</v>
      </c>
      <c r="C291" t="s">
        <v>651</v>
      </c>
      <c r="D291" t="s">
        <v>1086</v>
      </c>
      <c r="E291" s="54"/>
    </row>
    <row r="292" spans="1:5">
      <c r="A292" t="s">
        <v>15999</v>
      </c>
      <c r="B292" t="s">
        <v>15999</v>
      </c>
      <c r="C292" t="s">
        <v>15999</v>
      </c>
      <c r="D292" t="s">
        <v>15998</v>
      </c>
      <c r="E292" s="54"/>
    </row>
    <row r="293" spans="1:5">
      <c r="A293" t="s">
        <v>652</v>
      </c>
      <c r="B293" t="s">
        <v>267</v>
      </c>
      <c r="C293" t="s">
        <v>652</v>
      </c>
      <c r="D293" t="s">
        <v>1087</v>
      </c>
      <c r="E293" s="54"/>
    </row>
    <row r="294" spans="1:5">
      <c r="A294" t="s">
        <v>650</v>
      </c>
      <c r="B294" t="s">
        <v>650</v>
      </c>
      <c r="C294" t="s">
        <v>650</v>
      </c>
      <c r="D294" t="s">
        <v>1085</v>
      </c>
      <c r="E294" s="54"/>
    </row>
    <row r="295" spans="1:5">
      <c r="A295" t="s">
        <v>14499</v>
      </c>
      <c r="B295" t="s">
        <v>14498</v>
      </c>
      <c r="C295" t="s">
        <v>14499</v>
      </c>
      <c r="D295" t="s">
        <v>14500</v>
      </c>
      <c r="E295" s="54"/>
    </row>
    <row r="296" spans="1:5">
      <c r="A296" t="s">
        <v>16001</v>
      </c>
      <c r="B296" t="s">
        <v>16001</v>
      </c>
      <c r="C296" t="s">
        <v>16001</v>
      </c>
      <c r="D296" t="s">
        <v>16000</v>
      </c>
      <c r="E296" s="54"/>
    </row>
    <row r="297" spans="1:5">
      <c r="A297" t="s">
        <v>14497</v>
      </c>
      <c r="B297" t="s">
        <v>14497</v>
      </c>
      <c r="C297" t="s">
        <v>647</v>
      </c>
      <c r="D297" t="s">
        <v>1082</v>
      </c>
      <c r="E297" s="54"/>
    </row>
    <row r="298" spans="1:5">
      <c r="A298" t="s">
        <v>231</v>
      </c>
      <c r="B298" t="s">
        <v>231</v>
      </c>
      <c r="C298" t="s">
        <v>1554</v>
      </c>
      <c r="D298" t="s">
        <v>1042</v>
      </c>
      <c r="E298" s="54"/>
    </row>
    <row r="299" spans="1:5">
      <c r="A299" t="s">
        <v>15234</v>
      </c>
      <c r="B299" t="s">
        <v>15234</v>
      </c>
      <c r="C299" t="s">
        <v>1591</v>
      </c>
      <c r="D299" t="s">
        <v>1270</v>
      </c>
      <c r="E299" s="54"/>
    </row>
    <row r="300" spans="1:5">
      <c r="A300" t="s">
        <v>16002</v>
      </c>
      <c r="B300" t="s">
        <v>16002</v>
      </c>
      <c r="C300" t="s">
        <v>16002</v>
      </c>
      <c r="D300">
        <v>230</v>
      </c>
      <c r="E300" s="54"/>
    </row>
    <row r="301" spans="1:5">
      <c r="A301" t="s">
        <v>15231</v>
      </c>
      <c r="B301" t="s">
        <v>15231</v>
      </c>
      <c r="C301" t="s">
        <v>15232</v>
      </c>
      <c r="D301" t="s">
        <v>15233</v>
      </c>
      <c r="E301" s="54"/>
    </row>
    <row r="302" spans="1:5">
      <c r="A302" t="s">
        <v>274</v>
      </c>
      <c r="B302" t="s">
        <v>274</v>
      </c>
      <c r="C302" t="s">
        <v>666</v>
      </c>
      <c r="D302">
        <v>1214</v>
      </c>
      <c r="E302" s="54"/>
    </row>
    <row r="303" spans="1:5">
      <c r="A303" t="s">
        <v>15225</v>
      </c>
      <c r="B303" t="s">
        <v>15225</v>
      </c>
      <c r="C303" t="s">
        <v>15226</v>
      </c>
      <c r="D303" t="s">
        <v>15227</v>
      </c>
      <c r="E303" s="54"/>
    </row>
    <row r="304" spans="1:5">
      <c r="A304" t="s">
        <v>14632</v>
      </c>
      <c r="B304" t="s">
        <v>14632</v>
      </c>
      <c r="C304" t="s">
        <v>14633</v>
      </c>
      <c r="D304" t="s">
        <v>14634</v>
      </c>
      <c r="E304" s="54"/>
    </row>
    <row r="305" spans="1:5">
      <c r="A305" t="s">
        <v>215</v>
      </c>
      <c r="B305" t="s">
        <v>215</v>
      </c>
      <c r="C305" t="s">
        <v>585</v>
      </c>
      <c r="D305">
        <v>6824</v>
      </c>
      <c r="E305" s="54"/>
    </row>
    <row r="306" spans="1:5">
      <c r="A306" t="s">
        <v>15348</v>
      </c>
      <c r="B306" t="s">
        <v>15348</v>
      </c>
      <c r="C306" t="s">
        <v>15317</v>
      </c>
      <c r="D306" t="e">
        <f>VLOOKUP(C306,#REF!,2,FALSE)</f>
        <v>#REF!</v>
      </c>
      <c r="E306" s="54"/>
    </row>
    <row r="307" spans="1:5">
      <c r="A307" t="s">
        <v>239</v>
      </c>
      <c r="B307" t="s">
        <v>239</v>
      </c>
      <c r="C307" t="s">
        <v>612</v>
      </c>
      <c r="D307" t="s">
        <v>1055</v>
      </c>
      <c r="E307" s="54"/>
    </row>
    <row r="308" spans="1:5">
      <c r="A308" t="s">
        <v>386</v>
      </c>
      <c r="B308" t="s">
        <v>386</v>
      </c>
      <c r="C308" t="s">
        <v>817</v>
      </c>
      <c r="D308">
        <v>7116</v>
      </c>
      <c r="E308" s="54"/>
    </row>
    <row r="309" spans="1:5">
      <c r="A309" t="s">
        <v>14517</v>
      </c>
      <c r="B309" t="s">
        <v>14517</v>
      </c>
      <c r="C309" t="s">
        <v>14518</v>
      </c>
      <c r="D309" t="s">
        <v>14519</v>
      </c>
      <c r="E309" s="54"/>
    </row>
    <row r="310" spans="1:5">
      <c r="A310" t="s">
        <v>571</v>
      </c>
      <c r="B310" t="s">
        <v>571</v>
      </c>
      <c r="C310" t="s">
        <v>1019</v>
      </c>
      <c r="D310">
        <v>510</v>
      </c>
      <c r="E310" s="54"/>
    </row>
    <row r="311" spans="1:5">
      <c r="A311" t="s">
        <v>14754</v>
      </c>
      <c r="B311" t="s">
        <v>14754</v>
      </c>
      <c r="C311" t="s">
        <v>14755</v>
      </c>
      <c r="D311">
        <v>2549</v>
      </c>
      <c r="E311" s="54"/>
    </row>
    <row r="312" spans="1:5">
      <c r="A312" t="s">
        <v>14813</v>
      </c>
      <c r="B312" t="s">
        <v>14813</v>
      </c>
      <c r="C312" t="s">
        <v>14814</v>
      </c>
      <c r="D312" t="s">
        <v>14815</v>
      </c>
      <c r="E312" s="54"/>
    </row>
    <row r="313" spans="1:5">
      <c r="A313" t="s">
        <v>407</v>
      </c>
      <c r="B313" t="s">
        <v>407</v>
      </c>
      <c r="C313" t="s">
        <v>846</v>
      </c>
      <c r="D313" t="s">
        <v>1217</v>
      </c>
      <c r="E313" s="54"/>
    </row>
    <row r="314" spans="1:5">
      <c r="A314" t="s">
        <v>16004</v>
      </c>
      <c r="B314" t="s">
        <v>16004</v>
      </c>
      <c r="C314" t="s">
        <v>16004</v>
      </c>
      <c r="D314" t="s">
        <v>16003</v>
      </c>
      <c r="E314" s="54"/>
    </row>
    <row r="315" spans="1:5">
      <c r="A315" t="s">
        <v>1789</v>
      </c>
      <c r="B315" t="s">
        <v>1789</v>
      </c>
      <c r="C315" t="s">
        <v>1683</v>
      </c>
      <c r="D315">
        <v>5981</v>
      </c>
      <c r="E315" s="54"/>
    </row>
    <row r="316" spans="1:5">
      <c r="A316" t="s">
        <v>16005</v>
      </c>
      <c r="B316" t="s">
        <v>16005</v>
      </c>
      <c r="C316" t="s">
        <v>16005</v>
      </c>
      <c r="D316">
        <v>2341</v>
      </c>
      <c r="E316" s="54"/>
    </row>
    <row r="317" spans="1:5">
      <c r="A317" t="s">
        <v>16006</v>
      </c>
      <c r="B317" t="s">
        <v>16006</v>
      </c>
      <c r="C317" t="s">
        <v>16006</v>
      </c>
      <c r="D317">
        <v>2345</v>
      </c>
      <c r="E317" s="54"/>
    </row>
    <row r="318" spans="1:5">
      <c r="A318" t="s">
        <v>16007</v>
      </c>
      <c r="B318" t="s">
        <v>16007</v>
      </c>
      <c r="C318" t="s">
        <v>16007</v>
      </c>
      <c r="D318">
        <v>2340</v>
      </c>
      <c r="E318" s="54"/>
    </row>
    <row r="319" spans="1:5">
      <c r="A319" t="s">
        <v>490</v>
      </c>
      <c r="B319" t="s">
        <v>490</v>
      </c>
      <c r="C319" t="s">
        <v>934</v>
      </c>
      <c r="D319">
        <v>8545</v>
      </c>
      <c r="E319" s="54"/>
    </row>
    <row r="320" spans="1:5">
      <c r="A320" t="s">
        <v>401</v>
      </c>
      <c r="B320" t="s">
        <v>401</v>
      </c>
      <c r="C320" t="s">
        <v>837</v>
      </c>
      <c r="D320">
        <v>5532</v>
      </c>
      <c r="E320" s="54"/>
    </row>
    <row r="321" spans="1:5">
      <c r="A321" t="s">
        <v>341</v>
      </c>
      <c r="B321" t="s">
        <v>341</v>
      </c>
      <c r="C321" t="s">
        <v>1574</v>
      </c>
      <c r="D321" t="s">
        <v>1148</v>
      </c>
      <c r="E321" s="54"/>
    </row>
    <row r="322" spans="1:5">
      <c r="A322" t="s">
        <v>14453</v>
      </c>
      <c r="B322" t="s">
        <v>14453</v>
      </c>
      <c r="C322" t="s">
        <v>14454</v>
      </c>
      <c r="D322" t="s">
        <v>14455</v>
      </c>
      <c r="E322" s="54"/>
    </row>
    <row r="323" spans="1:5">
      <c r="A323" t="s">
        <v>15276</v>
      </c>
      <c r="B323" t="s">
        <v>15276</v>
      </c>
      <c r="C323" t="s">
        <v>15239</v>
      </c>
      <c r="D323" t="s">
        <v>15240</v>
      </c>
      <c r="E323" s="54"/>
    </row>
    <row r="324" spans="1:5">
      <c r="A324" t="s">
        <v>15278</v>
      </c>
      <c r="B324" t="s">
        <v>15278</v>
      </c>
      <c r="C324" t="s">
        <v>15277</v>
      </c>
      <c r="D324" t="s">
        <v>15279</v>
      </c>
      <c r="E324" s="54"/>
    </row>
    <row r="325" spans="1:5">
      <c r="A325" t="s">
        <v>15280</v>
      </c>
      <c r="B325" t="s">
        <v>15280</v>
      </c>
      <c r="C325" t="s">
        <v>15241</v>
      </c>
      <c r="D325" t="s">
        <v>15242</v>
      </c>
      <c r="E325" s="54"/>
    </row>
    <row r="326" spans="1:5">
      <c r="A326" t="s">
        <v>388</v>
      </c>
      <c r="B326" t="s">
        <v>388</v>
      </c>
      <c r="C326" t="s">
        <v>820</v>
      </c>
      <c r="D326">
        <v>2782</v>
      </c>
      <c r="E326" s="54"/>
    </row>
    <row r="327" spans="1:5">
      <c r="A327" t="s">
        <v>212</v>
      </c>
      <c r="B327" t="s">
        <v>212</v>
      </c>
      <c r="C327" t="s">
        <v>583</v>
      </c>
      <c r="D327">
        <v>3447</v>
      </c>
      <c r="E327" s="54"/>
    </row>
    <row r="328" spans="1:5">
      <c r="A328" t="s">
        <v>15245</v>
      </c>
      <c r="B328" t="s">
        <v>15245</v>
      </c>
      <c r="C328" t="s">
        <v>15246</v>
      </c>
      <c r="D328" t="s">
        <v>15247</v>
      </c>
      <c r="E328" s="54"/>
    </row>
    <row r="329" spans="1:5">
      <c r="A329" t="s">
        <v>422</v>
      </c>
      <c r="B329" t="s">
        <v>422</v>
      </c>
      <c r="C329" t="s">
        <v>860</v>
      </c>
      <c r="D329">
        <v>8146</v>
      </c>
      <c r="E329" s="54"/>
    </row>
    <row r="330" spans="1:5">
      <c r="A330" t="s">
        <v>14502</v>
      </c>
      <c r="B330" t="s">
        <v>14501</v>
      </c>
      <c r="C330" t="s">
        <v>14502</v>
      </c>
      <c r="D330" t="s">
        <v>14503</v>
      </c>
      <c r="E330" s="54"/>
    </row>
    <row r="331" spans="1:5">
      <c r="A331" t="s">
        <v>263</v>
      </c>
      <c r="B331" t="s">
        <v>263</v>
      </c>
      <c r="C331" t="s">
        <v>646</v>
      </c>
      <c r="D331" t="s">
        <v>1081</v>
      </c>
      <c r="E331" s="54"/>
    </row>
    <row r="332" spans="1:5">
      <c r="A332" t="s">
        <v>394</v>
      </c>
      <c r="B332" t="s">
        <v>394</v>
      </c>
      <c r="C332" t="s">
        <v>826</v>
      </c>
      <c r="D332" t="s">
        <v>1201</v>
      </c>
      <c r="E332" s="54"/>
    </row>
    <row r="333" spans="1:5">
      <c r="A333" t="s">
        <v>14818</v>
      </c>
      <c r="B333" t="s">
        <v>14818</v>
      </c>
      <c r="C333" t="s">
        <v>1682</v>
      </c>
      <c r="D333">
        <v>7305</v>
      </c>
      <c r="E333" s="54"/>
    </row>
    <row r="334" spans="1:5">
      <c r="A334" t="s">
        <v>327</v>
      </c>
      <c r="B334" t="s">
        <v>327</v>
      </c>
      <c r="C334" t="s">
        <v>740</v>
      </c>
      <c r="D334">
        <v>6034</v>
      </c>
      <c r="E334" s="54"/>
    </row>
    <row r="335" spans="1:5">
      <c r="A335" t="s">
        <v>392</v>
      </c>
      <c r="B335" t="s">
        <v>392</v>
      </c>
      <c r="C335" t="s">
        <v>1546</v>
      </c>
      <c r="D335">
        <v>3529</v>
      </c>
      <c r="E335" s="54"/>
    </row>
    <row r="336" spans="1:5">
      <c r="A336" t="s">
        <v>351</v>
      </c>
      <c r="B336" t="s">
        <v>351</v>
      </c>
      <c r="C336" t="s">
        <v>772</v>
      </c>
      <c r="D336">
        <v>146</v>
      </c>
      <c r="E336" s="54"/>
    </row>
    <row r="337" spans="1:5">
      <c r="A337" t="s">
        <v>429</v>
      </c>
      <c r="B337" t="s">
        <v>429</v>
      </c>
      <c r="C337" t="s">
        <v>868</v>
      </c>
      <c r="D337" t="s">
        <v>1228</v>
      </c>
      <c r="E337" s="54"/>
    </row>
    <row r="338" spans="1:5">
      <c r="A338" t="s">
        <v>14439</v>
      </c>
      <c r="B338" t="s">
        <v>14439</v>
      </c>
      <c r="C338" t="s">
        <v>14440</v>
      </c>
      <c r="D338">
        <v>3295</v>
      </c>
      <c r="E338" s="54"/>
    </row>
    <row r="339" spans="1:5">
      <c r="A339" t="s">
        <v>477</v>
      </c>
      <c r="B339" t="s">
        <v>477</v>
      </c>
      <c r="C339" t="s">
        <v>920</v>
      </c>
      <c r="D339">
        <v>6651</v>
      </c>
      <c r="E339" s="54"/>
    </row>
    <row r="340" spans="1:5">
      <c r="A340" t="s">
        <v>14911</v>
      </c>
      <c r="B340" t="s">
        <v>14911</v>
      </c>
      <c r="C340" t="s">
        <v>14912</v>
      </c>
      <c r="D340" t="s">
        <v>14913</v>
      </c>
      <c r="E340" s="54"/>
    </row>
    <row r="341" spans="1:5">
      <c r="A341" t="s">
        <v>14803</v>
      </c>
      <c r="B341" t="s">
        <v>14803</v>
      </c>
      <c r="C341" t="s">
        <v>14804</v>
      </c>
      <c r="D341" t="s">
        <v>14805</v>
      </c>
      <c r="E341" s="54"/>
    </row>
    <row r="342" spans="1:5">
      <c r="A342" t="s">
        <v>296</v>
      </c>
      <c r="B342" t="s">
        <v>296</v>
      </c>
      <c r="C342" t="s">
        <v>697</v>
      </c>
      <c r="D342" t="s">
        <v>1121</v>
      </c>
      <c r="E342" s="54"/>
    </row>
    <row r="343" spans="1:5">
      <c r="A343" t="s">
        <v>14656</v>
      </c>
      <c r="B343" t="s">
        <v>14656</v>
      </c>
      <c r="C343" t="s">
        <v>14657</v>
      </c>
      <c r="D343" t="s">
        <v>14658</v>
      </c>
      <c r="E343" s="54"/>
    </row>
    <row r="344" spans="1:5">
      <c r="A344" t="s">
        <v>1794</v>
      </c>
      <c r="B344" t="s">
        <v>1794</v>
      </c>
      <c r="C344" t="s">
        <v>1632</v>
      </c>
      <c r="D344" t="s">
        <v>1795</v>
      </c>
      <c r="E344" s="54"/>
    </row>
    <row r="345" spans="1:5">
      <c r="A345" t="s">
        <v>14723</v>
      </c>
      <c r="B345" t="s">
        <v>14723</v>
      </c>
      <c r="C345" t="s">
        <v>1673</v>
      </c>
      <c r="D345">
        <v>6539</v>
      </c>
      <c r="E345" s="54"/>
    </row>
    <row r="346" spans="1:5">
      <c r="A346" t="s">
        <v>335</v>
      </c>
      <c r="B346" t="s">
        <v>335</v>
      </c>
      <c r="C346" t="s">
        <v>753</v>
      </c>
      <c r="D346">
        <v>6670</v>
      </c>
      <c r="E346" s="54"/>
    </row>
    <row r="347" spans="1:5">
      <c r="A347" t="s">
        <v>539</v>
      </c>
      <c r="B347" t="s">
        <v>539</v>
      </c>
      <c r="C347" t="s">
        <v>986</v>
      </c>
      <c r="D347" t="s">
        <v>1296</v>
      </c>
      <c r="E347" s="54"/>
    </row>
    <row r="348" spans="1:5">
      <c r="A348" t="s">
        <v>488</v>
      </c>
      <c r="B348" t="s">
        <v>488</v>
      </c>
      <c r="C348" t="s">
        <v>932</v>
      </c>
      <c r="D348">
        <v>8543</v>
      </c>
      <c r="E348" s="54"/>
    </row>
    <row r="349" spans="1:5">
      <c r="A349" t="s">
        <v>14383</v>
      </c>
      <c r="B349" t="s">
        <v>14383</v>
      </c>
      <c r="C349" t="s">
        <v>14384</v>
      </c>
      <c r="D349">
        <v>7600</v>
      </c>
      <c r="E349" s="54"/>
    </row>
    <row r="350" spans="1:5">
      <c r="A350" t="s">
        <v>376</v>
      </c>
      <c r="B350" t="s">
        <v>376</v>
      </c>
      <c r="C350" t="s">
        <v>811</v>
      </c>
      <c r="D350" t="s">
        <v>1189</v>
      </c>
      <c r="E350" s="54"/>
    </row>
    <row r="351" spans="1:5">
      <c r="A351" t="s">
        <v>14654</v>
      </c>
      <c r="B351" t="s">
        <v>14654</v>
      </c>
      <c r="C351" t="s">
        <v>14655</v>
      </c>
      <c r="D351">
        <v>7910</v>
      </c>
      <c r="E351" s="54"/>
    </row>
    <row r="352" spans="1:5">
      <c r="A352" t="s">
        <v>14767</v>
      </c>
      <c r="B352" t="s">
        <v>14767</v>
      </c>
      <c r="C352" t="s">
        <v>14768</v>
      </c>
      <c r="D352">
        <v>6819</v>
      </c>
      <c r="E352" s="54"/>
    </row>
    <row r="353" spans="1:5">
      <c r="A353" t="s">
        <v>1759</v>
      </c>
      <c r="B353" t="s">
        <v>1759</v>
      </c>
      <c r="C353" t="s">
        <v>15077</v>
      </c>
      <c r="D353">
        <v>7180</v>
      </c>
      <c r="E353" s="54"/>
    </row>
    <row r="354" spans="1:5">
      <c r="A354" t="s">
        <v>447</v>
      </c>
      <c r="B354" t="s">
        <v>447</v>
      </c>
      <c r="C354" t="s">
        <v>887</v>
      </c>
      <c r="D354" t="s">
        <v>1242</v>
      </c>
      <c r="E354" s="54"/>
    </row>
    <row r="355" spans="1:5">
      <c r="A355" t="s">
        <v>15003</v>
      </c>
      <c r="B355" t="s">
        <v>15003</v>
      </c>
      <c r="C355" t="s">
        <v>15004</v>
      </c>
      <c r="D355" t="s">
        <v>15005</v>
      </c>
      <c r="E355" s="54"/>
    </row>
    <row r="356" spans="1:5">
      <c r="A356" t="s">
        <v>15046</v>
      </c>
      <c r="B356" t="s">
        <v>15046</v>
      </c>
      <c r="C356" t="s">
        <v>15047</v>
      </c>
      <c r="D356" t="s">
        <v>15048</v>
      </c>
      <c r="E356" s="54"/>
    </row>
    <row r="357" spans="1:5">
      <c r="A357" t="s">
        <v>14698</v>
      </c>
      <c r="B357" t="s">
        <v>14698</v>
      </c>
      <c r="C357" t="s">
        <v>14699</v>
      </c>
      <c r="D357" t="s">
        <v>14700</v>
      </c>
      <c r="E357" s="54"/>
    </row>
    <row r="358" spans="1:5">
      <c r="A358" t="s">
        <v>1758</v>
      </c>
      <c r="B358" t="s">
        <v>1758</v>
      </c>
      <c r="C358" t="s">
        <v>14504</v>
      </c>
      <c r="D358">
        <v>7179</v>
      </c>
      <c r="E358" s="54"/>
    </row>
    <row r="359" spans="1:5">
      <c r="A359" t="s">
        <v>1712</v>
      </c>
      <c r="B359" t="s">
        <v>1712</v>
      </c>
      <c r="C359" t="s">
        <v>1643</v>
      </c>
      <c r="D359">
        <v>8960</v>
      </c>
      <c r="E359" s="54"/>
    </row>
    <row r="360" spans="1:5">
      <c r="A360" t="s">
        <v>14832</v>
      </c>
      <c r="B360" t="s">
        <v>14832</v>
      </c>
      <c r="C360" t="s">
        <v>14833</v>
      </c>
      <c r="D360">
        <v>5948</v>
      </c>
      <c r="E360" s="54"/>
    </row>
    <row r="361" spans="1:5">
      <c r="A361" t="s">
        <v>405</v>
      </c>
      <c r="B361" t="s">
        <v>405</v>
      </c>
      <c r="C361" t="s">
        <v>842</v>
      </c>
      <c r="D361" t="s">
        <v>1212</v>
      </c>
      <c r="E361" s="54"/>
    </row>
    <row r="362" spans="1:5">
      <c r="A362" t="s">
        <v>1419</v>
      </c>
      <c r="B362" t="s">
        <v>1419</v>
      </c>
      <c r="C362" t="s">
        <v>1006</v>
      </c>
      <c r="D362" t="s">
        <v>1310</v>
      </c>
      <c r="E362" s="54"/>
    </row>
    <row r="363" spans="1:5">
      <c r="A363" t="s">
        <v>1806</v>
      </c>
      <c r="B363" t="s">
        <v>1806</v>
      </c>
      <c r="C363" t="s">
        <v>1661</v>
      </c>
      <c r="D363">
        <v>5893</v>
      </c>
      <c r="E363" s="54"/>
    </row>
    <row r="364" spans="1:5">
      <c r="A364" t="s">
        <v>15105</v>
      </c>
      <c r="B364" t="s">
        <v>15105</v>
      </c>
      <c r="C364" t="s">
        <v>15106</v>
      </c>
      <c r="D364" t="s">
        <v>15107</v>
      </c>
      <c r="E364" s="54"/>
    </row>
    <row r="365" spans="1:5">
      <c r="A365" t="s">
        <v>1755</v>
      </c>
      <c r="B365" t="s">
        <v>1755</v>
      </c>
      <c r="C365" t="s">
        <v>14904</v>
      </c>
      <c r="D365">
        <v>7054</v>
      </c>
      <c r="E365" s="54"/>
    </row>
    <row r="366" spans="1:5">
      <c r="A366" t="s">
        <v>1803</v>
      </c>
      <c r="B366" t="s">
        <v>1803</v>
      </c>
      <c r="C366" t="s">
        <v>1625</v>
      </c>
      <c r="D366">
        <v>6061</v>
      </c>
      <c r="E366" s="54"/>
    </row>
    <row r="367" spans="1:5">
      <c r="A367" t="s">
        <v>1763</v>
      </c>
      <c r="B367" t="s">
        <v>1763</v>
      </c>
      <c r="C367" t="s">
        <v>1623</v>
      </c>
      <c r="D367">
        <v>5884</v>
      </c>
      <c r="E367" s="54"/>
    </row>
    <row r="368" spans="1:5">
      <c r="A368" t="s">
        <v>541</v>
      </c>
      <c r="B368" t="s">
        <v>541</v>
      </c>
      <c r="C368" t="s">
        <v>988</v>
      </c>
      <c r="D368" t="s">
        <v>1300</v>
      </c>
      <c r="E368" s="54"/>
    </row>
    <row r="369" spans="1:5">
      <c r="A369" t="s">
        <v>368</v>
      </c>
      <c r="B369" t="s">
        <v>368</v>
      </c>
      <c r="C369" t="s">
        <v>800</v>
      </c>
      <c r="D369" t="s">
        <v>1178</v>
      </c>
      <c r="E369" s="54"/>
    </row>
    <row r="370" spans="1:5">
      <c r="A370" t="s">
        <v>494</v>
      </c>
      <c r="B370" t="s">
        <v>494</v>
      </c>
      <c r="C370" t="s">
        <v>939</v>
      </c>
      <c r="D370" t="s">
        <v>1267</v>
      </c>
      <c r="E370" s="54"/>
    </row>
    <row r="371" spans="1:5">
      <c r="A371" t="s">
        <v>339</v>
      </c>
      <c r="B371" t="s">
        <v>339</v>
      </c>
      <c r="C371" t="s">
        <v>757</v>
      </c>
      <c r="D371" t="s">
        <v>1147</v>
      </c>
      <c r="E371" s="54"/>
    </row>
    <row r="372" spans="1:5">
      <c r="A372" t="s">
        <v>328</v>
      </c>
      <c r="B372" t="s">
        <v>328</v>
      </c>
      <c r="C372" t="s">
        <v>742</v>
      </c>
      <c r="D372">
        <v>738</v>
      </c>
      <c r="E372" s="54"/>
    </row>
    <row r="373" spans="1:5">
      <c r="A373" t="s">
        <v>1410</v>
      </c>
      <c r="B373" t="s">
        <v>1410</v>
      </c>
      <c r="C373" t="s">
        <v>1551</v>
      </c>
      <c r="D373" t="s">
        <v>1036</v>
      </c>
      <c r="E373" s="54"/>
    </row>
    <row r="374" spans="1:5">
      <c r="A374" t="s">
        <v>408</v>
      </c>
      <c r="B374" t="s">
        <v>408</v>
      </c>
      <c r="C374" t="s">
        <v>847</v>
      </c>
      <c r="D374" t="s">
        <v>1218</v>
      </c>
      <c r="E374" s="54"/>
    </row>
    <row r="375" spans="1:5">
      <c r="A375" t="s">
        <v>14848</v>
      </c>
      <c r="B375" t="s">
        <v>14848</v>
      </c>
      <c r="C375" t="s">
        <v>14849</v>
      </c>
      <c r="D375" t="s">
        <v>14850</v>
      </c>
      <c r="E375" s="54"/>
    </row>
    <row r="376" spans="1:5">
      <c r="A376" t="s">
        <v>15201</v>
      </c>
      <c r="B376" t="s">
        <v>15201</v>
      </c>
      <c r="C376" t="s">
        <v>15202</v>
      </c>
      <c r="D376" t="s">
        <v>15203</v>
      </c>
      <c r="E376" s="54"/>
    </row>
    <row r="377" spans="1:5">
      <c r="A377" t="s">
        <v>410</v>
      </c>
      <c r="B377" t="s">
        <v>410</v>
      </c>
      <c r="C377" t="s">
        <v>851</v>
      </c>
      <c r="D377">
        <v>8708</v>
      </c>
      <c r="E377" s="54"/>
    </row>
    <row r="378" spans="1:5">
      <c r="A378" t="s">
        <v>15270</v>
      </c>
      <c r="B378" t="s">
        <v>15270</v>
      </c>
      <c r="C378" t="s">
        <v>15269</v>
      </c>
      <c r="D378">
        <v>32638</v>
      </c>
      <c r="E378" s="54"/>
    </row>
    <row r="379" spans="1:5">
      <c r="A379" t="s">
        <v>1377</v>
      </c>
      <c r="B379" t="s">
        <v>1377</v>
      </c>
      <c r="C379" t="s">
        <v>750</v>
      </c>
      <c r="D379" t="s">
        <v>1146</v>
      </c>
      <c r="E379" s="54"/>
    </row>
    <row r="380" spans="1:5">
      <c r="A380" t="s">
        <v>381</v>
      </c>
      <c r="B380" t="s">
        <v>381</v>
      </c>
      <c r="C380" t="s">
        <v>815</v>
      </c>
      <c r="D380" t="s">
        <v>1194</v>
      </c>
      <c r="E380" s="54"/>
    </row>
    <row r="381" spans="1:5">
      <c r="A381" t="s">
        <v>508</v>
      </c>
      <c r="B381" t="s">
        <v>508</v>
      </c>
      <c r="C381" t="s">
        <v>953</v>
      </c>
      <c r="D381">
        <v>1536</v>
      </c>
      <c r="E381" s="54"/>
    </row>
    <row r="382" spans="1:5">
      <c r="A382" t="s">
        <v>431</v>
      </c>
      <c r="B382" t="s">
        <v>431</v>
      </c>
      <c r="C382" t="s">
        <v>871</v>
      </c>
      <c r="D382">
        <v>6295</v>
      </c>
      <c r="E382" s="54"/>
    </row>
    <row r="383" spans="1:5">
      <c r="A383" t="s">
        <v>438</v>
      </c>
      <c r="B383" t="s">
        <v>438</v>
      </c>
      <c r="C383" t="s">
        <v>879</v>
      </c>
      <c r="D383">
        <v>6301</v>
      </c>
      <c r="E383" s="54"/>
    </row>
    <row r="384" spans="1:5">
      <c r="A384" t="s">
        <v>14979</v>
      </c>
      <c r="B384" t="s">
        <v>14979</v>
      </c>
      <c r="C384" t="s">
        <v>14980</v>
      </c>
      <c r="D384" t="s">
        <v>14981</v>
      </c>
      <c r="E384" s="54"/>
    </row>
    <row r="385" spans="1:5">
      <c r="A385" t="s">
        <v>14387</v>
      </c>
      <c r="B385" t="s">
        <v>14387</v>
      </c>
      <c r="C385" t="s">
        <v>14388</v>
      </c>
      <c r="D385">
        <v>1138</v>
      </c>
      <c r="E385" s="54"/>
    </row>
    <row r="386" spans="1:5">
      <c r="A386" t="s">
        <v>430</v>
      </c>
      <c r="B386" t="s">
        <v>430</v>
      </c>
      <c r="C386" t="s">
        <v>14941</v>
      </c>
      <c r="D386">
        <v>6292</v>
      </c>
      <c r="E386" s="54"/>
    </row>
    <row r="387" spans="1:5">
      <c r="A387" t="s">
        <v>426</v>
      </c>
      <c r="B387" t="s">
        <v>426</v>
      </c>
      <c r="C387" t="s">
        <v>865</v>
      </c>
      <c r="D387" t="s">
        <v>1225</v>
      </c>
      <c r="E387" s="54"/>
    </row>
    <row r="388" spans="1:5">
      <c r="A388" t="s">
        <v>223</v>
      </c>
      <c r="B388" t="s">
        <v>223</v>
      </c>
      <c r="C388" t="s">
        <v>597</v>
      </c>
      <c r="D388" t="s">
        <v>1034</v>
      </c>
      <c r="E388" s="54"/>
    </row>
    <row r="389" spans="1:5">
      <c r="A389" t="s">
        <v>1800</v>
      </c>
      <c r="B389" t="s">
        <v>1800</v>
      </c>
      <c r="C389" t="s">
        <v>1639</v>
      </c>
      <c r="D389">
        <v>1250</v>
      </c>
      <c r="E389" s="54"/>
    </row>
    <row r="390" spans="1:5">
      <c r="A390" t="s">
        <v>15346</v>
      </c>
      <c r="B390" t="s">
        <v>15346</v>
      </c>
      <c r="C390" t="s">
        <v>15319</v>
      </c>
      <c r="D390" t="e">
        <f>VLOOKUP(C390,#REF!,2,FALSE)</f>
        <v>#REF!</v>
      </c>
      <c r="E390" s="54"/>
    </row>
    <row r="391" spans="1:5">
      <c r="A391" t="s">
        <v>427</v>
      </c>
      <c r="B391" t="s">
        <v>427</v>
      </c>
      <c r="C391" t="s">
        <v>866</v>
      </c>
      <c r="D391" t="s">
        <v>1226</v>
      </c>
      <c r="E391" s="54"/>
    </row>
    <row r="392" spans="1:5">
      <c r="A392" t="s">
        <v>416</v>
      </c>
      <c r="B392" t="s">
        <v>416</v>
      </c>
      <c r="C392" t="s">
        <v>14653</v>
      </c>
      <c r="D392">
        <v>6596</v>
      </c>
      <c r="E392" s="54"/>
    </row>
    <row r="393" spans="1:5">
      <c r="A393" t="s">
        <v>14928</v>
      </c>
      <c r="B393" t="s">
        <v>14928</v>
      </c>
      <c r="C393" t="s">
        <v>14929</v>
      </c>
      <c r="D393">
        <v>1176</v>
      </c>
      <c r="E393" s="54"/>
    </row>
    <row r="394" spans="1:5">
      <c r="A394" t="s">
        <v>14666</v>
      </c>
      <c r="B394" t="s">
        <v>14666</v>
      </c>
      <c r="C394" t="s">
        <v>726</v>
      </c>
      <c r="D394">
        <v>6563</v>
      </c>
      <c r="E394" s="54"/>
    </row>
    <row r="395" spans="1:5">
      <c r="A395" t="s">
        <v>16008</v>
      </c>
      <c r="B395" t="s">
        <v>16008</v>
      </c>
      <c r="C395" t="s">
        <v>16008</v>
      </c>
      <c r="D395">
        <v>745</v>
      </c>
      <c r="E395" s="54"/>
    </row>
    <row r="396" spans="1:5">
      <c r="A396" t="s">
        <v>14400</v>
      </c>
      <c r="B396" t="s">
        <v>14400</v>
      </c>
      <c r="C396" t="s">
        <v>596</v>
      </c>
      <c r="D396">
        <v>1065</v>
      </c>
      <c r="E396" s="54"/>
    </row>
    <row r="397" spans="1:5">
      <c r="A397" t="s">
        <v>14461</v>
      </c>
      <c r="B397" t="s">
        <v>14461</v>
      </c>
      <c r="C397" t="s">
        <v>616</v>
      </c>
      <c r="D397">
        <v>8437</v>
      </c>
      <c r="E397" s="54"/>
    </row>
    <row r="398" spans="1:5">
      <c r="A398" t="s">
        <v>14385</v>
      </c>
      <c r="B398" t="s">
        <v>14385</v>
      </c>
      <c r="C398" t="s">
        <v>135</v>
      </c>
      <c r="D398" t="s">
        <v>134</v>
      </c>
      <c r="E398" s="54"/>
    </row>
    <row r="399" spans="1:5">
      <c r="A399" t="s">
        <v>14638</v>
      </c>
      <c r="B399" t="s">
        <v>14638</v>
      </c>
      <c r="C399" t="s">
        <v>14639</v>
      </c>
      <c r="D399" t="s">
        <v>14640</v>
      </c>
      <c r="E399" s="54"/>
    </row>
    <row r="400" spans="1:5">
      <c r="A400" t="s">
        <v>16010</v>
      </c>
      <c r="B400" t="s">
        <v>16010</v>
      </c>
      <c r="C400" t="s">
        <v>16010</v>
      </c>
      <c r="D400" t="s">
        <v>16009</v>
      </c>
      <c r="E400" s="54"/>
    </row>
    <row r="401" spans="1:5">
      <c r="A401" t="s">
        <v>14480</v>
      </c>
      <c r="B401" t="s">
        <v>14480</v>
      </c>
      <c r="C401" t="s">
        <v>1583</v>
      </c>
      <c r="D401" t="s">
        <v>1192</v>
      </c>
      <c r="E401" s="54"/>
    </row>
    <row r="402" spans="1:5">
      <c r="A402" t="s">
        <v>380</v>
      </c>
      <c r="B402" t="s">
        <v>380</v>
      </c>
      <c r="C402" t="s">
        <v>814</v>
      </c>
      <c r="D402" t="s">
        <v>1193</v>
      </c>
      <c r="E402" s="54"/>
    </row>
    <row r="403" spans="1:5">
      <c r="A403" t="s">
        <v>382</v>
      </c>
      <c r="B403" t="s">
        <v>382</v>
      </c>
      <c r="C403" t="s">
        <v>14822</v>
      </c>
      <c r="D403">
        <v>7630</v>
      </c>
      <c r="E403" s="54"/>
    </row>
    <row r="404" spans="1:5">
      <c r="A404" t="s">
        <v>16012</v>
      </c>
      <c r="B404" t="s">
        <v>16012</v>
      </c>
      <c r="C404" t="s">
        <v>16012</v>
      </c>
      <c r="D404" t="s">
        <v>16011</v>
      </c>
      <c r="E404" s="54"/>
    </row>
    <row r="405" spans="1:5">
      <c r="A405" t="s">
        <v>653</v>
      </c>
      <c r="B405" t="s">
        <v>1562</v>
      </c>
      <c r="C405" t="s">
        <v>653</v>
      </c>
      <c r="D405" t="s">
        <v>1088</v>
      </c>
      <c r="E405" s="54"/>
    </row>
    <row r="406" spans="1:5">
      <c r="A406" t="s">
        <v>14504</v>
      </c>
      <c r="B406" t="s">
        <v>1758</v>
      </c>
      <c r="C406" t="s">
        <v>14504</v>
      </c>
      <c r="D406">
        <v>7179</v>
      </c>
      <c r="E406" s="54"/>
    </row>
    <row r="407" spans="1:5">
      <c r="A407" t="s">
        <v>16013</v>
      </c>
      <c r="B407" t="s">
        <v>16013</v>
      </c>
      <c r="C407" t="s">
        <v>16013</v>
      </c>
      <c r="D407">
        <v>103836280</v>
      </c>
      <c r="E407" s="54"/>
    </row>
    <row r="408" spans="1:5">
      <c r="A408" t="s">
        <v>16014</v>
      </c>
      <c r="B408" t="s">
        <v>16014</v>
      </c>
      <c r="C408" t="s">
        <v>16014</v>
      </c>
      <c r="D408">
        <v>7178</v>
      </c>
      <c r="E408" s="54"/>
    </row>
    <row r="409" spans="1:5">
      <c r="A409" t="s">
        <v>16015</v>
      </c>
      <c r="B409" t="s">
        <v>16015</v>
      </c>
      <c r="C409" t="s">
        <v>16015</v>
      </c>
      <c r="D409">
        <v>103866603</v>
      </c>
      <c r="E409" s="54"/>
    </row>
    <row r="410" spans="1:5">
      <c r="A410" t="s">
        <v>16016</v>
      </c>
      <c r="B410" t="s">
        <v>16016</v>
      </c>
      <c r="C410" t="s">
        <v>16016</v>
      </c>
      <c r="D410">
        <v>6448</v>
      </c>
      <c r="E410" s="54"/>
    </row>
    <row r="411" spans="1:5">
      <c r="A411" t="s">
        <v>16017</v>
      </c>
      <c r="B411" t="s">
        <v>16017</v>
      </c>
      <c r="C411" t="s">
        <v>16017</v>
      </c>
      <c r="D411">
        <v>6450</v>
      </c>
      <c r="E411" s="54"/>
    </row>
    <row r="412" spans="1:5">
      <c r="A412" t="s">
        <v>14506</v>
      </c>
      <c r="B412" t="s">
        <v>14505</v>
      </c>
      <c r="C412" t="s">
        <v>14506</v>
      </c>
      <c r="D412" t="s">
        <v>14507</v>
      </c>
      <c r="E412" s="54"/>
    </row>
    <row r="413" spans="1:5">
      <c r="A413" t="s">
        <v>375</v>
      </c>
      <c r="B413" t="s">
        <v>375</v>
      </c>
      <c r="C413" t="s">
        <v>808</v>
      </c>
      <c r="D413" t="s">
        <v>1186</v>
      </c>
      <c r="E413" s="54"/>
    </row>
    <row r="414" spans="1:5">
      <c r="A414" t="s">
        <v>548</v>
      </c>
      <c r="B414" t="s">
        <v>548</v>
      </c>
      <c r="C414" t="s">
        <v>15145</v>
      </c>
      <c r="D414">
        <v>6809</v>
      </c>
      <c r="E414" s="54"/>
    </row>
    <row r="415" spans="1:5">
      <c r="A415" t="s">
        <v>14509</v>
      </c>
      <c r="B415" t="s">
        <v>14508</v>
      </c>
      <c r="C415" t="s">
        <v>14509</v>
      </c>
      <c r="D415" t="s">
        <v>14510</v>
      </c>
      <c r="E415" s="54"/>
    </row>
    <row r="416" spans="1:5">
      <c r="A416" t="s">
        <v>14512</v>
      </c>
      <c r="B416" t="s">
        <v>14511</v>
      </c>
      <c r="C416" t="s">
        <v>14512</v>
      </c>
      <c r="D416" t="s">
        <v>14513</v>
      </c>
      <c r="E416" s="54"/>
    </row>
    <row r="417" spans="1:5">
      <c r="A417" t="s">
        <v>15243</v>
      </c>
      <c r="B417" t="s">
        <v>15281</v>
      </c>
      <c r="C417" t="s">
        <v>15243</v>
      </c>
      <c r="D417" t="s">
        <v>15244</v>
      </c>
      <c r="E417" s="54"/>
    </row>
    <row r="418" spans="1:5">
      <c r="A418" t="s">
        <v>14515</v>
      </c>
      <c r="B418" t="s">
        <v>14514</v>
      </c>
      <c r="C418" t="s">
        <v>14515</v>
      </c>
      <c r="D418" t="s">
        <v>14516</v>
      </c>
      <c r="E418" s="54"/>
    </row>
    <row r="419" spans="1:5">
      <c r="A419" t="s">
        <v>16019</v>
      </c>
      <c r="B419" t="s">
        <v>16019</v>
      </c>
      <c r="C419" t="s">
        <v>16019</v>
      </c>
      <c r="D419" t="s">
        <v>16018</v>
      </c>
      <c r="E419" s="54"/>
    </row>
    <row r="420" spans="1:5">
      <c r="A420" t="s">
        <v>14518</v>
      </c>
      <c r="B420" t="s">
        <v>14517</v>
      </c>
      <c r="C420" t="s">
        <v>14518</v>
      </c>
      <c r="D420" t="s">
        <v>14519</v>
      </c>
      <c r="E420" s="54"/>
    </row>
    <row r="421" spans="1:5">
      <c r="A421" t="s">
        <v>14521</v>
      </c>
      <c r="B421" t="s">
        <v>14520</v>
      </c>
      <c r="C421" t="s">
        <v>14521</v>
      </c>
      <c r="D421" t="s">
        <v>14522</v>
      </c>
      <c r="E421" s="54"/>
    </row>
    <row r="422" spans="1:5">
      <c r="A422" t="s">
        <v>15299</v>
      </c>
      <c r="B422" t="s">
        <v>15299</v>
      </c>
      <c r="C422" t="s">
        <v>15299</v>
      </c>
      <c r="D422" t="e">
        <f>VLOOKUP(C422,#REF!,2,FALSE)</f>
        <v>#REF!</v>
      </c>
      <c r="E422" s="54"/>
    </row>
    <row r="423" spans="1:5">
      <c r="A423" t="s">
        <v>15299</v>
      </c>
      <c r="B423" t="s">
        <v>15299</v>
      </c>
      <c r="C423" t="s">
        <v>15299</v>
      </c>
      <c r="D423" t="s">
        <v>16020</v>
      </c>
      <c r="E423" s="54"/>
    </row>
    <row r="424" spans="1:5">
      <c r="A424" t="s">
        <v>14508</v>
      </c>
      <c r="B424" t="s">
        <v>14508</v>
      </c>
      <c r="C424" t="s">
        <v>14509</v>
      </c>
      <c r="D424" t="s">
        <v>14510</v>
      </c>
      <c r="E424" s="54"/>
    </row>
    <row r="425" spans="1:5">
      <c r="A425" t="s">
        <v>533</v>
      </c>
      <c r="B425" t="s">
        <v>533</v>
      </c>
      <c r="C425" t="s">
        <v>1596</v>
      </c>
      <c r="D425" t="s">
        <v>1288</v>
      </c>
      <c r="E425" s="54"/>
    </row>
    <row r="426" spans="1:5">
      <c r="A426" t="s">
        <v>406</v>
      </c>
      <c r="B426" t="s">
        <v>406</v>
      </c>
      <c r="C426" t="s">
        <v>1586</v>
      </c>
      <c r="D426" t="s">
        <v>1216</v>
      </c>
      <c r="E426" s="54"/>
    </row>
    <row r="427" spans="1:5">
      <c r="A427" t="s">
        <v>528</v>
      </c>
      <c r="B427" t="s">
        <v>528</v>
      </c>
      <c r="C427" t="s">
        <v>980</v>
      </c>
      <c r="D427">
        <v>7776</v>
      </c>
      <c r="E427" s="54"/>
    </row>
    <row r="428" spans="1:5">
      <c r="A428" t="s">
        <v>14469</v>
      </c>
      <c r="B428" t="s">
        <v>14469</v>
      </c>
      <c r="C428" t="s">
        <v>14470</v>
      </c>
      <c r="D428" t="s">
        <v>14471</v>
      </c>
      <c r="E428" s="54"/>
    </row>
    <row r="429" spans="1:5">
      <c r="A429" t="s">
        <v>324</v>
      </c>
      <c r="B429" t="s">
        <v>324</v>
      </c>
      <c r="C429" t="s">
        <v>737</v>
      </c>
      <c r="D429">
        <v>6038</v>
      </c>
      <c r="E429" s="54"/>
    </row>
    <row r="430" spans="1:5">
      <c r="A430" t="s">
        <v>428</v>
      </c>
      <c r="B430" t="s">
        <v>428</v>
      </c>
      <c r="C430" t="s">
        <v>867</v>
      </c>
      <c r="D430" t="s">
        <v>1227</v>
      </c>
      <c r="E430" s="54"/>
    </row>
    <row r="431" spans="1:5">
      <c r="A431" t="s">
        <v>15148</v>
      </c>
      <c r="B431" t="s">
        <v>15148</v>
      </c>
      <c r="C431" t="s">
        <v>15149</v>
      </c>
      <c r="D431" t="s">
        <v>15150</v>
      </c>
      <c r="E431" s="54"/>
    </row>
    <row r="432" spans="1:5">
      <c r="A432" t="s">
        <v>224</v>
      </c>
      <c r="B432" t="s">
        <v>224</v>
      </c>
      <c r="C432" t="s">
        <v>1550</v>
      </c>
      <c r="D432" t="s">
        <v>1035</v>
      </c>
      <c r="E432" s="54"/>
    </row>
    <row r="433" spans="1:5">
      <c r="A433" t="s">
        <v>297</v>
      </c>
      <c r="B433" t="s">
        <v>297</v>
      </c>
      <c r="C433" t="s">
        <v>699</v>
      </c>
      <c r="D433">
        <v>6274</v>
      </c>
      <c r="E433" s="54"/>
    </row>
    <row r="434" spans="1:5">
      <c r="A434" t="s">
        <v>14719</v>
      </c>
      <c r="B434" t="s">
        <v>14719</v>
      </c>
      <c r="C434" t="s">
        <v>14720</v>
      </c>
      <c r="D434" t="s">
        <v>14721</v>
      </c>
      <c r="E434" s="54"/>
    </row>
    <row r="435" spans="1:5">
      <c r="A435" t="s">
        <v>1416</v>
      </c>
      <c r="B435" t="s">
        <v>1416</v>
      </c>
      <c r="C435" t="s">
        <v>832</v>
      </c>
      <c r="D435" t="s">
        <v>1206</v>
      </c>
      <c r="E435" s="54"/>
    </row>
    <row r="436" spans="1:5">
      <c r="A436" t="s">
        <v>236</v>
      </c>
      <c r="B436" t="s">
        <v>236</v>
      </c>
      <c r="C436" t="s">
        <v>608</v>
      </c>
      <c r="D436" t="s">
        <v>1051</v>
      </c>
      <c r="E436" s="54"/>
    </row>
    <row r="437" spans="1:5">
      <c r="A437" t="s">
        <v>14970</v>
      </c>
      <c r="B437" t="s">
        <v>14970</v>
      </c>
      <c r="C437" t="s">
        <v>14971</v>
      </c>
      <c r="D437">
        <v>6717</v>
      </c>
      <c r="E437" s="54"/>
    </row>
    <row r="438" spans="1:5">
      <c r="A438" t="s">
        <v>398</v>
      </c>
      <c r="B438" t="s">
        <v>398</v>
      </c>
      <c r="C438" t="s">
        <v>833</v>
      </c>
      <c r="D438">
        <v>5528</v>
      </c>
      <c r="E438" s="54"/>
    </row>
    <row r="439" spans="1:5">
      <c r="A439" t="s">
        <v>14578</v>
      </c>
      <c r="B439" t="s">
        <v>14578</v>
      </c>
      <c r="C439" t="s">
        <v>14579</v>
      </c>
      <c r="D439">
        <v>3196</v>
      </c>
      <c r="E439" s="54"/>
    </row>
    <row r="440" spans="1:5">
      <c r="A440" t="s">
        <v>544</v>
      </c>
      <c r="B440" t="s">
        <v>544</v>
      </c>
      <c r="C440" t="s">
        <v>993</v>
      </c>
      <c r="D440">
        <v>2239</v>
      </c>
      <c r="E440" s="54"/>
    </row>
    <row r="441" spans="1:5">
      <c r="A441" t="s">
        <v>15341</v>
      </c>
      <c r="B441" t="s">
        <v>15341</v>
      </c>
      <c r="C441" t="s">
        <v>15324</v>
      </c>
      <c r="D441" t="e">
        <f>VLOOKUP(C441,#REF!,2,FALSE)</f>
        <v>#REF!</v>
      </c>
      <c r="E441" s="54"/>
    </row>
    <row r="442" spans="1:5">
      <c r="A442" t="s">
        <v>1750</v>
      </c>
      <c r="B442" t="s">
        <v>1750</v>
      </c>
      <c r="C442" t="s">
        <v>1672</v>
      </c>
      <c r="D442">
        <v>8009</v>
      </c>
      <c r="E442" s="54"/>
    </row>
    <row r="443" spans="1:5">
      <c r="A443" t="s">
        <v>1749</v>
      </c>
      <c r="B443" t="s">
        <v>1749</v>
      </c>
      <c r="C443" t="s">
        <v>15072</v>
      </c>
      <c r="D443">
        <v>758</v>
      </c>
      <c r="E443" s="54"/>
    </row>
    <row r="444" spans="1:5">
      <c r="A444" t="s">
        <v>402</v>
      </c>
      <c r="B444" t="s">
        <v>402</v>
      </c>
      <c r="C444" t="s">
        <v>838</v>
      </c>
      <c r="D444" t="s">
        <v>1208</v>
      </c>
      <c r="E444" s="54"/>
    </row>
    <row r="445" spans="1:5">
      <c r="A445" t="s">
        <v>372</v>
      </c>
      <c r="B445" t="s">
        <v>372</v>
      </c>
      <c r="C445" t="s">
        <v>1382</v>
      </c>
      <c r="D445" t="s">
        <v>1183</v>
      </c>
      <c r="E445" s="54"/>
    </row>
    <row r="446" spans="1:5">
      <c r="A446" t="s">
        <v>16021</v>
      </c>
      <c r="B446" t="s">
        <v>16021</v>
      </c>
      <c r="C446" t="s">
        <v>16021</v>
      </c>
      <c r="D446">
        <v>2216</v>
      </c>
      <c r="E446" s="54"/>
    </row>
    <row r="447" spans="1:5">
      <c r="A447" t="s">
        <v>654</v>
      </c>
      <c r="B447" t="s">
        <v>1415</v>
      </c>
      <c r="C447" t="s">
        <v>654</v>
      </c>
      <c r="D447" t="s">
        <v>1089</v>
      </c>
      <c r="E447" s="54"/>
    </row>
    <row r="448" spans="1:5">
      <c r="A448" t="s">
        <v>16022</v>
      </c>
      <c r="B448" t="s">
        <v>16022</v>
      </c>
      <c r="C448" t="s">
        <v>16022</v>
      </c>
      <c r="D448">
        <v>2226</v>
      </c>
      <c r="E448" s="54"/>
    </row>
    <row r="449" spans="1:5">
      <c r="A449" t="s">
        <v>16023</v>
      </c>
      <c r="B449" t="s">
        <v>16023</v>
      </c>
      <c r="C449" t="s">
        <v>16023</v>
      </c>
      <c r="D449">
        <v>2222</v>
      </c>
      <c r="E449" s="54"/>
    </row>
    <row r="450" spans="1:5">
      <c r="A450" t="s">
        <v>16025</v>
      </c>
      <c r="B450" t="s">
        <v>16025</v>
      </c>
      <c r="C450" t="s">
        <v>16025</v>
      </c>
      <c r="D450" t="s">
        <v>16024</v>
      </c>
      <c r="E450" s="54"/>
    </row>
    <row r="451" spans="1:5">
      <c r="A451" t="s">
        <v>1618</v>
      </c>
      <c r="B451" t="s">
        <v>1777</v>
      </c>
      <c r="C451" t="s">
        <v>1618</v>
      </c>
      <c r="D451">
        <v>2214</v>
      </c>
      <c r="E451" s="54"/>
    </row>
    <row r="452" spans="1:5">
      <c r="A452" t="s">
        <v>655</v>
      </c>
      <c r="B452" t="s">
        <v>268</v>
      </c>
      <c r="C452" t="s">
        <v>655</v>
      </c>
      <c r="D452" t="s">
        <v>1090</v>
      </c>
      <c r="E452" s="54"/>
    </row>
    <row r="453" spans="1:5">
      <c r="A453" t="s">
        <v>16026</v>
      </c>
      <c r="B453" t="s">
        <v>16026</v>
      </c>
      <c r="C453" t="s">
        <v>16026</v>
      </c>
      <c r="D453">
        <v>8847</v>
      </c>
      <c r="E453" s="54"/>
    </row>
    <row r="454" spans="1:5">
      <c r="A454" t="s">
        <v>16027</v>
      </c>
      <c r="B454" t="s">
        <v>16027</v>
      </c>
      <c r="C454" t="s">
        <v>16027</v>
      </c>
      <c r="D454">
        <v>8848</v>
      </c>
      <c r="E454" s="54"/>
    </row>
    <row r="455" spans="1:5">
      <c r="A455" t="s">
        <v>14524</v>
      </c>
      <c r="B455" t="s">
        <v>14523</v>
      </c>
      <c r="C455" t="s">
        <v>14524</v>
      </c>
      <c r="D455" t="s">
        <v>14525</v>
      </c>
      <c r="E455" s="54"/>
    </row>
    <row r="456" spans="1:5">
      <c r="A456" t="s">
        <v>656</v>
      </c>
      <c r="B456" t="s">
        <v>1385</v>
      </c>
      <c r="C456" t="s">
        <v>656</v>
      </c>
      <c r="D456" t="s">
        <v>1091</v>
      </c>
      <c r="E456" s="54"/>
    </row>
    <row r="457" spans="1:5">
      <c r="A457" t="s">
        <v>16029</v>
      </c>
      <c r="B457" t="s">
        <v>16029</v>
      </c>
      <c r="C457" t="s">
        <v>16029</v>
      </c>
      <c r="D457" t="s">
        <v>16028</v>
      </c>
      <c r="E457" s="54"/>
    </row>
    <row r="458" spans="1:5">
      <c r="A458" t="s">
        <v>16031</v>
      </c>
      <c r="B458" t="s">
        <v>16031</v>
      </c>
      <c r="C458" t="s">
        <v>16031</v>
      </c>
      <c r="D458" t="s">
        <v>16030</v>
      </c>
      <c r="E458" s="54"/>
    </row>
    <row r="459" spans="1:5">
      <c r="A459" t="s">
        <v>16032</v>
      </c>
      <c r="B459" t="s">
        <v>16032</v>
      </c>
      <c r="C459" t="s">
        <v>16032</v>
      </c>
      <c r="D459">
        <v>952</v>
      </c>
      <c r="E459" s="54"/>
    </row>
    <row r="460" spans="1:5">
      <c r="A460" t="s">
        <v>14810</v>
      </c>
      <c r="B460" t="s">
        <v>14810</v>
      </c>
      <c r="C460" t="s">
        <v>14811</v>
      </c>
      <c r="D460" t="s">
        <v>14812</v>
      </c>
      <c r="E460" s="54"/>
    </row>
    <row r="461" spans="1:5">
      <c r="A461" t="s">
        <v>14463</v>
      </c>
      <c r="B461" t="s">
        <v>14463</v>
      </c>
      <c r="C461" t="s">
        <v>14464</v>
      </c>
      <c r="D461" t="s">
        <v>14465</v>
      </c>
      <c r="E461" s="54"/>
    </row>
    <row r="462" spans="1:5">
      <c r="A462" t="s">
        <v>14567</v>
      </c>
      <c r="B462" t="s">
        <v>14567</v>
      </c>
      <c r="C462" t="s">
        <v>14568</v>
      </c>
      <c r="D462" t="s">
        <v>14569</v>
      </c>
      <c r="E462" s="54"/>
    </row>
    <row r="463" spans="1:5">
      <c r="A463" t="s">
        <v>14523</v>
      </c>
      <c r="B463" t="s">
        <v>14523</v>
      </c>
      <c r="C463" t="s">
        <v>14524</v>
      </c>
      <c r="D463" t="s">
        <v>14525</v>
      </c>
      <c r="E463" s="54"/>
    </row>
    <row r="464" spans="1:5">
      <c r="A464" t="s">
        <v>1529</v>
      </c>
      <c r="B464" t="s">
        <v>1529</v>
      </c>
      <c r="C464" t="s">
        <v>693</v>
      </c>
      <c r="D464">
        <v>739</v>
      </c>
      <c r="E464" s="54"/>
    </row>
    <row r="465" spans="1:5">
      <c r="A465" t="s">
        <v>1710</v>
      </c>
      <c r="B465" t="s">
        <v>1710</v>
      </c>
      <c r="C465" t="s">
        <v>1612</v>
      </c>
      <c r="D465" t="s">
        <v>1711</v>
      </c>
      <c r="E465" s="54"/>
    </row>
    <row r="466" spans="1:5">
      <c r="A466" t="s">
        <v>14527</v>
      </c>
      <c r="B466" t="s">
        <v>14526</v>
      </c>
      <c r="C466" t="s">
        <v>14527</v>
      </c>
      <c r="D466" t="s">
        <v>14528</v>
      </c>
      <c r="E466" s="54"/>
    </row>
    <row r="467" spans="1:5">
      <c r="A467" t="s">
        <v>16033</v>
      </c>
      <c r="B467" t="s">
        <v>16033</v>
      </c>
      <c r="C467" t="s">
        <v>16033</v>
      </c>
      <c r="D467">
        <v>3921</v>
      </c>
      <c r="E467" s="54"/>
    </row>
    <row r="468" spans="1:5">
      <c r="A468" t="s">
        <v>14526</v>
      </c>
      <c r="B468" t="s">
        <v>14526</v>
      </c>
      <c r="C468" t="s">
        <v>14527</v>
      </c>
      <c r="D468" t="s">
        <v>14528</v>
      </c>
      <c r="E468" s="54"/>
    </row>
    <row r="469" spans="1:5">
      <c r="A469" t="s">
        <v>14530</v>
      </c>
      <c r="B469" t="s">
        <v>14529</v>
      </c>
      <c r="C469" t="s">
        <v>14530</v>
      </c>
      <c r="D469" t="s">
        <v>14531</v>
      </c>
      <c r="E469" s="54"/>
    </row>
    <row r="470" spans="1:5">
      <c r="A470" t="s">
        <v>1648</v>
      </c>
      <c r="B470" t="s">
        <v>1705</v>
      </c>
      <c r="C470" t="s">
        <v>1648</v>
      </c>
      <c r="D470">
        <v>1016872</v>
      </c>
      <c r="E470" s="54"/>
    </row>
    <row r="471" spans="1:5">
      <c r="A471" t="s">
        <v>658</v>
      </c>
      <c r="B471" t="s">
        <v>1396</v>
      </c>
      <c r="C471" t="s">
        <v>658</v>
      </c>
      <c r="D471" t="s">
        <v>1093</v>
      </c>
      <c r="E471" s="54"/>
    </row>
    <row r="472" spans="1:5">
      <c r="A472" t="s">
        <v>657</v>
      </c>
      <c r="B472" t="s">
        <v>657</v>
      </c>
      <c r="C472" t="s">
        <v>657</v>
      </c>
      <c r="D472" t="s">
        <v>1092</v>
      </c>
      <c r="E472" s="54"/>
    </row>
    <row r="473" spans="1:5">
      <c r="A473" t="s">
        <v>14529</v>
      </c>
      <c r="B473" t="s">
        <v>14529</v>
      </c>
      <c r="C473" t="s">
        <v>14530</v>
      </c>
      <c r="D473" t="s">
        <v>14531</v>
      </c>
      <c r="E473" s="54"/>
    </row>
    <row r="474" spans="1:5">
      <c r="A474" t="s">
        <v>16034</v>
      </c>
      <c r="B474" t="s">
        <v>16034</v>
      </c>
      <c r="C474" t="s">
        <v>16034</v>
      </c>
      <c r="D474">
        <v>3475</v>
      </c>
      <c r="E474" s="54"/>
    </row>
    <row r="475" spans="1:5">
      <c r="A475" t="s">
        <v>14533</v>
      </c>
      <c r="B475" t="s">
        <v>14532</v>
      </c>
      <c r="C475" t="s">
        <v>14533</v>
      </c>
      <c r="D475">
        <v>3474</v>
      </c>
      <c r="E475" s="54"/>
    </row>
    <row r="476" spans="1:5">
      <c r="A476" t="s">
        <v>659</v>
      </c>
      <c r="B476" t="s">
        <v>269</v>
      </c>
      <c r="C476" t="s">
        <v>659</v>
      </c>
      <c r="D476">
        <v>3473</v>
      </c>
      <c r="E476" s="54"/>
    </row>
    <row r="477" spans="1:5">
      <c r="A477" t="s">
        <v>660</v>
      </c>
      <c r="B477" t="s">
        <v>1563</v>
      </c>
      <c r="C477" t="s">
        <v>660</v>
      </c>
      <c r="D477" t="s">
        <v>1094</v>
      </c>
      <c r="E477" s="54"/>
    </row>
    <row r="478" spans="1:5">
      <c r="A478" t="s">
        <v>661</v>
      </c>
      <c r="B478" t="s">
        <v>270</v>
      </c>
      <c r="C478" t="s">
        <v>661</v>
      </c>
      <c r="D478" t="s">
        <v>1095</v>
      </c>
      <c r="E478" s="54"/>
    </row>
    <row r="479" spans="1:5">
      <c r="A479" t="s">
        <v>16035</v>
      </c>
      <c r="B479" t="s">
        <v>16035</v>
      </c>
      <c r="C479" t="s">
        <v>16035</v>
      </c>
      <c r="D479">
        <v>31630</v>
      </c>
      <c r="E479" s="54"/>
    </row>
    <row r="480" spans="1:5">
      <c r="A480" t="s">
        <v>14535</v>
      </c>
      <c r="B480" t="s">
        <v>14534</v>
      </c>
      <c r="C480" t="s">
        <v>14535</v>
      </c>
      <c r="D480" t="s">
        <v>14536</v>
      </c>
      <c r="E480" s="54"/>
    </row>
    <row r="481" spans="1:5">
      <c r="A481" t="s">
        <v>16036</v>
      </c>
      <c r="B481" t="s">
        <v>16036</v>
      </c>
      <c r="C481" t="s">
        <v>16036</v>
      </c>
      <c r="D481">
        <v>32234</v>
      </c>
      <c r="E481" s="54"/>
    </row>
    <row r="482" spans="1:5">
      <c r="A482" t="s">
        <v>662</v>
      </c>
      <c r="B482" t="s">
        <v>271</v>
      </c>
      <c r="C482" t="s">
        <v>662</v>
      </c>
      <c r="D482" t="s">
        <v>1096</v>
      </c>
      <c r="E482" s="54"/>
    </row>
    <row r="483" spans="1:5">
      <c r="A483" t="s">
        <v>663</v>
      </c>
      <c r="B483" t="s">
        <v>1564</v>
      </c>
      <c r="C483" t="s">
        <v>663</v>
      </c>
      <c r="D483" t="s">
        <v>1097</v>
      </c>
      <c r="E483" s="54"/>
    </row>
    <row r="484" spans="1:5">
      <c r="A484" t="s">
        <v>14514</v>
      </c>
      <c r="B484" t="s">
        <v>14514</v>
      </c>
      <c r="C484" t="s">
        <v>14515</v>
      </c>
      <c r="D484" t="s">
        <v>14516</v>
      </c>
      <c r="E484" s="54"/>
    </row>
    <row r="485" spans="1:5">
      <c r="A485" t="s">
        <v>664</v>
      </c>
      <c r="B485" t="s">
        <v>272</v>
      </c>
      <c r="C485" t="s">
        <v>664</v>
      </c>
      <c r="D485">
        <v>1216</v>
      </c>
      <c r="E485" s="54"/>
    </row>
    <row r="486" spans="1:5">
      <c r="A486" t="s">
        <v>665</v>
      </c>
      <c r="B486" t="s">
        <v>273</v>
      </c>
      <c r="C486" t="s">
        <v>665</v>
      </c>
      <c r="D486">
        <v>1215</v>
      </c>
      <c r="E486" s="54"/>
    </row>
    <row r="487" spans="1:5">
      <c r="A487" t="s">
        <v>666</v>
      </c>
      <c r="B487" t="s">
        <v>274</v>
      </c>
      <c r="C487" t="s">
        <v>666</v>
      </c>
      <c r="D487">
        <v>1214</v>
      </c>
      <c r="E487" s="54"/>
    </row>
    <row r="488" spans="1:5">
      <c r="A488" t="s">
        <v>14538</v>
      </c>
      <c r="B488" t="s">
        <v>14537</v>
      </c>
      <c r="C488" t="s">
        <v>14538</v>
      </c>
      <c r="D488" t="s">
        <v>14539</v>
      </c>
      <c r="E488" s="54"/>
    </row>
    <row r="489" spans="1:5">
      <c r="A489" t="s">
        <v>16037</v>
      </c>
      <c r="B489" t="s">
        <v>16037</v>
      </c>
      <c r="C489" t="s">
        <v>16037</v>
      </c>
      <c r="D489">
        <v>8155</v>
      </c>
      <c r="E489" s="54"/>
    </row>
    <row r="490" spans="1:5">
      <c r="A490" t="s">
        <v>669</v>
      </c>
      <c r="B490" t="s">
        <v>277</v>
      </c>
      <c r="C490" t="s">
        <v>669</v>
      </c>
      <c r="D490">
        <v>8151</v>
      </c>
      <c r="E490" s="54"/>
    </row>
    <row r="491" spans="1:5">
      <c r="A491" t="s">
        <v>16038</v>
      </c>
      <c r="B491" t="s">
        <v>16038</v>
      </c>
      <c r="C491" t="s">
        <v>16038</v>
      </c>
      <c r="D491">
        <v>103766226</v>
      </c>
      <c r="E491" s="54"/>
    </row>
    <row r="492" spans="1:5">
      <c r="A492" t="s">
        <v>15344</v>
      </c>
      <c r="B492" t="s">
        <v>15344</v>
      </c>
      <c r="C492" t="s">
        <v>15321</v>
      </c>
      <c r="D492" t="e">
        <f>VLOOKUP(C492,#REF!,2,FALSE)</f>
        <v>#REF!</v>
      </c>
      <c r="E492" s="54"/>
    </row>
    <row r="493" spans="1:5">
      <c r="A493" t="s">
        <v>16040</v>
      </c>
      <c r="B493" t="s">
        <v>16040</v>
      </c>
      <c r="C493" t="s">
        <v>16040</v>
      </c>
      <c r="D493" t="s">
        <v>16039</v>
      </c>
      <c r="E493" s="54"/>
    </row>
    <row r="494" spans="1:5">
      <c r="A494" t="s">
        <v>14541</v>
      </c>
      <c r="B494" t="s">
        <v>14540</v>
      </c>
      <c r="C494" t="s">
        <v>14541</v>
      </c>
      <c r="D494" t="s">
        <v>14542</v>
      </c>
      <c r="E494" s="54"/>
    </row>
    <row r="495" spans="1:5">
      <c r="A495" t="s">
        <v>667</v>
      </c>
      <c r="B495" t="s">
        <v>275</v>
      </c>
      <c r="C495" t="s">
        <v>667</v>
      </c>
      <c r="D495" t="s">
        <v>1099</v>
      </c>
      <c r="E495" s="54"/>
    </row>
    <row r="496" spans="1:5">
      <c r="A496" t="s">
        <v>668</v>
      </c>
      <c r="B496" t="s">
        <v>276</v>
      </c>
      <c r="C496" t="s">
        <v>668</v>
      </c>
      <c r="D496" t="s">
        <v>1100</v>
      </c>
      <c r="E496" s="54"/>
    </row>
    <row r="497" spans="1:5">
      <c r="A497" t="s">
        <v>16042</v>
      </c>
      <c r="B497" t="s">
        <v>16042</v>
      </c>
      <c r="C497" t="s">
        <v>16042</v>
      </c>
      <c r="D497" t="s">
        <v>16041</v>
      </c>
      <c r="E497" s="54"/>
    </row>
    <row r="498" spans="1:5">
      <c r="A498" t="s">
        <v>14544</v>
      </c>
      <c r="B498" t="s">
        <v>14543</v>
      </c>
      <c r="C498" t="s">
        <v>14544</v>
      </c>
      <c r="D498" t="s">
        <v>14545</v>
      </c>
      <c r="E498" s="54"/>
    </row>
    <row r="499" spans="1:5">
      <c r="A499" t="s">
        <v>1586</v>
      </c>
      <c r="B499" t="s">
        <v>406</v>
      </c>
      <c r="C499" t="s">
        <v>1586</v>
      </c>
      <c r="D499" t="s">
        <v>1216</v>
      </c>
      <c r="E499" s="54"/>
    </row>
    <row r="500" spans="1:5">
      <c r="A500" t="s">
        <v>670</v>
      </c>
      <c r="B500" t="s">
        <v>278</v>
      </c>
      <c r="C500" t="s">
        <v>670</v>
      </c>
      <c r="D500" t="s">
        <v>1101</v>
      </c>
      <c r="E500" s="54"/>
    </row>
    <row r="501" spans="1:5">
      <c r="A501" t="s">
        <v>14547</v>
      </c>
      <c r="B501" t="s">
        <v>14546</v>
      </c>
      <c r="C501" t="s">
        <v>14547</v>
      </c>
      <c r="D501" t="s">
        <v>14548</v>
      </c>
      <c r="E501" s="54"/>
    </row>
    <row r="502" spans="1:5">
      <c r="A502" t="s">
        <v>14550</v>
      </c>
      <c r="B502" t="s">
        <v>14549</v>
      </c>
      <c r="C502" t="s">
        <v>14550</v>
      </c>
      <c r="D502" t="s">
        <v>14551</v>
      </c>
      <c r="E502" s="54"/>
    </row>
    <row r="503" spans="1:5">
      <c r="A503" t="s">
        <v>14553</v>
      </c>
      <c r="B503" t="s">
        <v>14552</v>
      </c>
      <c r="C503" t="s">
        <v>14553</v>
      </c>
      <c r="D503" t="s">
        <v>14554</v>
      </c>
      <c r="E503" s="54"/>
    </row>
    <row r="504" spans="1:5">
      <c r="A504" t="s">
        <v>14556</v>
      </c>
      <c r="B504" t="s">
        <v>14555</v>
      </c>
      <c r="C504" t="s">
        <v>14556</v>
      </c>
      <c r="D504" t="s">
        <v>14557</v>
      </c>
      <c r="E504" s="54"/>
    </row>
    <row r="505" spans="1:5">
      <c r="A505" t="s">
        <v>672</v>
      </c>
      <c r="B505" t="s">
        <v>279</v>
      </c>
      <c r="C505" t="s">
        <v>672</v>
      </c>
      <c r="D505" t="s">
        <v>1103</v>
      </c>
      <c r="E505" s="54"/>
    </row>
    <row r="506" spans="1:5">
      <c r="A506" t="s">
        <v>14559</v>
      </c>
      <c r="B506" t="s">
        <v>14558</v>
      </c>
      <c r="C506" t="s">
        <v>14559</v>
      </c>
      <c r="D506" t="s">
        <v>14560</v>
      </c>
      <c r="E506" s="54"/>
    </row>
    <row r="507" spans="1:5">
      <c r="A507" t="s">
        <v>14562</v>
      </c>
      <c r="B507" t="s">
        <v>14561</v>
      </c>
      <c r="C507" t="s">
        <v>14562</v>
      </c>
      <c r="D507" t="s">
        <v>14563</v>
      </c>
      <c r="E507" s="54"/>
    </row>
    <row r="508" spans="1:5">
      <c r="A508" t="s">
        <v>1589</v>
      </c>
      <c r="B508" t="s">
        <v>476</v>
      </c>
      <c r="C508" t="s">
        <v>1589</v>
      </c>
      <c r="D508" t="s">
        <v>1255</v>
      </c>
      <c r="E508" s="54"/>
    </row>
    <row r="509" spans="1:5">
      <c r="A509" t="s">
        <v>1662</v>
      </c>
      <c r="B509" t="s">
        <v>1761</v>
      </c>
      <c r="C509" t="s">
        <v>1662</v>
      </c>
      <c r="D509" t="s">
        <v>1762</v>
      </c>
      <c r="E509" s="54"/>
    </row>
    <row r="510" spans="1:5">
      <c r="A510" t="s">
        <v>14565</v>
      </c>
      <c r="B510" t="s">
        <v>14564</v>
      </c>
      <c r="C510" t="s">
        <v>14565</v>
      </c>
      <c r="D510" t="s">
        <v>14566</v>
      </c>
      <c r="E510" s="54"/>
    </row>
    <row r="511" spans="1:5">
      <c r="A511" t="s">
        <v>671</v>
      </c>
      <c r="B511" t="s">
        <v>671</v>
      </c>
      <c r="C511" t="s">
        <v>671</v>
      </c>
      <c r="D511" t="s">
        <v>1102</v>
      </c>
      <c r="E511" s="54"/>
    </row>
    <row r="512" spans="1:5">
      <c r="A512" t="s">
        <v>673</v>
      </c>
      <c r="B512" t="s">
        <v>280</v>
      </c>
      <c r="C512" t="s">
        <v>673</v>
      </c>
      <c r="D512" t="s">
        <v>1104</v>
      </c>
      <c r="E512" s="54"/>
    </row>
    <row r="513" spans="1:5">
      <c r="A513" t="s">
        <v>14568</v>
      </c>
      <c r="B513" t="s">
        <v>14567</v>
      </c>
      <c r="C513" t="s">
        <v>14568</v>
      </c>
      <c r="D513" t="s">
        <v>14569</v>
      </c>
      <c r="E513" s="54"/>
    </row>
    <row r="514" spans="1:5">
      <c r="A514" t="s">
        <v>674</v>
      </c>
      <c r="B514" t="s">
        <v>14570</v>
      </c>
      <c r="C514" t="s">
        <v>674</v>
      </c>
      <c r="D514" t="s">
        <v>1105</v>
      </c>
      <c r="E514" s="54"/>
    </row>
    <row r="515" spans="1:5">
      <c r="A515" t="s">
        <v>675</v>
      </c>
      <c r="B515" t="s">
        <v>281</v>
      </c>
      <c r="C515" t="s">
        <v>675</v>
      </c>
      <c r="D515" t="s">
        <v>1106</v>
      </c>
      <c r="E515" s="54"/>
    </row>
    <row r="516" spans="1:5">
      <c r="A516" t="s">
        <v>16043</v>
      </c>
      <c r="B516" t="s">
        <v>16043</v>
      </c>
      <c r="C516" t="s">
        <v>16043</v>
      </c>
      <c r="D516">
        <v>8845</v>
      </c>
      <c r="E516" s="54"/>
    </row>
    <row r="517" spans="1:5">
      <c r="A517" t="s">
        <v>16044</v>
      </c>
      <c r="B517" t="s">
        <v>16044</v>
      </c>
      <c r="C517" t="s">
        <v>16044</v>
      </c>
      <c r="D517">
        <v>6594</v>
      </c>
      <c r="E517" s="54"/>
    </row>
    <row r="518" spans="1:5">
      <c r="A518" t="s">
        <v>16045</v>
      </c>
      <c r="B518" t="s">
        <v>16045</v>
      </c>
      <c r="C518" t="s">
        <v>16045</v>
      </c>
      <c r="D518">
        <v>6599</v>
      </c>
      <c r="E518" s="54"/>
    </row>
    <row r="519" spans="1:5">
      <c r="A519" t="s">
        <v>16046</v>
      </c>
      <c r="B519" t="s">
        <v>16046</v>
      </c>
      <c r="C519" t="s">
        <v>16046</v>
      </c>
      <c r="D519">
        <v>103768539</v>
      </c>
      <c r="E519" s="54"/>
    </row>
    <row r="520" spans="1:5">
      <c r="A520" t="s">
        <v>16047</v>
      </c>
      <c r="B520" t="s">
        <v>16047</v>
      </c>
      <c r="C520" t="s">
        <v>16047</v>
      </c>
      <c r="D520">
        <v>103768594</v>
      </c>
      <c r="E520" s="54"/>
    </row>
    <row r="521" spans="1:5">
      <c r="A521" t="s">
        <v>16048</v>
      </c>
      <c r="B521" t="s">
        <v>16048</v>
      </c>
      <c r="C521" t="s">
        <v>16048</v>
      </c>
      <c r="D521">
        <v>2604</v>
      </c>
      <c r="E521" s="54"/>
    </row>
    <row r="522" spans="1:5">
      <c r="A522" t="s">
        <v>16050</v>
      </c>
      <c r="B522" t="s">
        <v>16050</v>
      </c>
      <c r="C522" t="s">
        <v>16050</v>
      </c>
      <c r="D522" t="s">
        <v>16049</v>
      </c>
      <c r="E522" s="54"/>
    </row>
    <row r="523" spans="1:5">
      <c r="A523" t="s">
        <v>16052</v>
      </c>
      <c r="B523" t="s">
        <v>16052</v>
      </c>
      <c r="C523" t="s">
        <v>16052</v>
      </c>
      <c r="D523" t="s">
        <v>16051</v>
      </c>
      <c r="E523" s="54"/>
    </row>
    <row r="524" spans="1:5">
      <c r="A524" t="s">
        <v>14572</v>
      </c>
      <c r="B524" t="s">
        <v>14571</v>
      </c>
      <c r="C524" t="s">
        <v>14572</v>
      </c>
      <c r="D524">
        <v>3927</v>
      </c>
      <c r="E524" s="54"/>
    </row>
    <row r="525" spans="1:5">
      <c r="A525" t="s">
        <v>14574</v>
      </c>
      <c r="B525" t="s">
        <v>14573</v>
      </c>
      <c r="C525" t="s">
        <v>14574</v>
      </c>
      <c r="D525">
        <v>604</v>
      </c>
      <c r="E525" s="54"/>
    </row>
    <row r="526" spans="1:5">
      <c r="A526" t="s">
        <v>14511</v>
      </c>
      <c r="B526" t="s">
        <v>14511</v>
      </c>
      <c r="C526" t="s">
        <v>14512</v>
      </c>
      <c r="D526" t="s">
        <v>14513</v>
      </c>
      <c r="E526" s="54"/>
    </row>
    <row r="527" spans="1:5">
      <c r="A527" t="s">
        <v>15281</v>
      </c>
      <c r="B527" t="s">
        <v>15281</v>
      </c>
      <c r="C527" t="s">
        <v>15243</v>
      </c>
      <c r="D527" t="s">
        <v>15244</v>
      </c>
      <c r="E527" s="54"/>
    </row>
    <row r="528" spans="1:5">
      <c r="A528" t="s">
        <v>14576</v>
      </c>
      <c r="B528" t="s">
        <v>14575</v>
      </c>
      <c r="C528" t="s">
        <v>14576</v>
      </c>
      <c r="D528">
        <v>6962</v>
      </c>
      <c r="E528" s="54"/>
    </row>
    <row r="529" spans="1:5">
      <c r="A529" t="s">
        <v>14498</v>
      </c>
      <c r="B529" t="s">
        <v>14498</v>
      </c>
      <c r="C529" t="s">
        <v>14499</v>
      </c>
      <c r="D529" t="s">
        <v>14500</v>
      </c>
      <c r="E529" s="54"/>
    </row>
    <row r="530" spans="1:5">
      <c r="A530" t="s">
        <v>14586</v>
      </c>
      <c r="B530" t="s">
        <v>14586</v>
      </c>
      <c r="C530" t="s">
        <v>14587</v>
      </c>
      <c r="D530" t="s">
        <v>14588</v>
      </c>
      <c r="E530" s="54"/>
    </row>
    <row r="531" spans="1:5">
      <c r="A531" t="s">
        <v>1614</v>
      </c>
      <c r="B531" t="s">
        <v>1751</v>
      </c>
      <c r="C531" t="s">
        <v>1614</v>
      </c>
      <c r="D531">
        <v>2424</v>
      </c>
      <c r="E531" s="54"/>
    </row>
    <row r="532" spans="1:5">
      <c r="A532" t="s">
        <v>16053</v>
      </c>
      <c r="B532" t="s">
        <v>16053</v>
      </c>
      <c r="C532" t="s">
        <v>16053</v>
      </c>
      <c r="D532">
        <v>1016588</v>
      </c>
      <c r="E532" s="54"/>
    </row>
    <row r="533" spans="1:5">
      <c r="A533" t="s">
        <v>1692</v>
      </c>
      <c r="B533" t="s">
        <v>1754</v>
      </c>
      <c r="C533" t="s">
        <v>1692</v>
      </c>
      <c r="D533">
        <v>2420</v>
      </c>
      <c r="E533" s="54"/>
    </row>
    <row r="534" spans="1:5">
      <c r="A534" t="s">
        <v>1686</v>
      </c>
      <c r="B534" t="s">
        <v>14577</v>
      </c>
      <c r="C534" t="s">
        <v>1686</v>
      </c>
      <c r="D534">
        <v>2411</v>
      </c>
      <c r="E534" s="54"/>
    </row>
    <row r="535" spans="1:5">
      <c r="A535" t="s">
        <v>16054</v>
      </c>
      <c r="B535" t="s">
        <v>16054</v>
      </c>
      <c r="C535" t="s">
        <v>16054</v>
      </c>
      <c r="D535">
        <v>2401</v>
      </c>
      <c r="E535" s="54"/>
    </row>
    <row r="536" spans="1:5">
      <c r="A536" t="s">
        <v>16055</v>
      </c>
      <c r="B536" t="s">
        <v>16055</v>
      </c>
      <c r="C536" t="s">
        <v>16055</v>
      </c>
      <c r="D536">
        <v>2400</v>
      </c>
      <c r="E536" s="54"/>
    </row>
    <row r="537" spans="1:5">
      <c r="A537" t="s">
        <v>1613</v>
      </c>
      <c r="B537" t="s">
        <v>1744</v>
      </c>
      <c r="C537" t="s">
        <v>1613</v>
      </c>
      <c r="D537">
        <v>1016477</v>
      </c>
      <c r="E537" s="54"/>
    </row>
    <row r="538" spans="1:5">
      <c r="A538" t="s">
        <v>16056</v>
      </c>
      <c r="B538" t="s">
        <v>16056</v>
      </c>
      <c r="C538" t="s">
        <v>16056</v>
      </c>
      <c r="D538">
        <v>2410</v>
      </c>
      <c r="E538" s="54"/>
    </row>
    <row r="539" spans="1:5">
      <c r="A539" t="s">
        <v>16057</v>
      </c>
      <c r="B539" t="s">
        <v>16057</v>
      </c>
      <c r="C539" t="s">
        <v>16057</v>
      </c>
      <c r="D539">
        <v>2405</v>
      </c>
      <c r="E539" s="54"/>
    </row>
    <row r="540" spans="1:5">
      <c r="A540" t="s">
        <v>16058</v>
      </c>
      <c r="B540" t="s">
        <v>16058</v>
      </c>
      <c r="C540" t="s">
        <v>16058</v>
      </c>
      <c r="D540">
        <v>103764968</v>
      </c>
      <c r="E540" s="54"/>
    </row>
    <row r="541" spans="1:5">
      <c r="A541" t="s">
        <v>16060</v>
      </c>
      <c r="B541" t="s">
        <v>16060</v>
      </c>
      <c r="C541" t="s">
        <v>16060</v>
      </c>
      <c r="D541" t="s">
        <v>16059</v>
      </c>
      <c r="E541" s="54"/>
    </row>
    <row r="542" spans="1:5">
      <c r="A542" t="s">
        <v>16061</v>
      </c>
      <c r="B542" t="s">
        <v>16061</v>
      </c>
      <c r="C542" t="s">
        <v>16061</v>
      </c>
      <c r="D542">
        <v>1260</v>
      </c>
      <c r="E542" s="54"/>
    </row>
    <row r="543" spans="1:5">
      <c r="A543" t="s">
        <v>16062</v>
      </c>
      <c r="B543" t="s">
        <v>16062</v>
      </c>
      <c r="C543" t="s">
        <v>16062</v>
      </c>
      <c r="D543">
        <v>103837055</v>
      </c>
      <c r="E543" s="54"/>
    </row>
    <row r="544" spans="1:5">
      <c r="A544" t="s">
        <v>16063</v>
      </c>
      <c r="B544" t="s">
        <v>16063</v>
      </c>
      <c r="C544" t="s">
        <v>16063</v>
      </c>
      <c r="D544">
        <v>8861</v>
      </c>
      <c r="E544" s="54"/>
    </row>
    <row r="545" spans="1:5">
      <c r="A545" t="s">
        <v>1644</v>
      </c>
      <c r="B545" t="s">
        <v>1756</v>
      </c>
      <c r="C545" t="s">
        <v>1644</v>
      </c>
      <c r="D545">
        <v>8854</v>
      </c>
      <c r="E545" s="54"/>
    </row>
    <row r="546" spans="1:5">
      <c r="A546" t="s">
        <v>16064</v>
      </c>
      <c r="B546" t="s">
        <v>16064</v>
      </c>
      <c r="C546" t="s">
        <v>16064</v>
      </c>
      <c r="D546">
        <v>8857</v>
      </c>
      <c r="E546" s="54"/>
    </row>
    <row r="547" spans="1:5">
      <c r="A547" t="s">
        <v>16065</v>
      </c>
      <c r="B547" t="s">
        <v>16065</v>
      </c>
      <c r="C547" t="s">
        <v>16065</v>
      </c>
      <c r="D547">
        <v>8870</v>
      </c>
      <c r="E547" s="54"/>
    </row>
    <row r="548" spans="1:5">
      <c r="A548" t="s">
        <v>16066</v>
      </c>
      <c r="B548" t="s">
        <v>16066</v>
      </c>
      <c r="C548" t="s">
        <v>16066</v>
      </c>
      <c r="D548">
        <v>8867</v>
      </c>
      <c r="E548" s="54"/>
    </row>
    <row r="549" spans="1:5">
      <c r="A549" t="s">
        <v>16067</v>
      </c>
      <c r="B549" t="s">
        <v>16067</v>
      </c>
      <c r="C549" t="s">
        <v>16067</v>
      </c>
      <c r="D549">
        <v>8859</v>
      </c>
      <c r="E549" s="54"/>
    </row>
    <row r="550" spans="1:5">
      <c r="A550" t="s">
        <v>16068</v>
      </c>
      <c r="B550" t="s">
        <v>16068</v>
      </c>
      <c r="C550" t="s">
        <v>16068</v>
      </c>
      <c r="D550">
        <v>8865</v>
      </c>
      <c r="E550" s="54"/>
    </row>
    <row r="551" spans="1:5">
      <c r="A551" t="s">
        <v>16069</v>
      </c>
      <c r="B551" t="s">
        <v>16069</v>
      </c>
      <c r="C551" t="s">
        <v>16069</v>
      </c>
      <c r="D551">
        <v>8869</v>
      </c>
      <c r="E551" s="54"/>
    </row>
    <row r="552" spans="1:5">
      <c r="A552" t="s">
        <v>16070</v>
      </c>
      <c r="B552" t="s">
        <v>16070</v>
      </c>
      <c r="C552" t="s">
        <v>16070</v>
      </c>
      <c r="D552">
        <v>8868</v>
      </c>
      <c r="E552" s="54"/>
    </row>
    <row r="553" spans="1:5">
      <c r="A553" t="s">
        <v>16071</v>
      </c>
      <c r="B553" t="s">
        <v>16071</v>
      </c>
      <c r="C553" t="s">
        <v>16071</v>
      </c>
      <c r="D553">
        <v>8844</v>
      </c>
      <c r="E553" s="54"/>
    </row>
    <row r="554" spans="1:5">
      <c r="A554" t="s">
        <v>16072</v>
      </c>
      <c r="B554" t="s">
        <v>16072</v>
      </c>
      <c r="C554" t="s">
        <v>16072</v>
      </c>
      <c r="D554">
        <v>8875</v>
      </c>
      <c r="E554" s="54"/>
    </row>
    <row r="555" spans="1:5">
      <c r="A555" t="s">
        <v>16073</v>
      </c>
      <c r="B555" t="s">
        <v>16073</v>
      </c>
      <c r="C555" t="s">
        <v>16073</v>
      </c>
      <c r="D555">
        <v>8862</v>
      </c>
      <c r="E555" s="54"/>
    </row>
    <row r="556" spans="1:5">
      <c r="A556" t="s">
        <v>16074</v>
      </c>
      <c r="B556" t="s">
        <v>16074</v>
      </c>
      <c r="C556" t="s">
        <v>16074</v>
      </c>
      <c r="D556">
        <v>8874</v>
      </c>
      <c r="E556" s="54"/>
    </row>
    <row r="557" spans="1:5">
      <c r="A557" t="s">
        <v>16075</v>
      </c>
      <c r="B557" t="s">
        <v>16075</v>
      </c>
      <c r="C557" t="s">
        <v>16075</v>
      </c>
      <c r="D557">
        <v>8866</v>
      </c>
      <c r="E557" s="54"/>
    </row>
    <row r="558" spans="1:5">
      <c r="A558" t="s">
        <v>16076</v>
      </c>
      <c r="B558" t="s">
        <v>16076</v>
      </c>
      <c r="C558" t="s">
        <v>16076</v>
      </c>
      <c r="D558">
        <v>8860</v>
      </c>
      <c r="E558" s="54"/>
    </row>
    <row r="559" spans="1:5">
      <c r="A559" t="s">
        <v>16077</v>
      </c>
      <c r="B559" t="s">
        <v>16077</v>
      </c>
      <c r="C559" t="s">
        <v>16077</v>
      </c>
      <c r="D559">
        <v>8858</v>
      </c>
      <c r="E559" s="54"/>
    </row>
    <row r="560" spans="1:5">
      <c r="A560" t="s">
        <v>16078</v>
      </c>
      <c r="B560" t="s">
        <v>16078</v>
      </c>
      <c r="C560" t="s">
        <v>16078</v>
      </c>
      <c r="D560">
        <v>8394</v>
      </c>
      <c r="E560" s="54"/>
    </row>
    <row r="561" spans="1:5">
      <c r="A561" t="s">
        <v>14842</v>
      </c>
      <c r="B561" t="s">
        <v>14842</v>
      </c>
      <c r="C561" t="s">
        <v>14843</v>
      </c>
      <c r="D561" t="s">
        <v>14844</v>
      </c>
      <c r="E561" s="54"/>
    </row>
    <row r="562" spans="1:5">
      <c r="A562" t="s">
        <v>286</v>
      </c>
      <c r="B562" t="s">
        <v>286</v>
      </c>
      <c r="C562" t="s">
        <v>681</v>
      </c>
      <c r="D562" t="s">
        <v>1109</v>
      </c>
      <c r="E562" s="54"/>
    </row>
    <row r="563" spans="1:5">
      <c r="A563" t="s">
        <v>535</v>
      </c>
      <c r="B563" t="s">
        <v>535</v>
      </c>
      <c r="C563" t="s">
        <v>1600</v>
      </c>
      <c r="D563" t="s">
        <v>1292</v>
      </c>
      <c r="E563" s="54"/>
    </row>
    <row r="564" spans="1:5">
      <c r="A564" t="s">
        <v>14579</v>
      </c>
      <c r="B564" t="s">
        <v>14578</v>
      </c>
      <c r="C564" t="s">
        <v>14579</v>
      </c>
      <c r="D564">
        <v>3196</v>
      </c>
      <c r="E564" s="54"/>
    </row>
    <row r="565" spans="1:5">
      <c r="A565" t="s">
        <v>16079</v>
      </c>
      <c r="B565" t="s">
        <v>16079</v>
      </c>
      <c r="C565" t="s">
        <v>16079</v>
      </c>
      <c r="D565">
        <v>22694218</v>
      </c>
      <c r="E565" s="54"/>
    </row>
    <row r="566" spans="1:5">
      <c r="A566" t="s">
        <v>16080</v>
      </c>
      <c r="B566" t="s">
        <v>16080</v>
      </c>
      <c r="C566" t="s">
        <v>16080</v>
      </c>
      <c r="D566">
        <v>22679312</v>
      </c>
      <c r="E566" s="54"/>
    </row>
    <row r="567" spans="1:5">
      <c r="A567" t="s">
        <v>268</v>
      </c>
      <c r="B567" t="s">
        <v>268</v>
      </c>
      <c r="C567" t="s">
        <v>655</v>
      </c>
      <c r="D567" t="s">
        <v>1090</v>
      </c>
      <c r="E567" s="54"/>
    </row>
    <row r="568" spans="1:5">
      <c r="A568" t="s">
        <v>14580</v>
      </c>
      <c r="B568" t="s">
        <v>384</v>
      </c>
      <c r="C568" t="s">
        <v>14580</v>
      </c>
      <c r="D568">
        <v>31180</v>
      </c>
      <c r="E568" s="54"/>
    </row>
    <row r="569" spans="1:5">
      <c r="A569" t="s">
        <v>16081</v>
      </c>
      <c r="B569" t="s">
        <v>16081</v>
      </c>
      <c r="C569" t="s">
        <v>16081</v>
      </c>
      <c r="D569">
        <v>1283</v>
      </c>
      <c r="E569" s="54"/>
    </row>
    <row r="570" spans="1:5">
      <c r="A570" t="s">
        <v>676</v>
      </c>
      <c r="B570" t="s">
        <v>282</v>
      </c>
      <c r="C570" t="s">
        <v>676</v>
      </c>
      <c r="D570">
        <v>1288</v>
      </c>
      <c r="E570" s="54"/>
    </row>
    <row r="571" spans="1:5">
      <c r="A571" t="s">
        <v>677</v>
      </c>
      <c r="B571" t="s">
        <v>283</v>
      </c>
      <c r="C571" t="s">
        <v>677</v>
      </c>
      <c r="D571">
        <v>1282</v>
      </c>
      <c r="E571" s="54"/>
    </row>
    <row r="572" spans="1:5">
      <c r="A572" t="s">
        <v>14582</v>
      </c>
      <c r="B572" t="s">
        <v>14581</v>
      </c>
      <c r="C572" t="s">
        <v>14582</v>
      </c>
      <c r="D572">
        <v>1300</v>
      </c>
      <c r="E572" s="54"/>
    </row>
    <row r="573" spans="1:5">
      <c r="A573" t="s">
        <v>16082</v>
      </c>
      <c r="B573" t="s">
        <v>16082</v>
      </c>
      <c r="C573" t="s">
        <v>16082</v>
      </c>
      <c r="D573">
        <v>7013</v>
      </c>
      <c r="E573" s="54"/>
    </row>
    <row r="574" spans="1:5">
      <c r="A574" t="s">
        <v>14584</v>
      </c>
      <c r="B574" t="s">
        <v>14583</v>
      </c>
      <c r="C574" t="s">
        <v>14584</v>
      </c>
      <c r="D574" t="s">
        <v>14585</v>
      </c>
      <c r="E574" s="54"/>
    </row>
    <row r="575" spans="1:5">
      <c r="A575" t="s">
        <v>16083</v>
      </c>
      <c r="B575" t="s">
        <v>16083</v>
      </c>
      <c r="C575" t="s">
        <v>16083</v>
      </c>
      <c r="D575">
        <v>6633</v>
      </c>
      <c r="E575" s="54"/>
    </row>
    <row r="576" spans="1:5">
      <c r="A576" t="s">
        <v>14587</v>
      </c>
      <c r="B576" t="s">
        <v>14586</v>
      </c>
      <c r="C576" t="s">
        <v>14587</v>
      </c>
      <c r="D576" t="s">
        <v>14588</v>
      </c>
      <c r="E576" s="54"/>
    </row>
    <row r="577" spans="1:5">
      <c r="A577" t="s">
        <v>14590</v>
      </c>
      <c r="B577" t="s">
        <v>14589</v>
      </c>
      <c r="C577" t="s">
        <v>14590</v>
      </c>
      <c r="D577" t="s">
        <v>14591</v>
      </c>
      <c r="E577" s="54"/>
    </row>
    <row r="578" spans="1:5">
      <c r="A578" t="s">
        <v>16084</v>
      </c>
      <c r="B578" t="s">
        <v>16084</v>
      </c>
      <c r="C578" t="s">
        <v>16084</v>
      </c>
      <c r="D578">
        <v>6910</v>
      </c>
      <c r="E578" s="54"/>
    </row>
    <row r="579" spans="1:5">
      <c r="A579" t="s">
        <v>16085</v>
      </c>
      <c r="B579" t="s">
        <v>16085</v>
      </c>
      <c r="C579" t="s">
        <v>16085</v>
      </c>
      <c r="D579">
        <v>6908</v>
      </c>
      <c r="E579" s="54"/>
    </row>
    <row r="580" spans="1:5">
      <c r="A580" t="s">
        <v>16086</v>
      </c>
      <c r="B580" t="s">
        <v>16086</v>
      </c>
      <c r="C580" t="s">
        <v>16086</v>
      </c>
      <c r="D580">
        <v>32349</v>
      </c>
      <c r="E580" s="54"/>
    </row>
    <row r="581" spans="1:5">
      <c r="A581" t="s">
        <v>16087</v>
      </c>
      <c r="B581" t="s">
        <v>16087</v>
      </c>
      <c r="C581" t="s">
        <v>16087</v>
      </c>
      <c r="D581">
        <v>32350</v>
      </c>
      <c r="E581" s="54"/>
    </row>
    <row r="582" spans="1:5">
      <c r="A582" t="s">
        <v>16088</v>
      </c>
      <c r="B582" t="s">
        <v>16088</v>
      </c>
      <c r="C582" t="s">
        <v>16088</v>
      </c>
      <c r="D582">
        <v>6909</v>
      </c>
      <c r="E582" s="54"/>
    </row>
    <row r="583" spans="1:5">
      <c r="A583" t="s">
        <v>14397</v>
      </c>
      <c r="B583" t="s">
        <v>14397</v>
      </c>
      <c r="C583" t="s">
        <v>14398</v>
      </c>
      <c r="D583" t="s">
        <v>14399</v>
      </c>
      <c r="E583" s="54"/>
    </row>
    <row r="584" spans="1:5">
      <c r="A584" t="s">
        <v>678</v>
      </c>
      <c r="B584" t="s">
        <v>284</v>
      </c>
      <c r="C584" t="s">
        <v>678</v>
      </c>
      <c r="D584" t="s">
        <v>1107</v>
      </c>
      <c r="E584" s="54"/>
    </row>
    <row r="585" spans="1:5">
      <c r="A585" t="s">
        <v>16089</v>
      </c>
      <c r="B585" t="s">
        <v>16089</v>
      </c>
      <c r="C585" t="s">
        <v>16089</v>
      </c>
      <c r="D585">
        <v>7553</v>
      </c>
      <c r="E585" s="54"/>
    </row>
    <row r="586" spans="1:5">
      <c r="A586" t="s">
        <v>16090</v>
      </c>
      <c r="B586" t="s">
        <v>16090</v>
      </c>
      <c r="C586" t="s">
        <v>16090</v>
      </c>
      <c r="D586">
        <v>7532</v>
      </c>
      <c r="E586" s="54"/>
    </row>
    <row r="587" spans="1:5">
      <c r="A587" t="s">
        <v>16092</v>
      </c>
      <c r="B587" t="s">
        <v>16092</v>
      </c>
      <c r="C587" t="s">
        <v>16092</v>
      </c>
      <c r="D587" t="s">
        <v>16091</v>
      </c>
      <c r="E587" s="54"/>
    </row>
    <row r="588" spans="1:5">
      <c r="A588" t="s">
        <v>16093</v>
      </c>
      <c r="B588" t="s">
        <v>16093</v>
      </c>
      <c r="C588" t="s">
        <v>16093</v>
      </c>
      <c r="D588">
        <v>7550</v>
      </c>
      <c r="E588" s="54"/>
    </row>
    <row r="589" spans="1:5">
      <c r="A589" t="s">
        <v>679</v>
      </c>
      <c r="B589" t="s">
        <v>1531</v>
      </c>
      <c r="C589" t="s">
        <v>679</v>
      </c>
      <c r="D589">
        <v>1083</v>
      </c>
      <c r="E589" s="54"/>
    </row>
    <row r="590" spans="1:5">
      <c r="A590" t="s">
        <v>14593</v>
      </c>
      <c r="B590" t="s">
        <v>14592</v>
      </c>
      <c r="C590" t="s">
        <v>14593</v>
      </c>
      <c r="D590">
        <v>1082</v>
      </c>
      <c r="E590" s="54"/>
    </row>
    <row r="591" spans="1:5">
      <c r="A591" t="s">
        <v>16094</v>
      </c>
      <c r="B591" t="s">
        <v>16094</v>
      </c>
      <c r="C591" t="s">
        <v>16094</v>
      </c>
      <c r="D591">
        <v>7773</v>
      </c>
      <c r="E591" s="54"/>
    </row>
    <row r="592" spans="1:5">
      <c r="A592" t="s">
        <v>16095</v>
      </c>
      <c r="B592" t="s">
        <v>16095</v>
      </c>
      <c r="C592" t="s">
        <v>16095</v>
      </c>
      <c r="D592">
        <v>8236</v>
      </c>
      <c r="E592" s="54"/>
    </row>
    <row r="593" spans="1:5">
      <c r="A593" t="s">
        <v>684</v>
      </c>
      <c r="B593" t="s">
        <v>1542</v>
      </c>
      <c r="C593" t="s">
        <v>684</v>
      </c>
      <c r="D593">
        <v>2534</v>
      </c>
      <c r="E593" s="54"/>
    </row>
    <row r="594" spans="1:5">
      <c r="A594" t="s">
        <v>531</v>
      </c>
      <c r="B594" t="s">
        <v>531</v>
      </c>
      <c r="C594" t="s">
        <v>1380</v>
      </c>
      <c r="D594" t="s">
        <v>1286</v>
      </c>
      <c r="E594" s="54"/>
    </row>
    <row r="595" spans="1:5">
      <c r="A595" t="s">
        <v>680</v>
      </c>
      <c r="B595" t="s">
        <v>285</v>
      </c>
      <c r="C595" t="s">
        <v>680</v>
      </c>
      <c r="D595" t="s">
        <v>1108</v>
      </c>
      <c r="E595" s="54"/>
    </row>
    <row r="596" spans="1:5">
      <c r="A596" t="s">
        <v>681</v>
      </c>
      <c r="B596" t="s">
        <v>286</v>
      </c>
      <c r="C596" t="s">
        <v>681</v>
      </c>
      <c r="D596" t="s">
        <v>1109</v>
      </c>
      <c r="E596" s="54"/>
    </row>
    <row r="597" spans="1:5">
      <c r="A597" t="s">
        <v>14595</v>
      </c>
      <c r="B597" t="s">
        <v>14594</v>
      </c>
      <c r="C597" t="s">
        <v>14595</v>
      </c>
      <c r="D597" t="s">
        <v>14596</v>
      </c>
      <c r="E597" s="54"/>
    </row>
    <row r="598" spans="1:5">
      <c r="A598" t="s">
        <v>15309</v>
      </c>
      <c r="B598" t="s">
        <v>15356</v>
      </c>
      <c r="C598" t="s">
        <v>15309</v>
      </c>
      <c r="D598" t="e">
        <f>VLOOKUP(C598,#REF!,2,FALSE)</f>
        <v>#REF!</v>
      </c>
      <c r="E598" s="54"/>
    </row>
    <row r="599" spans="1:5">
      <c r="A599" t="s">
        <v>15309</v>
      </c>
      <c r="B599" t="s">
        <v>15309</v>
      </c>
      <c r="C599" t="s">
        <v>15309</v>
      </c>
      <c r="D599">
        <v>32543</v>
      </c>
      <c r="E599" s="54"/>
    </row>
    <row r="600" spans="1:5">
      <c r="A600" t="s">
        <v>682</v>
      </c>
      <c r="B600" t="s">
        <v>287</v>
      </c>
      <c r="C600" t="s">
        <v>682</v>
      </c>
      <c r="D600" t="s">
        <v>1110</v>
      </c>
      <c r="E600" s="54"/>
    </row>
    <row r="601" spans="1:5">
      <c r="A601" t="s">
        <v>683</v>
      </c>
      <c r="B601" t="s">
        <v>288</v>
      </c>
      <c r="C601" t="s">
        <v>683</v>
      </c>
      <c r="D601" t="s">
        <v>1111</v>
      </c>
      <c r="E601" s="54"/>
    </row>
    <row r="602" spans="1:5">
      <c r="A602" t="s">
        <v>14598</v>
      </c>
      <c r="B602" t="s">
        <v>14597</v>
      </c>
      <c r="C602" t="s">
        <v>14598</v>
      </c>
      <c r="D602" t="s">
        <v>14599</v>
      </c>
      <c r="E602" s="54"/>
    </row>
    <row r="603" spans="1:5">
      <c r="A603" t="s">
        <v>685</v>
      </c>
      <c r="B603" t="s">
        <v>1566</v>
      </c>
      <c r="C603" t="s">
        <v>685</v>
      </c>
      <c r="D603" t="s">
        <v>1112</v>
      </c>
      <c r="E603" s="54"/>
    </row>
    <row r="604" spans="1:5">
      <c r="A604" t="s">
        <v>686</v>
      </c>
      <c r="B604" t="s">
        <v>1567</v>
      </c>
      <c r="C604" t="s">
        <v>686</v>
      </c>
      <c r="D604" t="s">
        <v>1113</v>
      </c>
      <c r="E604" s="54"/>
    </row>
    <row r="605" spans="1:5">
      <c r="A605" t="s">
        <v>14601</v>
      </c>
      <c r="B605" t="s">
        <v>14600</v>
      </c>
      <c r="C605" t="s">
        <v>14601</v>
      </c>
      <c r="D605" t="s">
        <v>14602</v>
      </c>
      <c r="E605" s="54"/>
    </row>
    <row r="606" spans="1:5">
      <c r="A606" t="s">
        <v>14604</v>
      </c>
      <c r="B606" t="s">
        <v>14603</v>
      </c>
      <c r="C606" t="s">
        <v>14604</v>
      </c>
      <c r="D606" t="s">
        <v>14605</v>
      </c>
      <c r="E606" s="54"/>
    </row>
    <row r="607" spans="1:5">
      <c r="A607" t="s">
        <v>687</v>
      </c>
      <c r="B607" t="s">
        <v>290</v>
      </c>
      <c r="C607" t="s">
        <v>687</v>
      </c>
      <c r="D607" t="s">
        <v>1114</v>
      </c>
      <c r="E607" s="54"/>
    </row>
    <row r="608" spans="1:5">
      <c r="A608" t="s">
        <v>14607</v>
      </c>
      <c r="B608" t="s">
        <v>14606</v>
      </c>
      <c r="C608" t="s">
        <v>14607</v>
      </c>
      <c r="D608" t="s">
        <v>14608</v>
      </c>
      <c r="E608" s="54"/>
    </row>
    <row r="609" spans="1:5">
      <c r="A609" t="s">
        <v>14610</v>
      </c>
      <c r="B609" t="s">
        <v>14609</v>
      </c>
      <c r="C609" t="s">
        <v>14610</v>
      </c>
      <c r="D609" t="s">
        <v>14611</v>
      </c>
      <c r="E609" s="54"/>
    </row>
    <row r="610" spans="1:5">
      <c r="A610" t="s">
        <v>688</v>
      </c>
      <c r="B610" t="s">
        <v>688</v>
      </c>
      <c r="C610" t="s">
        <v>688</v>
      </c>
      <c r="D610" t="s">
        <v>1115</v>
      </c>
      <c r="E610" s="54"/>
    </row>
    <row r="611" spans="1:5">
      <c r="A611" t="s">
        <v>14613</v>
      </c>
      <c r="B611" t="s">
        <v>14612</v>
      </c>
      <c r="C611" t="s">
        <v>14613</v>
      </c>
      <c r="D611" t="s">
        <v>14614</v>
      </c>
      <c r="E611" s="54"/>
    </row>
    <row r="612" spans="1:5">
      <c r="A612" t="s">
        <v>16096</v>
      </c>
      <c r="B612" t="s">
        <v>16096</v>
      </c>
      <c r="C612" t="s">
        <v>16096</v>
      </c>
      <c r="D612">
        <v>7951</v>
      </c>
      <c r="E612" s="54"/>
    </row>
    <row r="613" spans="1:5">
      <c r="A613" t="s">
        <v>14780</v>
      </c>
      <c r="B613" t="s">
        <v>14780</v>
      </c>
      <c r="C613" t="s">
        <v>14781</v>
      </c>
      <c r="D613" t="s">
        <v>14782</v>
      </c>
      <c r="E613" s="54"/>
    </row>
    <row r="614" spans="1:5">
      <c r="A614" t="s">
        <v>14616</v>
      </c>
      <c r="B614" t="s">
        <v>14615</v>
      </c>
      <c r="C614" t="s">
        <v>14616</v>
      </c>
      <c r="D614">
        <v>5983</v>
      </c>
      <c r="E614" s="54"/>
    </row>
    <row r="615" spans="1:5">
      <c r="A615" t="s">
        <v>14618</v>
      </c>
      <c r="B615" t="s">
        <v>14617</v>
      </c>
      <c r="C615" t="s">
        <v>14618</v>
      </c>
      <c r="D615" t="s">
        <v>14619</v>
      </c>
      <c r="E615" s="54"/>
    </row>
    <row r="616" spans="1:5">
      <c r="A616" t="s">
        <v>15335</v>
      </c>
      <c r="B616" t="s">
        <v>15335</v>
      </c>
      <c r="C616" t="s">
        <v>15330</v>
      </c>
      <c r="D616" t="e">
        <f>VLOOKUP(C616,#REF!,2,FALSE)</f>
        <v>#REF!</v>
      </c>
      <c r="E616" s="54"/>
    </row>
    <row r="617" spans="1:5">
      <c r="A617" t="s">
        <v>409</v>
      </c>
      <c r="B617" t="s">
        <v>409</v>
      </c>
      <c r="C617" t="s">
        <v>850</v>
      </c>
      <c r="D617">
        <v>30167</v>
      </c>
      <c r="E617" s="54"/>
    </row>
    <row r="618" spans="1:5">
      <c r="A618" t="s">
        <v>14714</v>
      </c>
      <c r="B618" t="s">
        <v>14714</v>
      </c>
      <c r="C618" t="s">
        <v>14715</v>
      </c>
      <c r="D618" t="s">
        <v>14716</v>
      </c>
      <c r="E618" s="54"/>
    </row>
    <row r="619" spans="1:5">
      <c r="A619" t="s">
        <v>14415</v>
      </c>
      <c r="B619" t="s">
        <v>14415</v>
      </c>
      <c r="C619" t="s">
        <v>14416</v>
      </c>
      <c r="D619" t="s">
        <v>14417</v>
      </c>
      <c r="E619" s="54"/>
    </row>
    <row r="620" spans="1:5">
      <c r="A620" t="s">
        <v>1714</v>
      </c>
      <c r="B620" t="s">
        <v>1714</v>
      </c>
      <c r="C620" t="s">
        <v>1696</v>
      </c>
      <c r="D620">
        <v>6396</v>
      </c>
      <c r="E620" s="54"/>
    </row>
    <row r="621" spans="1:5">
      <c r="A621" t="s">
        <v>509</v>
      </c>
      <c r="B621" t="s">
        <v>509</v>
      </c>
      <c r="C621" t="s">
        <v>954</v>
      </c>
      <c r="D621">
        <v>2961</v>
      </c>
      <c r="E621" s="54"/>
    </row>
    <row r="622" spans="1:5">
      <c r="A622" t="s">
        <v>425</v>
      </c>
      <c r="B622" t="s">
        <v>425</v>
      </c>
      <c r="C622" t="s">
        <v>863</v>
      </c>
      <c r="D622">
        <v>1182</v>
      </c>
      <c r="E622" s="54"/>
    </row>
    <row r="623" spans="1:5">
      <c r="A623" t="s">
        <v>14778</v>
      </c>
      <c r="B623" t="s">
        <v>14778</v>
      </c>
      <c r="C623" t="s">
        <v>14779</v>
      </c>
      <c r="D623">
        <v>8390</v>
      </c>
      <c r="E623" s="54"/>
    </row>
    <row r="624" spans="1:5">
      <c r="A624" t="s">
        <v>547</v>
      </c>
      <c r="B624" t="s">
        <v>547</v>
      </c>
      <c r="C624" t="s">
        <v>15144</v>
      </c>
      <c r="D624">
        <v>6807</v>
      </c>
      <c r="E624" s="54"/>
    </row>
    <row r="625" spans="1:5">
      <c r="A625" t="s">
        <v>300</v>
      </c>
      <c r="B625" t="s">
        <v>300</v>
      </c>
      <c r="C625" t="s">
        <v>708</v>
      </c>
      <c r="D625">
        <v>1194</v>
      </c>
      <c r="E625" s="54"/>
    </row>
    <row r="626" spans="1:5">
      <c r="A626" t="s">
        <v>15172</v>
      </c>
      <c r="B626" t="s">
        <v>15172</v>
      </c>
      <c r="C626" t="s">
        <v>15173</v>
      </c>
      <c r="D626" t="s">
        <v>15174</v>
      </c>
      <c r="E626" s="54"/>
    </row>
    <row r="627" spans="1:5">
      <c r="A627" t="s">
        <v>14689</v>
      </c>
      <c r="B627" t="s">
        <v>14689</v>
      </c>
      <c r="C627" t="s">
        <v>14690</v>
      </c>
      <c r="D627" t="s">
        <v>14691</v>
      </c>
      <c r="E627" s="54"/>
    </row>
    <row r="628" spans="1:5">
      <c r="A628" t="s">
        <v>1392</v>
      </c>
      <c r="B628" t="s">
        <v>1392</v>
      </c>
      <c r="C628" t="s">
        <v>633</v>
      </c>
      <c r="D628" t="s">
        <v>1069</v>
      </c>
      <c r="E628" s="54"/>
    </row>
    <row r="629" spans="1:5">
      <c r="A629" t="s">
        <v>14427</v>
      </c>
      <c r="B629" t="s">
        <v>14427</v>
      </c>
      <c r="C629" t="s">
        <v>14428</v>
      </c>
      <c r="D629" t="s">
        <v>14429</v>
      </c>
      <c r="E629" s="54"/>
    </row>
    <row r="630" spans="1:5">
      <c r="A630" t="s">
        <v>16097</v>
      </c>
      <c r="B630" t="s">
        <v>16097</v>
      </c>
      <c r="C630" t="s">
        <v>16097</v>
      </c>
      <c r="D630">
        <v>32131</v>
      </c>
      <c r="E630" s="54"/>
    </row>
    <row r="631" spans="1:5">
      <c r="A631" t="s">
        <v>16098</v>
      </c>
      <c r="B631" t="s">
        <v>16098</v>
      </c>
      <c r="C631" t="s">
        <v>16098</v>
      </c>
      <c r="D631">
        <v>8061</v>
      </c>
      <c r="E631" s="54"/>
    </row>
    <row r="632" spans="1:5">
      <c r="A632" t="s">
        <v>16100</v>
      </c>
      <c r="B632" t="s">
        <v>16100</v>
      </c>
      <c r="C632" t="s">
        <v>16100</v>
      </c>
      <c r="D632" t="s">
        <v>16099</v>
      </c>
      <c r="E632" s="54"/>
    </row>
    <row r="633" spans="1:5">
      <c r="A633" t="s">
        <v>689</v>
      </c>
      <c r="B633" t="s">
        <v>291</v>
      </c>
      <c r="C633" t="s">
        <v>689</v>
      </c>
      <c r="D633" t="s">
        <v>1116</v>
      </c>
      <c r="E633" s="54"/>
    </row>
    <row r="634" spans="1:5">
      <c r="A634" t="s">
        <v>691</v>
      </c>
      <c r="B634" t="s">
        <v>292</v>
      </c>
      <c r="C634" t="s">
        <v>691</v>
      </c>
      <c r="D634" t="s">
        <v>1118</v>
      </c>
      <c r="E634" s="54"/>
    </row>
    <row r="635" spans="1:5">
      <c r="A635" t="s">
        <v>1632</v>
      </c>
      <c r="B635" t="s">
        <v>1794</v>
      </c>
      <c r="C635" t="s">
        <v>1632</v>
      </c>
      <c r="D635" t="s">
        <v>1795</v>
      </c>
      <c r="E635" s="54"/>
    </row>
    <row r="636" spans="1:5">
      <c r="A636" t="s">
        <v>690</v>
      </c>
      <c r="B636" t="s">
        <v>690</v>
      </c>
      <c r="C636" t="s">
        <v>690</v>
      </c>
      <c r="D636" t="s">
        <v>1117</v>
      </c>
      <c r="E636" s="54"/>
    </row>
    <row r="637" spans="1:5">
      <c r="A637" t="s">
        <v>16101</v>
      </c>
      <c r="B637" t="s">
        <v>16101</v>
      </c>
      <c r="C637" t="s">
        <v>16101</v>
      </c>
      <c r="D637">
        <v>8811</v>
      </c>
      <c r="E637" s="54"/>
    </row>
    <row r="638" spans="1:5">
      <c r="A638" t="s">
        <v>16103</v>
      </c>
      <c r="B638" t="s">
        <v>16103</v>
      </c>
      <c r="C638" t="s">
        <v>16103</v>
      </c>
      <c r="D638" t="s">
        <v>16102</v>
      </c>
      <c r="E638" s="54"/>
    </row>
    <row r="639" spans="1:5">
      <c r="A639" t="s">
        <v>16104</v>
      </c>
      <c r="B639" t="s">
        <v>16104</v>
      </c>
      <c r="C639" t="s">
        <v>16104</v>
      </c>
      <c r="D639">
        <v>8810</v>
      </c>
      <c r="E639" s="54"/>
    </row>
    <row r="640" spans="1:5">
      <c r="A640" t="s">
        <v>692</v>
      </c>
      <c r="B640" t="s">
        <v>293</v>
      </c>
      <c r="C640" t="s">
        <v>692</v>
      </c>
      <c r="D640">
        <v>5514</v>
      </c>
      <c r="E640" s="54"/>
    </row>
    <row r="641" spans="1:5">
      <c r="A641" t="s">
        <v>16105</v>
      </c>
      <c r="B641" t="s">
        <v>16105</v>
      </c>
      <c r="C641" t="s">
        <v>16105</v>
      </c>
      <c r="D641">
        <v>5515</v>
      </c>
      <c r="E641" s="54"/>
    </row>
    <row r="642" spans="1:5">
      <c r="A642" t="s">
        <v>1636</v>
      </c>
      <c r="B642" t="s">
        <v>14620</v>
      </c>
      <c r="C642" t="s">
        <v>1636</v>
      </c>
      <c r="D642">
        <v>31636</v>
      </c>
      <c r="E642" s="54"/>
    </row>
    <row r="643" spans="1:5">
      <c r="A643" t="s">
        <v>16106</v>
      </c>
      <c r="B643" t="s">
        <v>16106</v>
      </c>
      <c r="C643" t="s">
        <v>16106</v>
      </c>
      <c r="D643">
        <v>103775437</v>
      </c>
      <c r="E643" s="54"/>
    </row>
    <row r="644" spans="1:5">
      <c r="A644" t="s">
        <v>16107</v>
      </c>
      <c r="B644" t="s">
        <v>16107</v>
      </c>
      <c r="C644" t="s">
        <v>16107</v>
      </c>
      <c r="D644">
        <v>5513</v>
      </c>
      <c r="E644" s="54"/>
    </row>
    <row r="645" spans="1:5">
      <c r="A645" t="s">
        <v>16108</v>
      </c>
      <c r="B645" t="s">
        <v>16108</v>
      </c>
      <c r="C645" t="s">
        <v>16108</v>
      </c>
      <c r="D645">
        <v>8047</v>
      </c>
      <c r="E645" s="54"/>
    </row>
    <row r="646" spans="1:5">
      <c r="A646" t="s">
        <v>14727</v>
      </c>
      <c r="B646" t="s">
        <v>14727</v>
      </c>
      <c r="C646" t="s">
        <v>14728</v>
      </c>
      <c r="D646" t="s">
        <v>14729</v>
      </c>
      <c r="E646" s="54"/>
    </row>
    <row r="647" spans="1:5">
      <c r="A647" t="s">
        <v>16109</v>
      </c>
      <c r="B647" t="s">
        <v>16109</v>
      </c>
      <c r="C647" t="s">
        <v>16109</v>
      </c>
      <c r="D647">
        <v>1231</v>
      </c>
      <c r="E647" s="54"/>
    </row>
    <row r="648" spans="1:5">
      <c r="A648" t="s">
        <v>1645</v>
      </c>
      <c r="B648" t="s">
        <v>1717</v>
      </c>
      <c r="C648" t="s">
        <v>1645</v>
      </c>
      <c r="D648">
        <v>1232</v>
      </c>
      <c r="E648" s="54"/>
    </row>
    <row r="649" spans="1:5">
      <c r="A649" t="s">
        <v>1635</v>
      </c>
      <c r="B649" t="s">
        <v>1799</v>
      </c>
      <c r="C649" t="s">
        <v>1635</v>
      </c>
      <c r="D649">
        <v>740</v>
      </c>
      <c r="E649" s="54"/>
    </row>
    <row r="650" spans="1:5">
      <c r="A650" t="s">
        <v>16110</v>
      </c>
      <c r="B650" t="s">
        <v>16110</v>
      </c>
      <c r="C650" t="s">
        <v>16110</v>
      </c>
      <c r="D650">
        <v>1016638</v>
      </c>
      <c r="E650" s="54"/>
    </row>
    <row r="651" spans="1:5">
      <c r="A651" t="s">
        <v>693</v>
      </c>
      <c r="B651" t="s">
        <v>1529</v>
      </c>
      <c r="C651" t="s">
        <v>693</v>
      </c>
      <c r="D651">
        <v>739</v>
      </c>
      <c r="E651" s="54"/>
    </row>
    <row r="652" spans="1:5">
      <c r="A652" t="s">
        <v>16111</v>
      </c>
      <c r="B652" t="s">
        <v>16111</v>
      </c>
      <c r="C652" t="s">
        <v>16111</v>
      </c>
      <c r="D652">
        <v>7994</v>
      </c>
      <c r="E652" s="54"/>
    </row>
    <row r="653" spans="1:5">
      <c r="A653" t="s">
        <v>16112</v>
      </c>
      <c r="B653" t="s">
        <v>16112</v>
      </c>
      <c r="C653" t="s">
        <v>16112</v>
      </c>
      <c r="D653">
        <v>7944</v>
      </c>
      <c r="E653" s="54"/>
    </row>
    <row r="654" spans="1:5">
      <c r="A654" t="s">
        <v>694</v>
      </c>
      <c r="B654" t="s">
        <v>294</v>
      </c>
      <c r="C654" t="s">
        <v>694</v>
      </c>
      <c r="D654">
        <v>7943</v>
      </c>
      <c r="E654" s="54"/>
    </row>
    <row r="655" spans="1:5">
      <c r="A655" t="s">
        <v>1528</v>
      </c>
      <c r="B655" t="s">
        <v>485</v>
      </c>
      <c r="C655" t="s">
        <v>1528</v>
      </c>
      <c r="D655">
        <v>723</v>
      </c>
      <c r="E655" s="54"/>
    </row>
    <row r="656" spans="1:5">
      <c r="A656" t="s">
        <v>1677</v>
      </c>
      <c r="B656" t="s">
        <v>1730</v>
      </c>
      <c r="C656" t="s">
        <v>1677</v>
      </c>
      <c r="D656" t="s">
        <v>1731</v>
      </c>
      <c r="E656" s="54"/>
    </row>
    <row r="657" spans="1:5">
      <c r="A657" t="s">
        <v>695</v>
      </c>
      <c r="B657" t="s">
        <v>295</v>
      </c>
      <c r="C657" t="s">
        <v>695</v>
      </c>
      <c r="D657" t="s">
        <v>1119</v>
      </c>
      <c r="E657" s="54"/>
    </row>
    <row r="658" spans="1:5">
      <c r="A658" t="s">
        <v>696</v>
      </c>
      <c r="B658" t="s">
        <v>1568</v>
      </c>
      <c r="C658" t="s">
        <v>696</v>
      </c>
      <c r="D658" t="s">
        <v>1120</v>
      </c>
      <c r="E658" s="54"/>
    </row>
    <row r="659" spans="1:5">
      <c r="A659" t="s">
        <v>697</v>
      </c>
      <c r="B659" t="s">
        <v>296</v>
      </c>
      <c r="C659" t="s">
        <v>697</v>
      </c>
      <c r="D659" t="s">
        <v>1121</v>
      </c>
      <c r="E659" s="54"/>
    </row>
    <row r="660" spans="1:5">
      <c r="A660" t="s">
        <v>14622</v>
      </c>
      <c r="B660" t="s">
        <v>14621</v>
      </c>
      <c r="C660" t="s">
        <v>14622</v>
      </c>
      <c r="D660" t="s">
        <v>14623</v>
      </c>
      <c r="E660" s="54"/>
    </row>
    <row r="661" spans="1:5">
      <c r="A661" t="s">
        <v>989</v>
      </c>
      <c r="B661" t="s">
        <v>989</v>
      </c>
      <c r="C661" t="s">
        <v>989</v>
      </c>
      <c r="D661" t="s">
        <v>1301</v>
      </c>
      <c r="E661" s="54"/>
    </row>
    <row r="662" spans="1:5">
      <c r="A662" t="s">
        <v>16113</v>
      </c>
      <c r="B662" t="s">
        <v>16113</v>
      </c>
      <c r="C662" t="s">
        <v>16113</v>
      </c>
      <c r="D662">
        <v>6665</v>
      </c>
      <c r="E662" s="54"/>
    </row>
    <row r="663" spans="1:5">
      <c r="A663" t="s">
        <v>698</v>
      </c>
      <c r="B663" t="s">
        <v>1401</v>
      </c>
      <c r="C663" t="s">
        <v>698</v>
      </c>
      <c r="D663" t="s">
        <v>1122</v>
      </c>
      <c r="E663" s="54"/>
    </row>
    <row r="664" spans="1:5">
      <c r="A664" t="s">
        <v>699</v>
      </c>
      <c r="B664" t="s">
        <v>297</v>
      </c>
      <c r="C664" t="s">
        <v>699</v>
      </c>
      <c r="D664">
        <v>6274</v>
      </c>
      <c r="E664" s="54"/>
    </row>
    <row r="665" spans="1:5">
      <c r="A665" t="s">
        <v>1373</v>
      </c>
      <c r="B665" t="s">
        <v>1373</v>
      </c>
      <c r="C665" t="s">
        <v>159</v>
      </c>
      <c r="D665" t="s">
        <v>158</v>
      </c>
      <c r="E665" s="54"/>
    </row>
    <row r="666" spans="1:5">
      <c r="A666" t="s">
        <v>393</v>
      </c>
      <c r="B666" t="s">
        <v>393</v>
      </c>
      <c r="C666" t="s">
        <v>825</v>
      </c>
      <c r="D666" t="s">
        <v>1200</v>
      </c>
      <c r="E666" s="54"/>
    </row>
    <row r="667" spans="1:5">
      <c r="A667" t="s">
        <v>15119</v>
      </c>
      <c r="B667" t="s">
        <v>15119</v>
      </c>
      <c r="C667" t="s">
        <v>15120</v>
      </c>
      <c r="D667" t="s">
        <v>15121</v>
      </c>
      <c r="E667" s="54"/>
    </row>
    <row r="668" spans="1:5">
      <c r="A668" t="s">
        <v>14624</v>
      </c>
      <c r="B668" t="s">
        <v>439</v>
      </c>
      <c r="C668" t="s">
        <v>14624</v>
      </c>
      <c r="D668">
        <v>8289</v>
      </c>
      <c r="E668" s="54"/>
    </row>
    <row r="669" spans="1:5">
      <c r="A669" t="s">
        <v>14625</v>
      </c>
      <c r="B669" t="s">
        <v>440</v>
      </c>
      <c r="C669" t="s">
        <v>14625</v>
      </c>
      <c r="D669">
        <v>8276</v>
      </c>
      <c r="E669" s="54"/>
    </row>
    <row r="670" spans="1:5">
      <c r="A670" t="s">
        <v>14627</v>
      </c>
      <c r="B670" t="s">
        <v>14626</v>
      </c>
      <c r="C670" t="s">
        <v>14627</v>
      </c>
      <c r="D670">
        <v>8291</v>
      </c>
      <c r="E670" s="54"/>
    </row>
    <row r="671" spans="1:5">
      <c r="A671" t="s">
        <v>703</v>
      </c>
      <c r="B671" t="s">
        <v>1375</v>
      </c>
      <c r="C671" t="s">
        <v>703</v>
      </c>
      <c r="D671" t="s">
        <v>1126</v>
      </c>
      <c r="E671" s="54"/>
    </row>
    <row r="672" spans="1:5">
      <c r="A672" t="s">
        <v>700</v>
      </c>
      <c r="B672" t="s">
        <v>1376</v>
      </c>
      <c r="C672" t="s">
        <v>700</v>
      </c>
      <c r="D672" t="s">
        <v>1123</v>
      </c>
      <c r="E672" s="54"/>
    </row>
    <row r="673" spans="1:5">
      <c r="A673" t="s">
        <v>14629</v>
      </c>
      <c r="B673" t="s">
        <v>14628</v>
      </c>
      <c r="C673" t="s">
        <v>14629</v>
      </c>
      <c r="D673" t="s">
        <v>14630</v>
      </c>
      <c r="E673" s="54"/>
    </row>
    <row r="674" spans="1:5">
      <c r="A674" t="s">
        <v>15303</v>
      </c>
      <c r="B674" t="s">
        <v>15362</v>
      </c>
      <c r="C674" t="s">
        <v>15303</v>
      </c>
      <c r="D674" t="e">
        <f>VLOOKUP(C674,#REF!,2,FALSE)</f>
        <v>#REF!</v>
      </c>
      <c r="E674" s="54"/>
    </row>
    <row r="675" spans="1:5">
      <c r="A675" t="s">
        <v>15303</v>
      </c>
      <c r="B675" t="s">
        <v>15303</v>
      </c>
      <c r="C675" t="s">
        <v>15303</v>
      </c>
      <c r="D675" t="s">
        <v>16114</v>
      </c>
      <c r="E675" s="54"/>
    </row>
    <row r="676" spans="1:5">
      <c r="A676" t="s">
        <v>702</v>
      </c>
      <c r="B676" t="s">
        <v>1569</v>
      </c>
      <c r="C676" t="s">
        <v>702</v>
      </c>
      <c r="D676" t="s">
        <v>1125</v>
      </c>
      <c r="E676" s="54"/>
    </row>
    <row r="677" spans="1:5">
      <c r="A677" t="s">
        <v>704</v>
      </c>
      <c r="B677" t="s">
        <v>298</v>
      </c>
      <c r="C677" t="s">
        <v>704</v>
      </c>
      <c r="D677" t="s">
        <v>1127</v>
      </c>
      <c r="E677" s="54"/>
    </row>
    <row r="678" spans="1:5">
      <c r="A678" t="s">
        <v>705</v>
      </c>
      <c r="B678" t="s">
        <v>299</v>
      </c>
      <c r="C678" t="s">
        <v>705</v>
      </c>
      <c r="D678" t="s">
        <v>1128</v>
      </c>
      <c r="E678" s="54"/>
    </row>
    <row r="679" spans="1:5">
      <c r="A679" t="s">
        <v>706</v>
      </c>
      <c r="B679" t="s">
        <v>14631</v>
      </c>
      <c r="C679" t="s">
        <v>706</v>
      </c>
      <c r="D679" t="s">
        <v>1129</v>
      </c>
      <c r="E679" s="54"/>
    </row>
    <row r="680" spans="1:5">
      <c r="A680" t="s">
        <v>1671</v>
      </c>
      <c r="B680" t="s">
        <v>1767</v>
      </c>
      <c r="C680" t="s">
        <v>1671</v>
      </c>
      <c r="D680" t="s">
        <v>1768</v>
      </c>
      <c r="E680" s="54"/>
    </row>
    <row r="681" spans="1:5">
      <c r="A681" t="s">
        <v>15304</v>
      </c>
      <c r="B681" t="s">
        <v>15361</v>
      </c>
      <c r="C681" t="s">
        <v>15304</v>
      </c>
      <c r="D681" t="e">
        <f>VLOOKUP(C681,#REF!,2,FALSE)</f>
        <v>#REF!</v>
      </c>
      <c r="E681" s="54"/>
    </row>
    <row r="682" spans="1:5">
      <c r="A682" t="s">
        <v>701</v>
      </c>
      <c r="B682" t="s">
        <v>701</v>
      </c>
      <c r="C682" t="s">
        <v>701</v>
      </c>
      <c r="D682" t="s">
        <v>1124</v>
      </c>
      <c r="E682" s="54"/>
    </row>
    <row r="683" spans="1:5">
      <c r="A683" t="s">
        <v>16115</v>
      </c>
      <c r="B683" t="s">
        <v>16115</v>
      </c>
      <c r="C683" t="s">
        <v>16115</v>
      </c>
      <c r="D683">
        <v>5732</v>
      </c>
      <c r="E683" s="54"/>
    </row>
    <row r="684" spans="1:5">
      <c r="A684" t="s">
        <v>16116</v>
      </c>
      <c r="B684" t="s">
        <v>16116</v>
      </c>
      <c r="C684" t="s">
        <v>16116</v>
      </c>
      <c r="D684">
        <v>5733</v>
      </c>
      <c r="E684" s="54"/>
    </row>
    <row r="685" spans="1:5">
      <c r="A685" t="s">
        <v>16117</v>
      </c>
      <c r="B685" t="s">
        <v>16117</v>
      </c>
      <c r="C685" t="s">
        <v>16117</v>
      </c>
      <c r="D685">
        <v>7361</v>
      </c>
      <c r="E685" s="54"/>
    </row>
    <row r="686" spans="1:5">
      <c r="A686" t="s">
        <v>707</v>
      </c>
      <c r="B686" t="s">
        <v>1402</v>
      </c>
      <c r="C686" t="s">
        <v>707</v>
      </c>
      <c r="D686" t="s">
        <v>1130</v>
      </c>
      <c r="E686" s="54"/>
    </row>
    <row r="687" spans="1:5">
      <c r="A687" t="s">
        <v>433</v>
      </c>
      <c r="B687" t="s">
        <v>433</v>
      </c>
      <c r="C687" t="s">
        <v>874</v>
      </c>
      <c r="D687" t="s">
        <v>1231</v>
      </c>
      <c r="E687" s="54"/>
    </row>
    <row r="688" spans="1:5">
      <c r="A688" t="s">
        <v>14633</v>
      </c>
      <c r="B688" t="s">
        <v>14632</v>
      </c>
      <c r="C688" t="s">
        <v>14633</v>
      </c>
      <c r="D688" t="s">
        <v>14634</v>
      </c>
      <c r="E688" s="54"/>
    </row>
    <row r="689" spans="1:5">
      <c r="A689" t="s">
        <v>708</v>
      </c>
      <c r="B689" t="s">
        <v>300</v>
      </c>
      <c r="C689" t="s">
        <v>708</v>
      </c>
      <c r="D689">
        <v>1194</v>
      </c>
      <c r="E689" s="54"/>
    </row>
    <row r="690" spans="1:5">
      <c r="A690" t="s">
        <v>709</v>
      </c>
      <c r="B690" t="s">
        <v>1533</v>
      </c>
      <c r="C690" t="s">
        <v>709</v>
      </c>
      <c r="D690">
        <v>1192</v>
      </c>
      <c r="E690" s="54"/>
    </row>
    <row r="691" spans="1:5">
      <c r="A691" t="s">
        <v>218</v>
      </c>
      <c r="B691" t="s">
        <v>218</v>
      </c>
      <c r="C691" t="s">
        <v>589</v>
      </c>
      <c r="D691">
        <v>7608</v>
      </c>
      <c r="E691" s="54"/>
    </row>
    <row r="692" spans="1:5">
      <c r="A692" t="s">
        <v>1559</v>
      </c>
      <c r="B692" t="s">
        <v>251</v>
      </c>
      <c r="C692" t="s">
        <v>1559</v>
      </c>
      <c r="D692" t="s">
        <v>1063</v>
      </c>
      <c r="E692" s="54"/>
    </row>
    <row r="693" spans="1:5">
      <c r="A693" t="s">
        <v>1560</v>
      </c>
      <c r="B693" t="s">
        <v>252</v>
      </c>
      <c r="C693" t="s">
        <v>1560</v>
      </c>
      <c r="D693" t="s">
        <v>1064</v>
      </c>
      <c r="E693" s="54"/>
    </row>
    <row r="694" spans="1:5">
      <c r="A694" t="s">
        <v>1627</v>
      </c>
      <c r="B694" t="s">
        <v>1786</v>
      </c>
      <c r="C694" t="s">
        <v>1627</v>
      </c>
      <c r="D694" t="s">
        <v>1787</v>
      </c>
      <c r="E694" s="54"/>
    </row>
    <row r="695" spans="1:5">
      <c r="A695" t="s">
        <v>14636</v>
      </c>
      <c r="B695" t="s">
        <v>14635</v>
      </c>
      <c r="C695" t="s">
        <v>14636</v>
      </c>
      <c r="D695" t="s">
        <v>14637</v>
      </c>
      <c r="E695" s="54"/>
    </row>
    <row r="696" spans="1:5">
      <c r="A696" t="s">
        <v>16118</v>
      </c>
      <c r="B696" t="s">
        <v>16118</v>
      </c>
      <c r="C696" t="s">
        <v>16118</v>
      </c>
      <c r="D696">
        <v>8887</v>
      </c>
      <c r="E696" s="54"/>
    </row>
    <row r="697" spans="1:5">
      <c r="A697" t="s">
        <v>14639</v>
      </c>
      <c r="B697" t="s">
        <v>14638</v>
      </c>
      <c r="C697" t="s">
        <v>14639</v>
      </c>
      <c r="D697" t="s">
        <v>14640</v>
      </c>
      <c r="E697" s="54"/>
    </row>
    <row r="698" spans="1:5">
      <c r="A698" t="s">
        <v>16119</v>
      </c>
      <c r="B698" t="s">
        <v>16119</v>
      </c>
      <c r="C698" t="s">
        <v>16119</v>
      </c>
      <c r="D698">
        <v>6674</v>
      </c>
      <c r="E698" s="54"/>
    </row>
    <row r="699" spans="1:5">
      <c r="A699" t="s">
        <v>16120</v>
      </c>
      <c r="B699" t="s">
        <v>16120</v>
      </c>
      <c r="C699" t="s">
        <v>16120</v>
      </c>
      <c r="D699">
        <v>6675</v>
      </c>
      <c r="E699" s="54"/>
    </row>
    <row r="700" spans="1:5">
      <c r="A700" t="s">
        <v>16122</v>
      </c>
      <c r="B700" t="s">
        <v>16122</v>
      </c>
      <c r="C700" t="s">
        <v>16122</v>
      </c>
      <c r="D700" t="s">
        <v>16121</v>
      </c>
      <c r="E700" s="54"/>
    </row>
    <row r="701" spans="1:5">
      <c r="A701" t="s">
        <v>16124</v>
      </c>
      <c r="B701" t="s">
        <v>16124</v>
      </c>
      <c r="C701" t="s">
        <v>16124</v>
      </c>
      <c r="D701" t="s">
        <v>16123</v>
      </c>
      <c r="E701" s="54"/>
    </row>
    <row r="702" spans="1:5">
      <c r="A702" t="s">
        <v>14646</v>
      </c>
      <c r="B702" t="s">
        <v>14646</v>
      </c>
      <c r="C702" t="s">
        <v>14647</v>
      </c>
      <c r="D702">
        <v>5792</v>
      </c>
      <c r="E702" s="54"/>
    </row>
    <row r="703" spans="1:5">
      <c r="A703" t="s">
        <v>557</v>
      </c>
      <c r="B703" t="s">
        <v>557</v>
      </c>
      <c r="C703" t="s">
        <v>1007</v>
      </c>
      <c r="D703" t="s">
        <v>1311</v>
      </c>
      <c r="E703" s="54"/>
    </row>
    <row r="704" spans="1:5">
      <c r="A704" t="s">
        <v>1403</v>
      </c>
      <c r="B704" t="s">
        <v>1403</v>
      </c>
      <c r="C704" t="s">
        <v>792</v>
      </c>
      <c r="D704" t="s">
        <v>1170</v>
      </c>
      <c r="E704" s="54"/>
    </row>
    <row r="705" spans="1:5">
      <c r="A705" t="s">
        <v>15104</v>
      </c>
      <c r="B705" t="s">
        <v>15104</v>
      </c>
      <c r="C705" t="s">
        <v>969</v>
      </c>
      <c r="D705">
        <v>7105</v>
      </c>
      <c r="E705" s="54"/>
    </row>
    <row r="706" spans="1:5">
      <c r="A706" t="s">
        <v>711</v>
      </c>
      <c r="B706" t="s">
        <v>302</v>
      </c>
      <c r="C706" t="s">
        <v>711</v>
      </c>
      <c r="D706">
        <v>1707</v>
      </c>
      <c r="E706" s="54"/>
    </row>
    <row r="707" spans="1:5">
      <c r="A707" t="s">
        <v>14642</v>
      </c>
      <c r="B707" t="s">
        <v>14641</v>
      </c>
      <c r="C707" t="s">
        <v>14642</v>
      </c>
      <c r="D707">
        <v>1709</v>
      </c>
      <c r="E707" s="54"/>
    </row>
    <row r="708" spans="1:5">
      <c r="A708" t="s">
        <v>16125</v>
      </c>
      <c r="B708" t="s">
        <v>16125</v>
      </c>
      <c r="C708" t="s">
        <v>16125</v>
      </c>
      <c r="D708">
        <v>2464</v>
      </c>
      <c r="E708" s="54"/>
    </row>
    <row r="709" spans="1:5">
      <c r="A709" t="s">
        <v>16126</v>
      </c>
      <c r="B709" t="s">
        <v>16126</v>
      </c>
      <c r="C709" t="s">
        <v>16126</v>
      </c>
      <c r="D709">
        <v>2451</v>
      </c>
      <c r="E709" s="54"/>
    </row>
    <row r="710" spans="1:5">
      <c r="A710" t="s">
        <v>16127</v>
      </c>
      <c r="B710" t="s">
        <v>16127</v>
      </c>
      <c r="C710" t="s">
        <v>16127</v>
      </c>
      <c r="D710">
        <v>2461</v>
      </c>
      <c r="E710" s="54"/>
    </row>
    <row r="711" spans="1:5">
      <c r="A711" t="s">
        <v>16128</v>
      </c>
      <c r="B711" t="s">
        <v>16128</v>
      </c>
      <c r="C711" t="s">
        <v>16128</v>
      </c>
      <c r="D711">
        <v>2446</v>
      </c>
      <c r="E711" s="54"/>
    </row>
    <row r="712" spans="1:5">
      <c r="A712" t="s">
        <v>710</v>
      </c>
      <c r="B712" t="s">
        <v>1570</v>
      </c>
      <c r="C712" t="s">
        <v>710</v>
      </c>
      <c r="D712" t="s">
        <v>1131</v>
      </c>
      <c r="E712" s="54"/>
    </row>
    <row r="713" spans="1:5">
      <c r="A713" t="s">
        <v>16129</v>
      </c>
      <c r="B713" t="s">
        <v>16129</v>
      </c>
      <c r="C713" t="s">
        <v>16129</v>
      </c>
      <c r="D713">
        <v>2468</v>
      </c>
      <c r="E713" s="54"/>
    </row>
    <row r="714" spans="1:5">
      <c r="A714" t="s">
        <v>16130</v>
      </c>
      <c r="B714" t="s">
        <v>16130</v>
      </c>
      <c r="C714" t="s">
        <v>16130</v>
      </c>
      <c r="D714">
        <v>2452</v>
      </c>
      <c r="E714" s="54"/>
    </row>
    <row r="715" spans="1:5">
      <c r="A715" t="s">
        <v>16131</v>
      </c>
      <c r="B715" t="s">
        <v>16131</v>
      </c>
      <c r="C715" t="s">
        <v>16131</v>
      </c>
      <c r="D715">
        <v>2463</v>
      </c>
      <c r="E715" s="54"/>
    </row>
    <row r="716" spans="1:5">
      <c r="A716" t="s">
        <v>16132</v>
      </c>
      <c r="B716" t="s">
        <v>16132</v>
      </c>
      <c r="C716" t="s">
        <v>16132</v>
      </c>
      <c r="D716">
        <v>2466</v>
      </c>
      <c r="E716" s="54"/>
    </row>
    <row r="717" spans="1:5">
      <c r="A717" t="s">
        <v>16133</v>
      </c>
      <c r="B717" t="s">
        <v>16133</v>
      </c>
      <c r="C717" t="s">
        <v>16133</v>
      </c>
      <c r="D717">
        <v>2445</v>
      </c>
      <c r="E717" s="54"/>
    </row>
    <row r="718" spans="1:5">
      <c r="A718" t="s">
        <v>14825</v>
      </c>
      <c r="B718" t="s">
        <v>14825</v>
      </c>
      <c r="C718" t="s">
        <v>14826</v>
      </c>
      <c r="D718" t="s">
        <v>14827</v>
      </c>
      <c r="E718" s="54"/>
    </row>
    <row r="719" spans="1:5">
      <c r="A719" t="s">
        <v>567</v>
      </c>
      <c r="B719" t="s">
        <v>567</v>
      </c>
      <c r="C719" t="s">
        <v>14490</v>
      </c>
      <c r="D719">
        <v>7948</v>
      </c>
      <c r="E719" s="54"/>
    </row>
    <row r="720" spans="1:5">
      <c r="A720" t="s">
        <v>1548</v>
      </c>
      <c r="B720" t="s">
        <v>1548</v>
      </c>
      <c r="C720" t="s">
        <v>1021</v>
      </c>
      <c r="D720">
        <v>32569</v>
      </c>
      <c r="E720" s="54"/>
    </row>
    <row r="721" spans="1:5">
      <c r="A721" t="s">
        <v>15215</v>
      </c>
      <c r="B721" t="s">
        <v>15215</v>
      </c>
      <c r="C721" t="s">
        <v>1020</v>
      </c>
      <c r="D721">
        <v>504</v>
      </c>
      <c r="E721" s="54"/>
    </row>
    <row r="722" spans="1:5">
      <c r="A722" t="s">
        <v>480</v>
      </c>
      <c r="B722" t="s">
        <v>480</v>
      </c>
      <c r="C722" t="s">
        <v>923</v>
      </c>
      <c r="D722" t="s">
        <v>1259</v>
      </c>
      <c r="E722" s="54"/>
    </row>
    <row r="723" spans="1:5">
      <c r="A723" t="s">
        <v>355</v>
      </c>
      <c r="B723" t="s">
        <v>355</v>
      </c>
      <c r="C723" t="s">
        <v>777</v>
      </c>
      <c r="D723" t="s">
        <v>1156</v>
      </c>
      <c r="E723" s="54"/>
    </row>
    <row r="724" spans="1:5">
      <c r="A724" t="s">
        <v>366</v>
      </c>
      <c r="B724" t="s">
        <v>366</v>
      </c>
      <c r="C724" t="s">
        <v>798</v>
      </c>
      <c r="D724" t="s">
        <v>1176</v>
      </c>
      <c r="E724" s="54"/>
    </row>
    <row r="725" spans="1:5">
      <c r="A725" t="s">
        <v>311</v>
      </c>
      <c r="B725" t="s">
        <v>311</v>
      </c>
      <c r="C725" t="s">
        <v>721</v>
      </c>
      <c r="D725">
        <v>1205</v>
      </c>
      <c r="E725" s="54"/>
    </row>
    <row r="726" spans="1:5">
      <c r="A726" t="s">
        <v>329</v>
      </c>
      <c r="B726" t="s">
        <v>329</v>
      </c>
      <c r="C726" t="s">
        <v>743</v>
      </c>
      <c r="D726">
        <v>737</v>
      </c>
      <c r="E726" s="54"/>
    </row>
    <row r="727" spans="1:5">
      <c r="A727" t="s">
        <v>1385</v>
      </c>
      <c r="B727" t="s">
        <v>1385</v>
      </c>
      <c r="C727" t="s">
        <v>656</v>
      </c>
      <c r="D727" t="s">
        <v>1091</v>
      </c>
      <c r="E727" s="54"/>
    </row>
    <row r="728" spans="1:5">
      <c r="A728" t="s">
        <v>562</v>
      </c>
      <c r="B728" t="s">
        <v>562</v>
      </c>
      <c r="C728" t="s">
        <v>1012</v>
      </c>
      <c r="D728" t="s">
        <v>1315</v>
      </c>
      <c r="E728" s="54"/>
    </row>
    <row r="729" spans="1:5">
      <c r="A729" t="s">
        <v>1576</v>
      </c>
      <c r="B729" t="s">
        <v>1576</v>
      </c>
      <c r="C729" t="s">
        <v>1577</v>
      </c>
      <c r="D729" t="s">
        <v>1167</v>
      </c>
      <c r="E729" s="54"/>
    </row>
    <row r="730" spans="1:5">
      <c r="A730" t="s">
        <v>313</v>
      </c>
      <c r="B730" t="s">
        <v>313</v>
      </c>
      <c r="C730" t="s">
        <v>1534</v>
      </c>
      <c r="D730">
        <v>1199</v>
      </c>
      <c r="E730" s="54"/>
    </row>
    <row r="731" spans="1:5">
      <c r="A731" t="s">
        <v>14765</v>
      </c>
      <c r="B731" t="s">
        <v>14765</v>
      </c>
      <c r="C731" t="s">
        <v>796</v>
      </c>
      <c r="D731">
        <v>6841</v>
      </c>
      <c r="E731" s="54"/>
    </row>
    <row r="732" spans="1:5">
      <c r="A732" t="s">
        <v>1606</v>
      </c>
      <c r="B732" t="s">
        <v>1606</v>
      </c>
      <c r="C732" t="s">
        <v>1022</v>
      </c>
      <c r="D732" t="s">
        <v>1321</v>
      </c>
      <c r="E732" s="54"/>
    </row>
    <row r="733" spans="1:5">
      <c r="A733" t="s">
        <v>220</v>
      </c>
      <c r="B733" t="s">
        <v>220</v>
      </c>
      <c r="C733" t="s">
        <v>592</v>
      </c>
      <c r="D733">
        <v>6147</v>
      </c>
      <c r="E733" s="54"/>
    </row>
    <row r="734" spans="1:5">
      <c r="A734" t="s">
        <v>348</v>
      </c>
      <c r="B734" t="s">
        <v>348</v>
      </c>
      <c r="C734" t="s">
        <v>768</v>
      </c>
      <c r="D734" t="s">
        <v>1153</v>
      </c>
      <c r="E734" s="54"/>
    </row>
    <row r="735" spans="1:5">
      <c r="A735" t="s">
        <v>222</v>
      </c>
      <c r="B735" t="s">
        <v>222</v>
      </c>
      <c r="C735" t="s">
        <v>595</v>
      </c>
      <c r="D735" t="s">
        <v>1032</v>
      </c>
      <c r="E735" s="54"/>
    </row>
    <row r="736" spans="1:5">
      <c r="A736" t="s">
        <v>1585</v>
      </c>
      <c r="B736" t="s">
        <v>1585</v>
      </c>
      <c r="C736" t="s">
        <v>827</v>
      </c>
      <c r="D736" t="s">
        <v>1202</v>
      </c>
      <c r="E736" s="54"/>
    </row>
    <row r="737" spans="1:5">
      <c r="A737" t="s">
        <v>356</v>
      </c>
      <c r="B737" t="s">
        <v>356</v>
      </c>
      <c r="C737" t="s">
        <v>778</v>
      </c>
      <c r="D737" t="s">
        <v>1157</v>
      </c>
      <c r="E737" s="54"/>
    </row>
    <row r="738" spans="1:5">
      <c r="A738" t="s">
        <v>15216</v>
      </c>
      <c r="B738" t="s">
        <v>15216</v>
      </c>
      <c r="C738" t="s">
        <v>15217</v>
      </c>
      <c r="D738" t="s">
        <v>15218</v>
      </c>
      <c r="E738" s="54"/>
    </row>
    <row r="739" spans="1:5">
      <c r="A739" t="s">
        <v>216</v>
      </c>
      <c r="B739" t="s">
        <v>216</v>
      </c>
      <c r="C739" t="s">
        <v>587</v>
      </c>
      <c r="D739">
        <v>6823</v>
      </c>
      <c r="E739" s="54"/>
    </row>
    <row r="740" spans="1:5">
      <c r="A740" t="s">
        <v>264</v>
      </c>
      <c r="B740" t="s">
        <v>264</v>
      </c>
      <c r="C740" t="s">
        <v>648</v>
      </c>
      <c r="D740" t="s">
        <v>1083</v>
      </c>
      <c r="E740" s="54"/>
    </row>
    <row r="741" spans="1:5">
      <c r="A741" t="s">
        <v>310</v>
      </c>
      <c r="B741" t="s">
        <v>310</v>
      </c>
      <c r="C741" t="s">
        <v>719</v>
      </c>
      <c r="D741">
        <v>194</v>
      </c>
      <c r="E741" s="54"/>
    </row>
    <row r="742" spans="1:5">
      <c r="A742" t="s">
        <v>565</v>
      </c>
      <c r="B742" t="s">
        <v>565</v>
      </c>
      <c r="C742" t="s">
        <v>1016</v>
      </c>
      <c r="D742" t="s">
        <v>1319</v>
      </c>
      <c r="E742" s="54"/>
    </row>
    <row r="743" spans="1:5">
      <c r="A743" t="s">
        <v>14386</v>
      </c>
      <c r="B743" t="s">
        <v>14386</v>
      </c>
      <c r="C743" t="s">
        <v>1664</v>
      </c>
      <c r="D743">
        <v>7603</v>
      </c>
      <c r="E743" s="54"/>
    </row>
    <row r="744" spans="1:5">
      <c r="A744" t="s">
        <v>288</v>
      </c>
      <c r="B744" t="s">
        <v>288</v>
      </c>
      <c r="C744" t="s">
        <v>683</v>
      </c>
      <c r="D744" t="s">
        <v>1111</v>
      </c>
      <c r="E744" s="54"/>
    </row>
    <row r="745" spans="1:5">
      <c r="A745" t="s">
        <v>1756</v>
      </c>
      <c r="B745" t="s">
        <v>1756</v>
      </c>
      <c r="C745" t="s">
        <v>1644</v>
      </c>
      <c r="D745">
        <v>8854</v>
      </c>
      <c r="E745" s="54"/>
    </row>
    <row r="746" spans="1:5">
      <c r="A746" t="s">
        <v>219</v>
      </c>
      <c r="B746" t="s">
        <v>219</v>
      </c>
      <c r="C746" t="s">
        <v>590</v>
      </c>
      <c r="D746" t="s">
        <v>149</v>
      </c>
      <c r="E746" s="54"/>
    </row>
    <row r="747" spans="1:5">
      <c r="A747" t="s">
        <v>14919</v>
      </c>
      <c r="B747" t="s">
        <v>14919</v>
      </c>
      <c r="C747" t="s">
        <v>14920</v>
      </c>
      <c r="D747" t="s">
        <v>14921</v>
      </c>
      <c r="E747" s="54"/>
    </row>
    <row r="748" spans="1:5">
      <c r="A748" t="s">
        <v>556</v>
      </c>
      <c r="B748" t="s">
        <v>556</v>
      </c>
      <c r="C748" t="s">
        <v>1003</v>
      </c>
      <c r="D748" t="s">
        <v>1308</v>
      </c>
      <c r="E748" s="54"/>
    </row>
    <row r="749" spans="1:5">
      <c r="A749" t="s">
        <v>360</v>
      </c>
      <c r="B749" t="s">
        <v>360</v>
      </c>
      <c r="C749" t="s">
        <v>783</v>
      </c>
      <c r="D749" t="s">
        <v>1160</v>
      </c>
      <c r="E749" s="54"/>
    </row>
    <row r="750" spans="1:5">
      <c r="A750" t="s">
        <v>1417</v>
      </c>
      <c r="B750" t="s">
        <v>1417</v>
      </c>
      <c r="C750" t="s">
        <v>994</v>
      </c>
      <c r="D750" t="s">
        <v>1303</v>
      </c>
      <c r="E750" s="54"/>
    </row>
    <row r="751" spans="1:5">
      <c r="A751" t="s">
        <v>1770</v>
      </c>
      <c r="B751" t="s">
        <v>1770</v>
      </c>
      <c r="C751" t="s">
        <v>1650</v>
      </c>
      <c r="D751" t="s">
        <v>1771</v>
      </c>
      <c r="E751" s="54"/>
    </row>
    <row r="752" spans="1:5">
      <c r="A752" t="s">
        <v>248</v>
      </c>
      <c r="B752" t="s">
        <v>248</v>
      </c>
      <c r="C752" t="s">
        <v>625</v>
      </c>
      <c r="D752">
        <v>1776</v>
      </c>
      <c r="E752" s="54"/>
    </row>
    <row r="753" spans="1:5">
      <c r="A753" t="s">
        <v>454</v>
      </c>
      <c r="B753" t="s">
        <v>454</v>
      </c>
      <c r="C753" t="s">
        <v>896</v>
      </c>
      <c r="D753">
        <v>7646</v>
      </c>
      <c r="E753" s="54"/>
    </row>
    <row r="754" spans="1:5">
      <c r="A754" t="s">
        <v>230</v>
      </c>
      <c r="B754" t="s">
        <v>230</v>
      </c>
      <c r="C754" t="s">
        <v>602</v>
      </c>
      <c r="D754" t="s">
        <v>1040</v>
      </c>
      <c r="E754" s="54"/>
    </row>
    <row r="755" spans="1:5">
      <c r="A755" t="s">
        <v>538</v>
      </c>
      <c r="B755" t="s">
        <v>538</v>
      </c>
      <c r="C755" t="s">
        <v>985</v>
      </c>
      <c r="D755" t="s">
        <v>1295</v>
      </c>
      <c r="E755" s="54"/>
    </row>
    <row r="756" spans="1:5">
      <c r="A756" t="s">
        <v>14775</v>
      </c>
      <c r="B756" t="s">
        <v>14775</v>
      </c>
      <c r="C756" t="s">
        <v>14776</v>
      </c>
      <c r="D756" t="s">
        <v>14777</v>
      </c>
      <c r="E756" s="54"/>
    </row>
    <row r="757" spans="1:5">
      <c r="A757" t="s">
        <v>551</v>
      </c>
      <c r="B757" t="s">
        <v>551</v>
      </c>
      <c r="C757" t="s">
        <v>998</v>
      </c>
      <c r="D757">
        <v>8075</v>
      </c>
      <c r="E757" s="54"/>
    </row>
    <row r="758" spans="1:5">
      <c r="A758" t="s">
        <v>15166</v>
      </c>
      <c r="B758" t="s">
        <v>15166</v>
      </c>
      <c r="C758" t="s">
        <v>1004</v>
      </c>
      <c r="D758">
        <v>6243</v>
      </c>
      <c r="E758" s="54"/>
    </row>
    <row r="759" spans="1:5">
      <c r="A759" t="s">
        <v>16134</v>
      </c>
      <c r="B759" t="s">
        <v>16134</v>
      </c>
      <c r="C759" t="s">
        <v>16134</v>
      </c>
      <c r="D759">
        <v>8045</v>
      </c>
      <c r="E759" s="54"/>
    </row>
    <row r="760" spans="1:5">
      <c r="A760" t="s">
        <v>419</v>
      </c>
      <c r="B760" t="s">
        <v>419</v>
      </c>
      <c r="C760" t="s">
        <v>1530</v>
      </c>
      <c r="D760">
        <v>779</v>
      </c>
      <c r="E760" s="54"/>
    </row>
    <row r="761" spans="1:5">
      <c r="A761" t="s">
        <v>712</v>
      </c>
      <c r="B761" t="s">
        <v>304</v>
      </c>
      <c r="C761" t="s">
        <v>712</v>
      </c>
      <c r="D761">
        <v>6640</v>
      </c>
      <c r="E761" s="54"/>
    </row>
    <row r="762" spans="1:5">
      <c r="A762" t="s">
        <v>16135</v>
      </c>
      <c r="B762" t="s">
        <v>16135</v>
      </c>
      <c r="C762" t="s">
        <v>16135</v>
      </c>
      <c r="D762">
        <v>1016544</v>
      </c>
      <c r="E762" s="54"/>
    </row>
    <row r="763" spans="1:5">
      <c r="A763" t="s">
        <v>713</v>
      </c>
      <c r="B763" t="s">
        <v>305</v>
      </c>
      <c r="C763" t="s">
        <v>713</v>
      </c>
      <c r="D763">
        <v>1038</v>
      </c>
      <c r="E763" s="54"/>
    </row>
    <row r="764" spans="1:5">
      <c r="A764" t="s">
        <v>714</v>
      </c>
      <c r="B764" t="s">
        <v>306</v>
      </c>
      <c r="C764" t="s">
        <v>714</v>
      </c>
      <c r="D764">
        <v>1033</v>
      </c>
      <c r="E764" s="54"/>
    </row>
    <row r="765" spans="1:5">
      <c r="A765" t="s">
        <v>16136</v>
      </c>
      <c r="B765" t="s">
        <v>16136</v>
      </c>
      <c r="C765" t="s">
        <v>16136</v>
      </c>
      <c r="D765">
        <v>103694300</v>
      </c>
      <c r="E765" s="54"/>
    </row>
    <row r="766" spans="1:5">
      <c r="A766" t="s">
        <v>16137</v>
      </c>
      <c r="B766" t="s">
        <v>16137</v>
      </c>
      <c r="C766" t="s">
        <v>16137</v>
      </c>
      <c r="D766">
        <v>5904</v>
      </c>
      <c r="E766" s="54"/>
    </row>
    <row r="767" spans="1:5">
      <c r="A767" t="s">
        <v>715</v>
      </c>
      <c r="B767" t="s">
        <v>14643</v>
      </c>
      <c r="C767" t="s">
        <v>715</v>
      </c>
      <c r="D767">
        <v>5903</v>
      </c>
      <c r="E767" s="54"/>
    </row>
    <row r="768" spans="1:5">
      <c r="A768" t="s">
        <v>15345</v>
      </c>
      <c r="B768" t="s">
        <v>15345</v>
      </c>
      <c r="C768" t="s">
        <v>15320</v>
      </c>
      <c r="D768" t="e">
        <f>VLOOKUP(C768,#REF!,2,FALSE)</f>
        <v>#REF!</v>
      </c>
      <c r="E768" s="54"/>
    </row>
    <row r="769" spans="1:5">
      <c r="A769" t="s">
        <v>16138</v>
      </c>
      <c r="B769" t="s">
        <v>16138</v>
      </c>
      <c r="C769" t="s">
        <v>16138</v>
      </c>
      <c r="D769">
        <v>32596</v>
      </c>
      <c r="E769" s="54"/>
    </row>
    <row r="770" spans="1:5">
      <c r="A770" t="s">
        <v>16140</v>
      </c>
      <c r="B770" t="s">
        <v>16140</v>
      </c>
      <c r="C770" t="s">
        <v>16140</v>
      </c>
      <c r="D770" t="s">
        <v>16139</v>
      </c>
      <c r="E770" s="54"/>
    </row>
    <row r="771" spans="1:5">
      <c r="A771" t="s">
        <v>16142</v>
      </c>
      <c r="B771" t="s">
        <v>16142</v>
      </c>
      <c r="C771" t="s">
        <v>16142</v>
      </c>
      <c r="D771" t="s">
        <v>16141</v>
      </c>
      <c r="E771" s="54"/>
    </row>
    <row r="772" spans="1:5">
      <c r="A772" t="s">
        <v>14645</v>
      </c>
      <c r="B772" t="s">
        <v>14644</v>
      </c>
      <c r="C772" t="s">
        <v>14645</v>
      </c>
      <c r="D772">
        <v>5762</v>
      </c>
      <c r="E772" s="54"/>
    </row>
    <row r="773" spans="1:5">
      <c r="A773" t="s">
        <v>16143</v>
      </c>
      <c r="B773" t="s">
        <v>16143</v>
      </c>
      <c r="C773" t="s">
        <v>16143</v>
      </c>
      <c r="D773">
        <v>5773</v>
      </c>
      <c r="E773" s="54"/>
    </row>
    <row r="774" spans="1:5">
      <c r="A774" t="s">
        <v>716</v>
      </c>
      <c r="B774" t="s">
        <v>307</v>
      </c>
      <c r="C774" t="s">
        <v>716</v>
      </c>
      <c r="D774">
        <v>5784</v>
      </c>
      <c r="E774" s="54"/>
    </row>
    <row r="775" spans="1:5">
      <c r="A775" t="s">
        <v>16144</v>
      </c>
      <c r="B775" t="s">
        <v>16144</v>
      </c>
      <c r="C775" t="s">
        <v>16144</v>
      </c>
      <c r="D775">
        <v>5785</v>
      </c>
      <c r="E775" s="54"/>
    </row>
    <row r="776" spans="1:5">
      <c r="A776" t="s">
        <v>16145</v>
      </c>
      <c r="B776" t="s">
        <v>16145</v>
      </c>
      <c r="C776" t="s">
        <v>16145</v>
      </c>
      <c r="D776">
        <v>5758</v>
      </c>
      <c r="E776" s="54"/>
    </row>
    <row r="777" spans="1:5">
      <c r="A777" t="s">
        <v>14647</v>
      </c>
      <c r="B777" t="s">
        <v>14646</v>
      </c>
      <c r="C777" t="s">
        <v>14647</v>
      </c>
      <c r="D777">
        <v>5792</v>
      </c>
      <c r="E777" s="54"/>
    </row>
    <row r="778" spans="1:5">
      <c r="A778" t="s">
        <v>717</v>
      </c>
      <c r="B778" t="s">
        <v>308</v>
      </c>
      <c r="C778" t="s">
        <v>717</v>
      </c>
      <c r="D778">
        <v>5760</v>
      </c>
      <c r="E778" s="54"/>
    </row>
    <row r="779" spans="1:5">
      <c r="A779" t="s">
        <v>16146</v>
      </c>
      <c r="B779" t="s">
        <v>16146</v>
      </c>
      <c r="C779" t="s">
        <v>16146</v>
      </c>
      <c r="D779">
        <v>4029</v>
      </c>
      <c r="E779" s="54"/>
    </row>
    <row r="780" spans="1:5">
      <c r="A780" t="s">
        <v>1389</v>
      </c>
      <c r="B780" t="s">
        <v>1389</v>
      </c>
      <c r="C780" t="s">
        <v>881</v>
      </c>
      <c r="D780" t="s">
        <v>1237</v>
      </c>
      <c r="E780" s="54"/>
    </row>
    <row r="781" spans="1:5">
      <c r="A781" t="s">
        <v>14649</v>
      </c>
      <c r="B781" t="s">
        <v>14648</v>
      </c>
      <c r="C781" t="s">
        <v>14649</v>
      </c>
      <c r="D781" t="s">
        <v>14650</v>
      </c>
      <c r="E781" s="54"/>
    </row>
    <row r="782" spans="1:5">
      <c r="A782" t="s">
        <v>718</v>
      </c>
      <c r="B782" t="s">
        <v>309</v>
      </c>
      <c r="C782" t="s">
        <v>718</v>
      </c>
      <c r="D782">
        <v>198</v>
      </c>
      <c r="E782" s="54"/>
    </row>
    <row r="783" spans="1:5">
      <c r="A783" t="s">
        <v>719</v>
      </c>
      <c r="B783" t="s">
        <v>310</v>
      </c>
      <c r="C783" t="s">
        <v>719</v>
      </c>
      <c r="D783">
        <v>194</v>
      </c>
      <c r="E783" s="54"/>
    </row>
    <row r="784" spans="1:5">
      <c r="A784" t="s">
        <v>16147</v>
      </c>
      <c r="B784" t="s">
        <v>16147</v>
      </c>
      <c r="C784" t="s">
        <v>16147</v>
      </c>
      <c r="D784">
        <v>195</v>
      </c>
      <c r="E784" s="54"/>
    </row>
    <row r="785" spans="1:5">
      <c r="A785" t="s">
        <v>14688</v>
      </c>
      <c r="B785" t="s">
        <v>14688</v>
      </c>
      <c r="C785" t="s">
        <v>744</v>
      </c>
      <c r="D785" t="s">
        <v>1138</v>
      </c>
      <c r="E785" s="54"/>
    </row>
    <row r="786" spans="1:5">
      <c r="A786" t="s">
        <v>316</v>
      </c>
      <c r="B786" t="s">
        <v>316</v>
      </c>
      <c r="C786" t="s">
        <v>725</v>
      </c>
      <c r="D786" t="s">
        <v>1134</v>
      </c>
      <c r="E786" s="54"/>
    </row>
    <row r="787" spans="1:5">
      <c r="A787" t="s">
        <v>423</v>
      </c>
      <c r="B787" t="s">
        <v>423</v>
      </c>
      <c r="C787" t="s">
        <v>14701</v>
      </c>
      <c r="D787">
        <v>8928</v>
      </c>
      <c r="E787" s="54"/>
    </row>
    <row r="788" spans="1:5">
      <c r="A788" t="s">
        <v>211</v>
      </c>
      <c r="B788" t="s">
        <v>211</v>
      </c>
      <c r="C788" t="s">
        <v>582</v>
      </c>
      <c r="D788">
        <v>3420</v>
      </c>
      <c r="E788" s="54"/>
    </row>
    <row r="789" spans="1:5">
      <c r="A789" t="s">
        <v>421</v>
      </c>
      <c r="B789" t="s">
        <v>421</v>
      </c>
      <c r="C789" t="s">
        <v>859</v>
      </c>
      <c r="D789" t="s">
        <v>1222</v>
      </c>
      <c r="E789" s="54"/>
    </row>
    <row r="790" spans="1:5">
      <c r="A790" t="s">
        <v>358</v>
      </c>
      <c r="B790" t="s">
        <v>358</v>
      </c>
      <c r="C790" t="s">
        <v>780</v>
      </c>
      <c r="D790" t="s">
        <v>1159</v>
      </c>
      <c r="E790" s="54"/>
    </row>
    <row r="791" spans="1:5">
      <c r="A791" t="s">
        <v>14379</v>
      </c>
      <c r="B791" t="s">
        <v>14379</v>
      </c>
      <c r="C791" t="s">
        <v>14380</v>
      </c>
      <c r="D791">
        <v>6829</v>
      </c>
      <c r="E791" s="54"/>
    </row>
    <row r="792" spans="1:5">
      <c r="A792" t="s">
        <v>530</v>
      </c>
      <c r="B792" t="s">
        <v>530</v>
      </c>
      <c r="C792" t="s">
        <v>982</v>
      </c>
      <c r="D792" t="s">
        <v>1285</v>
      </c>
      <c r="E792" s="54"/>
    </row>
    <row r="793" spans="1:5">
      <c r="A793" t="s">
        <v>379</v>
      </c>
      <c r="B793" t="s">
        <v>379</v>
      </c>
      <c r="C793" t="s">
        <v>813</v>
      </c>
      <c r="D793">
        <v>1793</v>
      </c>
      <c r="E793" s="54"/>
    </row>
    <row r="794" spans="1:5">
      <c r="A794" t="s">
        <v>15320</v>
      </c>
      <c r="B794" t="s">
        <v>15345</v>
      </c>
      <c r="C794" t="s">
        <v>15320</v>
      </c>
      <c r="D794" t="e">
        <f>VLOOKUP(C794,#REF!,2,FALSE)</f>
        <v>#REF!</v>
      </c>
      <c r="E794" s="54"/>
    </row>
    <row r="795" spans="1:5">
      <c r="A795" t="s">
        <v>15320</v>
      </c>
      <c r="B795" t="s">
        <v>15320</v>
      </c>
      <c r="C795" t="s">
        <v>15320</v>
      </c>
      <c r="D795" t="s">
        <v>16148</v>
      </c>
      <c r="E795" s="54"/>
    </row>
    <row r="796" spans="1:5">
      <c r="A796" t="s">
        <v>1719</v>
      </c>
      <c r="B796" t="s">
        <v>1719</v>
      </c>
      <c r="C796" t="s">
        <v>1670</v>
      </c>
      <c r="D796">
        <v>8341</v>
      </c>
      <c r="E796" s="54"/>
    </row>
    <row r="797" spans="1:5">
      <c r="A797" t="s">
        <v>1785</v>
      </c>
      <c r="B797" t="s">
        <v>1785</v>
      </c>
      <c r="C797" t="s">
        <v>14889</v>
      </c>
      <c r="D797">
        <v>8272</v>
      </c>
      <c r="E797" s="54"/>
    </row>
    <row r="798" spans="1:5">
      <c r="A798" t="s">
        <v>14652</v>
      </c>
      <c r="B798" t="s">
        <v>14651</v>
      </c>
      <c r="C798" t="s">
        <v>14652</v>
      </c>
      <c r="D798">
        <v>5742</v>
      </c>
      <c r="E798" s="54"/>
    </row>
    <row r="799" spans="1:5">
      <c r="A799" t="s">
        <v>721</v>
      </c>
      <c r="B799" t="s">
        <v>311</v>
      </c>
      <c r="C799" t="s">
        <v>721</v>
      </c>
      <c r="D799">
        <v>1205</v>
      </c>
      <c r="E799" s="54"/>
    </row>
    <row r="800" spans="1:5">
      <c r="A800" t="s">
        <v>722</v>
      </c>
      <c r="B800" t="s">
        <v>312</v>
      </c>
      <c r="C800" t="s">
        <v>722</v>
      </c>
      <c r="D800">
        <v>1204</v>
      </c>
      <c r="E800" s="54"/>
    </row>
    <row r="801" spans="1:5">
      <c r="A801" t="s">
        <v>16149</v>
      </c>
      <c r="B801" t="s">
        <v>16149</v>
      </c>
      <c r="C801" t="s">
        <v>16149</v>
      </c>
      <c r="D801">
        <v>1208</v>
      </c>
      <c r="E801" s="54"/>
    </row>
    <row r="802" spans="1:5">
      <c r="A802" t="s">
        <v>16150</v>
      </c>
      <c r="B802" t="s">
        <v>16150</v>
      </c>
      <c r="C802" t="s">
        <v>16150</v>
      </c>
      <c r="D802">
        <v>1207</v>
      </c>
      <c r="E802" s="54"/>
    </row>
    <row r="803" spans="1:5">
      <c r="A803" t="s">
        <v>723</v>
      </c>
      <c r="B803" t="s">
        <v>314</v>
      </c>
      <c r="C803" t="s">
        <v>723</v>
      </c>
      <c r="D803">
        <v>6573</v>
      </c>
      <c r="E803" s="54"/>
    </row>
    <row r="804" spans="1:5">
      <c r="A804" t="s">
        <v>278</v>
      </c>
      <c r="B804" t="s">
        <v>278</v>
      </c>
      <c r="C804" t="s">
        <v>670</v>
      </c>
      <c r="D804" t="s">
        <v>1101</v>
      </c>
      <c r="E804" s="54"/>
    </row>
    <row r="805" spans="1:5">
      <c r="A805" t="s">
        <v>724</v>
      </c>
      <c r="B805" t="s">
        <v>315</v>
      </c>
      <c r="C805" t="s">
        <v>724</v>
      </c>
      <c r="D805" t="s">
        <v>1133</v>
      </c>
      <c r="E805" s="54"/>
    </row>
    <row r="806" spans="1:5">
      <c r="A806" t="s">
        <v>725</v>
      </c>
      <c r="B806" t="s">
        <v>316</v>
      </c>
      <c r="C806" t="s">
        <v>725</v>
      </c>
      <c r="D806" t="s">
        <v>1134</v>
      </c>
      <c r="E806" s="54"/>
    </row>
    <row r="807" spans="1:5">
      <c r="A807" t="s">
        <v>16151</v>
      </c>
      <c r="B807" t="s">
        <v>16151</v>
      </c>
      <c r="C807" t="s">
        <v>16151</v>
      </c>
      <c r="D807">
        <v>32338</v>
      </c>
      <c r="E807" s="54"/>
    </row>
    <row r="808" spans="1:5">
      <c r="A808" t="s">
        <v>16152</v>
      </c>
      <c r="B808" t="s">
        <v>16152</v>
      </c>
      <c r="C808" t="s">
        <v>16152</v>
      </c>
      <c r="D808">
        <v>7980</v>
      </c>
      <c r="E808" s="54"/>
    </row>
    <row r="809" spans="1:5">
      <c r="A809" t="s">
        <v>14653</v>
      </c>
      <c r="B809" t="s">
        <v>416</v>
      </c>
      <c r="C809" t="s">
        <v>14653</v>
      </c>
      <c r="D809">
        <v>6596</v>
      </c>
      <c r="E809" s="54"/>
    </row>
    <row r="810" spans="1:5">
      <c r="A810" t="s">
        <v>16153</v>
      </c>
      <c r="B810" t="s">
        <v>16153</v>
      </c>
      <c r="C810" t="s">
        <v>16153</v>
      </c>
      <c r="D810">
        <v>7058</v>
      </c>
      <c r="E810" s="54"/>
    </row>
    <row r="811" spans="1:5">
      <c r="A811" t="s">
        <v>16154</v>
      </c>
      <c r="B811" t="s">
        <v>16154</v>
      </c>
      <c r="C811" t="s">
        <v>16154</v>
      </c>
      <c r="D811">
        <v>7911</v>
      </c>
      <c r="E811" s="54"/>
    </row>
    <row r="812" spans="1:5">
      <c r="A812" t="s">
        <v>14655</v>
      </c>
      <c r="B812" t="s">
        <v>14654</v>
      </c>
      <c r="C812" t="s">
        <v>14655</v>
      </c>
      <c r="D812">
        <v>7910</v>
      </c>
      <c r="E812" s="54"/>
    </row>
    <row r="813" spans="1:5">
      <c r="A813" t="s">
        <v>16155</v>
      </c>
      <c r="B813" t="s">
        <v>16155</v>
      </c>
      <c r="C813" t="s">
        <v>16155</v>
      </c>
      <c r="D813">
        <v>7909</v>
      </c>
      <c r="E813" s="54"/>
    </row>
    <row r="814" spans="1:5">
      <c r="A814" t="s">
        <v>16156</v>
      </c>
      <c r="B814" t="s">
        <v>16156</v>
      </c>
      <c r="C814" t="s">
        <v>16156</v>
      </c>
      <c r="D814">
        <v>31224</v>
      </c>
      <c r="E814" s="54"/>
    </row>
    <row r="815" spans="1:5">
      <c r="A815" t="s">
        <v>16157</v>
      </c>
      <c r="B815" t="s">
        <v>16157</v>
      </c>
      <c r="C815" t="s">
        <v>16157</v>
      </c>
      <c r="D815">
        <v>6541</v>
      </c>
      <c r="E815" s="54"/>
    </row>
    <row r="816" spans="1:5">
      <c r="A816" t="s">
        <v>14657</v>
      </c>
      <c r="B816" t="s">
        <v>14656</v>
      </c>
      <c r="C816" t="s">
        <v>14657</v>
      </c>
      <c r="D816" t="s">
        <v>14658</v>
      </c>
      <c r="E816" s="54"/>
    </row>
    <row r="817" spans="1:5">
      <c r="A817" t="s">
        <v>15332</v>
      </c>
      <c r="B817" t="s">
        <v>15333</v>
      </c>
      <c r="C817" t="s">
        <v>15332</v>
      </c>
      <c r="D817" t="e">
        <f>VLOOKUP(C817,#REF!,2,FALSE)</f>
        <v>#REF!</v>
      </c>
      <c r="E817" s="54"/>
    </row>
    <row r="818" spans="1:5">
      <c r="A818" t="s">
        <v>15246</v>
      </c>
      <c r="B818" t="s">
        <v>15245</v>
      </c>
      <c r="C818" t="s">
        <v>15246</v>
      </c>
      <c r="D818" t="s">
        <v>15247</v>
      </c>
      <c r="E818" s="54"/>
    </row>
    <row r="819" spans="1:5">
      <c r="A819" t="s">
        <v>15249</v>
      </c>
      <c r="B819" t="s">
        <v>15248</v>
      </c>
      <c r="C819" t="s">
        <v>15249</v>
      </c>
      <c r="D819" t="s">
        <v>15250</v>
      </c>
      <c r="E819" s="54"/>
    </row>
    <row r="820" spans="1:5">
      <c r="A820" t="s">
        <v>14660</v>
      </c>
      <c r="B820" t="s">
        <v>14659</v>
      </c>
      <c r="C820" t="s">
        <v>14660</v>
      </c>
      <c r="D820" t="s">
        <v>14661</v>
      </c>
      <c r="E820" s="54"/>
    </row>
    <row r="821" spans="1:5">
      <c r="A821" t="s">
        <v>16159</v>
      </c>
      <c r="B821" t="s">
        <v>16159</v>
      </c>
      <c r="C821" t="s">
        <v>16159</v>
      </c>
      <c r="D821" t="s">
        <v>16158</v>
      </c>
      <c r="E821" s="54"/>
    </row>
    <row r="822" spans="1:5">
      <c r="A822" t="s">
        <v>14663</v>
      </c>
      <c r="B822" t="s">
        <v>14662</v>
      </c>
      <c r="C822" t="s">
        <v>14663</v>
      </c>
      <c r="D822" t="s">
        <v>14664</v>
      </c>
      <c r="E822" s="54"/>
    </row>
    <row r="823" spans="1:5">
      <c r="A823" t="s">
        <v>997</v>
      </c>
      <c r="B823" t="s">
        <v>997</v>
      </c>
      <c r="C823" t="s">
        <v>997</v>
      </c>
      <c r="D823" t="s">
        <v>1305</v>
      </c>
      <c r="E823" s="54"/>
    </row>
    <row r="824" spans="1:5">
      <c r="A824" t="s">
        <v>16160</v>
      </c>
      <c r="B824" t="s">
        <v>16160</v>
      </c>
      <c r="C824" t="s">
        <v>16160</v>
      </c>
      <c r="D824">
        <v>31127</v>
      </c>
      <c r="E824" s="54"/>
    </row>
    <row r="825" spans="1:5">
      <c r="A825" t="s">
        <v>16161</v>
      </c>
      <c r="B825" t="s">
        <v>16161</v>
      </c>
      <c r="C825" t="s">
        <v>16161</v>
      </c>
      <c r="D825">
        <v>6564</v>
      </c>
      <c r="E825" s="54"/>
    </row>
    <row r="826" spans="1:5">
      <c r="A826" t="s">
        <v>16162</v>
      </c>
      <c r="B826" t="s">
        <v>16162</v>
      </c>
      <c r="C826" t="s">
        <v>16162</v>
      </c>
      <c r="D826">
        <v>6477</v>
      </c>
      <c r="E826" s="54"/>
    </row>
    <row r="827" spans="1:5">
      <c r="A827" t="s">
        <v>16163</v>
      </c>
      <c r="B827" t="s">
        <v>16163</v>
      </c>
      <c r="C827" t="s">
        <v>16163</v>
      </c>
      <c r="D827">
        <v>6556</v>
      </c>
      <c r="E827" s="54"/>
    </row>
    <row r="828" spans="1:5">
      <c r="A828" t="s">
        <v>16164</v>
      </c>
      <c r="B828" t="s">
        <v>16164</v>
      </c>
      <c r="C828" t="s">
        <v>16164</v>
      </c>
      <c r="D828">
        <v>6559</v>
      </c>
      <c r="E828" s="54"/>
    </row>
    <row r="829" spans="1:5">
      <c r="A829" t="s">
        <v>16165</v>
      </c>
      <c r="B829" t="s">
        <v>16165</v>
      </c>
      <c r="C829" t="s">
        <v>16165</v>
      </c>
      <c r="D829">
        <v>32598</v>
      </c>
      <c r="E829" s="54"/>
    </row>
    <row r="830" spans="1:5">
      <c r="A830" t="s">
        <v>16166</v>
      </c>
      <c r="B830" t="s">
        <v>16166</v>
      </c>
      <c r="C830" t="s">
        <v>16166</v>
      </c>
      <c r="D830">
        <v>103761482</v>
      </c>
      <c r="E830" s="54"/>
    </row>
    <row r="831" spans="1:5">
      <c r="A831" t="s">
        <v>14665</v>
      </c>
      <c r="B831" t="s">
        <v>317</v>
      </c>
      <c r="C831" t="s">
        <v>14665</v>
      </c>
      <c r="D831">
        <v>6560</v>
      </c>
      <c r="E831" s="54"/>
    </row>
    <row r="832" spans="1:5">
      <c r="A832" t="s">
        <v>16167</v>
      </c>
      <c r="B832" t="s">
        <v>16167</v>
      </c>
      <c r="C832" t="s">
        <v>16167</v>
      </c>
      <c r="D832">
        <v>6561</v>
      </c>
      <c r="E832" s="54"/>
    </row>
    <row r="833" spans="1:5">
      <c r="A833" t="s">
        <v>726</v>
      </c>
      <c r="B833" t="s">
        <v>14666</v>
      </c>
      <c r="C833" t="s">
        <v>726</v>
      </c>
      <c r="D833">
        <v>6563</v>
      </c>
      <c r="E833" s="54"/>
    </row>
    <row r="834" spans="1:5">
      <c r="A834" t="s">
        <v>14668</v>
      </c>
      <c r="B834" t="s">
        <v>14667</v>
      </c>
      <c r="C834" t="s">
        <v>14668</v>
      </c>
      <c r="D834">
        <v>6570</v>
      </c>
      <c r="E834" s="54"/>
    </row>
    <row r="835" spans="1:5">
      <c r="A835" t="s">
        <v>16168</v>
      </c>
      <c r="B835" t="s">
        <v>16168</v>
      </c>
      <c r="C835" t="s">
        <v>16168</v>
      </c>
      <c r="D835">
        <v>103761859</v>
      </c>
      <c r="E835" s="54"/>
    </row>
    <row r="836" spans="1:5">
      <c r="A836" t="s">
        <v>1685</v>
      </c>
      <c r="B836" t="s">
        <v>14669</v>
      </c>
      <c r="C836" t="s">
        <v>1685</v>
      </c>
      <c r="D836">
        <v>6569</v>
      </c>
      <c r="E836" s="54"/>
    </row>
    <row r="837" spans="1:5">
      <c r="A837" t="s">
        <v>16169</v>
      </c>
      <c r="B837" t="s">
        <v>16169</v>
      </c>
      <c r="C837" t="s">
        <v>16169</v>
      </c>
      <c r="D837">
        <v>6562</v>
      </c>
      <c r="E837" s="54"/>
    </row>
    <row r="838" spans="1:5">
      <c r="A838" t="s">
        <v>727</v>
      </c>
      <c r="B838" t="s">
        <v>318</v>
      </c>
      <c r="C838" t="s">
        <v>727</v>
      </c>
      <c r="D838">
        <v>1772</v>
      </c>
      <c r="E838" s="54"/>
    </row>
    <row r="839" spans="1:5">
      <c r="A839" t="s">
        <v>14671</v>
      </c>
      <c r="B839" t="s">
        <v>14670</v>
      </c>
      <c r="C839" t="s">
        <v>14671</v>
      </c>
      <c r="D839">
        <v>1771</v>
      </c>
      <c r="E839" s="54"/>
    </row>
    <row r="840" spans="1:5">
      <c r="A840" t="s">
        <v>460</v>
      </c>
      <c r="B840" t="s">
        <v>460</v>
      </c>
      <c r="C840" t="s">
        <v>902</v>
      </c>
      <c r="D840" t="s">
        <v>1246</v>
      </c>
      <c r="E840" s="54"/>
    </row>
    <row r="841" spans="1:5">
      <c r="A841" t="s">
        <v>16170</v>
      </c>
      <c r="B841" t="s">
        <v>16170</v>
      </c>
      <c r="C841" t="s">
        <v>16170</v>
      </c>
      <c r="D841">
        <v>3875</v>
      </c>
      <c r="E841" s="54"/>
    </row>
    <row r="842" spans="1:5">
      <c r="A842" t="s">
        <v>1739</v>
      </c>
      <c r="B842" t="s">
        <v>1739</v>
      </c>
      <c r="C842" t="s">
        <v>1624</v>
      </c>
      <c r="D842">
        <v>7935</v>
      </c>
      <c r="E842" s="54"/>
    </row>
    <row r="843" spans="1:5">
      <c r="A843" t="s">
        <v>16171</v>
      </c>
      <c r="B843" t="s">
        <v>16171</v>
      </c>
      <c r="C843" t="s">
        <v>16171</v>
      </c>
      <c r="D843">
        <v>7151</v>
      </c>
      <c r="E843" s="54"/>
    </row>
    <row r="844" spans="1:5">
      <c r="A844" t="s">
        <v>16172</v>
      </c>
      <c r="B844" t="s">
        <v>16172</v>
      </c>
      <c r="C844" t="s">
        <v>16172</v>
      </c>
      <c r="D844">
        <v>103811905</v>
      </c>
      <c r="E844" s="54"/>
    </row>
    <row r="845" spans="1:5">
      <c r="A845" t="s">
        <v>16173</v>
      </c>
      <c r="B845" t="s">
        <v>16173</v>
      </c>
      <c r="C845" t="s">
        <v>16173</v>
      </c>
      <c r="D845">
        <v>7152</v>
      </c>
      <c r="E845" s="54"/>
    </row>
    <row r="846" spans="1:5">
      <c r="A846" t="s">
        <v>728</v>
      </c>
      <c r="B846" t="s">
        <v>14672</v>
      </c>
      <c r="C846" t="s">
        <v>728</v>
      </c>
      <c r="D846">
        <v>7150</v>
      </c>
      <c r="E846" s="54"/>
    </row>
    <row r="847" spans="1:5">
      <c r="A847" t="s">
        <v>246</v>
      </c>
      <c r="B847" t="s">
        <v>246</v>
      </c>
      <c r="C847" t="s">
        <v>623</v>
      </c>
      <c r="D847" t="s">
        <v>1061</v>
      </c>
      <c r="E847" s="54"/>
    </row>
    <row r="848" spans="1:5">
      <c r="A848" t="s">
        <v>16174</v>
      </c>
      <c r="B848" t="s">
        <v>16174</v>
      </c>
      <c r="C848" t="s">
        <v>16174</v>
      </c>
      <c r="D848">
        <v>5741</v>
      </c>
      <c r="E848" s="54"/>
    </row>
    <row r="849" spans="1:5">
      <c r="A849" t="s">
        <v>16175</v>
      </c>
      <c r="B849" t="s">
        <v>16175</v>
      </c>
      <c r="C849" t="s">
        <v>16175</v>
      </c>
      <c r="D849">
        <v>5737</v>
      </c>
      <c r="E849" s="54"/>
    </row>
    <row r="850" spans="1:5">
      <c r="A850" t="s">
        <v>16176</v>
      </c>
      <c r="B850" t="s">
        <v>16176</v>
      </c>
      <c r="C850" t="s">
        <v>16176</v>
      </c>
      <c r="D850">
        <v>5740</v>
      </c>
      <c r="E850" s="54"/>
    </row>
    <row r="851" spans="1:5">
      <c r="A851" t="s">
        <v>731</v>
      </c>
      <c r="B851" t="s">
        <v>319</v>
      </c>
      <c r="C851" t="s">
        <v>731</v>
      </c>
      <c r="D851">
        <v>5739</v>
      </c>
      <c r="E851" s="54"/>
    </row>
    <row r="852" spans="1:5">
      <c r="A852" t="s">
        <v>732</v>
      </c>
      <c r="B852" t="s">
        <v>320</v>
      </c>
      <c r="C852" t="s">
        <v>732</v>
      </c>
      <c r="D852">
        <v>5736</v>
      </c>
      <c r="E852" s="54"/>
    </row>
    <row r="853" spans="1:5">
      <c r="A853" t="s">
        <v>16177</v>
      </c>
      <c r="B853" t="s">
        <v>16177</v>
      </c>
      <c r="C853" t="s">
        <v>16177</v>
      </c>
      <c r="D853">
        <v>1016576</v>
      </c>
      <c r="E853" s="54"/>
    </row>
    <row r="854" spans="1:5">
      <c r="A854" t="s">
        <v>16178</v>
      </c>
      <c r="B854" t="s">
        <v>16178</v>
      </c>
      <c r="C854" t="s">
        <v>16178</v>
      </c>
      <c r="D854">
        <v>646</v>
      </c>
      <c r="E854" s="54"/>
    </row>
    <row r="855" spans="1:5">
      <c r="A855" t="s">
        <v>16179</v>
      </c>
      <c r="B855" t="s">
        <v>16179</v>
      </c>
      <c r="C855" t="s">
        <v>16179</v>
      </c>
      <c r="D855">
        <v>635</v>
      </c>
      <c r="E855" s="54"/>
    </row>
    <row r="856" spans="1:5">
      <c r="A856" t="s">
        <v>16180</v>
      </c>
      <c r="B856" t="s">
        <v>16180</v>
      </c>
      <c r="C856" t="s">
        <v>16180</v>
      </c>
      <c r="D856">
        <v>640</v>
      </c>
      <c r="E856" s="54"/>
    </row>
    <row r="857" spans="1:5">
      <c r="A857" t="s">
        <v>16181</v>
      </c>
      <c r="B857" t="s">
        <v>16181</v>
      </c>
      <c r="C857" t="s">
        <v>16181</v>
      </c>
      <c r="D857">
        <v>647</v>
      </c>
      <c r="E857" s="54"/>
    </row>
    <row r="858" spans="1:5">
      <c r="A858" t="s">
        <v>16182</v>
      </c>
      <c r="B858" t="s">
        <v>16182</v>
      </c>
      <c r="C858" t="s">
        <v>16182</v>
      </c>
      <c r="D858">
        <v>638</v>
      </c>
      <c r="E858" s="54"/>
    </row>
    <row r="859" spans="1:5">
      <c r="A859" t="s">
        <v>16183</v>
      </c>
      <c r="B859" t="s">
        <v>16183</v>
      </c>
      <c r="C859" t="s">
        <v>16183</v>
      </c>
      <c r="D859">
        <v>634</v>
      </c>
      <c r="E859" s="54"/>
    </row>
    <row r="860" spans="1:5">
      <c r="A860" t="s">
        <v>16184</v>
      </c>
      <c r="B860" t="s">
        <v>16184</v>
      </c>
      <c r="C860" t="s">
        <v>16184</v>
      </c>
      <c r="D860">
        <v>643</v>
      </c>
      <c r="E860" s="54"/>
    </row>
    <row r="861" spans="1:5">
      <c r="A861" t="s">
        <v>14674</v>
      </c>
      <c r="B861" t="s">
        <v>14673</v>
      </c>
      <c r="C861" t="s">
        <v>14674</v>
      </c>
      <c r="D861" t="s">
        <v>14675</v>
      </c>
      <c r="E861" s="54"/>
    </row>
    <row r="862" spans="1:5">
      <c r="A862" t="s">
        <v>729</v>
      </c>
      <c r="B862" t="s">
        <v>1387</v>
      </c>
      <c r="C862" t="s">
        <v>729</v>
      </c>
      <c r="D862" t="s">
        <v>1135</v>
      </c>
      <c r="E862" s="54"/>
    </row>
    <row r="863" spans="1:5">
      <c r="A863" t="s">
        <v>14677</v>
      </c>
      <c r="B863" t="s">
        <v>14676</v>
      </c>
      <c r="C863" t="s">
        <v>14677</v>
      </c>
      <c r="D863" t="s">
        <v>14678</v>
      </c>
      <c r="E863" s="54"/>
    </row>
    <row r="864" spans="1:5">
      <c r="A864" t="s">
        <v>14680</v>
      </c>
      <c r="B864" t="s">
        <v>14679</v>
      </c>
      <c r="C864" t="s">
        <v>14680</v>
      </c>
      <c r="D864" t="s">
        <v>14681</v>
      </c>
      <c r="E864" s="54"/>
    </row>
    <row r="865" spans="1:5">
      <c r="A865" t="s">
        <v>734</v>
      </c>
      <c r="B865" t="s">
        <v>1388</v>
      </c>
      <c r="C865" t="s">
        <v>734</v>
      </c>
      <c r="D865" t="s">
        <v>1137</v>
      </c>
      <c r="E865" s="54"/>
    </row>
    <row r="866" spans="1:5">
      <c r="A866" t="s">
        <v>730</v>
      </c>
      <c r="B866" t="s">
        <v>730</v>
      </c>
      <c r="C866" t="s">
        <v>730</v>
      </c>
      <c r="D866" t="s">
        <v>1136</v>
      </c>
      <c r="E866" s="54"/>
    </row>
    <row r="867" spans="1:5">
      <c r="A867" t="s">
        <v>733</v>
      </c>
      <c r="B867" t="s">
        <v>321</v>
      </c>
      <c r="C867" t="s">
        <v>733</v>
      </c>
      <c r="D867">
        <v>8402</v>
      </c>
      <c r="E867" s="54"/>
    </row>
    <row r="868" spans="1:5">
      <c r="A868" t="s">
        <v>449</v>
      </c>
      <c r="B868" t="s">
        <v>449</v>
      </c>
      <c r="C868" t="s">
        <v>891</v>
      </c>
      <c r="D868">
        <v>6707</v>
      </c>
      <c r="E868" s="54"/>
    </row>
    <row r="869" spans="1:5">
      <c r="A869" t="s">
        <v>735</v>
      </c>
      <c r="B869" t="s">
        <v>322</v>
      </c>
      <c r="C869" t="s">
        <v>735</v>
      </c>
      <c r="D869">
        <v>8192</v>
      </c>
      <c r="E869" s="54"/>
    </row>
    <row r="870" spans="1:5">
      <c r="A870" t="s">
        <v>16185</v>
      </c>
      <c r="B870" t="s">
        <v>16185</v>
      </c>
      <c r="C870" t="s">
        <v>16185</v>
      </c>
      <c r="D870">
        <v>8196</v>
      </c>
      <c r="E870" s="54"/>
    </row>
    <row r="871" spans="1:5">
      <c r="A871" t="s">
        <v>736</v>
      </c>
      <c r="B871" t="s">
        <v>15275</v>
      </c>
      <c r="C871" t="s">
        <v>736</v>
      </c>
      <c r="D871">
        <v>103776128</v>
      </c>
      <c r="E871" s="54"/>
    </row>
    <row r="872" spans="1:5">
      <c r="A872" t="s">
        <v>16186</v>
      </c>
      <c r="B872" t="s">
        <v>16186</v>
      </c>
      <c r="C872" t="s">
        <v>16186</v>
      </c>
      <c r="D872">
        <v>8227</v>
      </c>
      <c r="E872" s="54"/>
    </row>
    <row r="873" spans="1:5">
      <c r="A873" t="s">
        <v>1687</v>
      </c>
      <c r="B873" t="s">
        <v>1757</v>
      </c>
      <c r="C873" t="s">
        <v>1687</v>
      </c>
      <c r="D873">
        <v>8208</v>
      </c>
      <c r="E873" s="54"/>
    </row>
    <row r="874" spans="1:5">
      <c r="A874" t="s">
        <v>16187</v>
      </c>
      <c r="B874" t="s">
        <v>16187</v>
      </c>
      <c r="C874" t="s">
        <v>16187</v>
      </c>
      <c r="D874">
        <v>8222</v>
      </c>
      <c r="E874" s="54"/>
    </row>
    <row r="875" spans="1:5">
      <c r="A875" t="s">
        <v>16188</v>
      </c>
      <c r="B875" t="s">
        <v>16188</v>
      </c>
      <c r="C875" t="s">
        <v>16188</v>
      </c>
      <c r="D875">
        <v>8197</v>
      </c>
      <c r="E875" s="54"/>
    </row>
    <row r="876" spans="1:5">
      <c r="A876" t="s">
        <v>14682</v>
      </c>
      <c r="B876" t="s">
        <v>323</v>
      </c>
      <c r="C876" t="s">
        <v>14682</v>
      </c>
      <c r="D876">
        <v>8209</v>
      </c>
      <c r="E876" s="54"/>
    </row>
    <row r="877" spans="1:5">
      <c r="A877" t="s">
        <v>737</v>
      </c>
      <c r="B877" t="s">
        <v>324</v>
      </c>
      <c r="C877" t="s">
        <v>737</v>
      </c>
      <c r="D877">
        <v>6038</v>
      </c>
      <c r="E877" s="54"/>
    </row>
    <row r="878" spans="1:5">
      <c r="A878" t="s">
        <v>14684</v>
      </c>
      <c r="B878" t="s">
        <v>14683</v>
      </c>
      <c r="C878" t="s">
        <v>14684</v>
      </c>
      <c r="D878">
        <v>6047</v>
      </c>
      <c r="E878" s="54"/>
    </row>
    <row r="879" spans="1:5">
      <c r="A879" t="s">
        <v>16189</v>
      </c>
      <c r="B879" t="s">
        <v>16189</v>
      </c>
      <c r="C879" t="s">
        <v>16189</v>
      </c>
      <c r="D879">
        <v>6037</v>
      </c>
      <c r="E879" s="54"/>
    </row>
    <row r="880" spans="1:5">
      <c r="A880" t="s">
        <v>14686</v>
      </c>
      <c r="B880" t="s">
        <v>14685</v>
      </c>
      <c r="C880" t="s">
        <v>14686</v>
      </c>
      <c r="D880">
        <v>6045</v>
      </c>
      <c r="E880" s="54"/>
    </row>
    <row r="881" spans="1:5">
      <c r="A881" t="s">
        <v>738</v>
      </c>
      <c r="B881" t="s">
        <v>325</v>
      </c>
      <c r="C881" t="s">
        <v>738</v>
      </c>
      <c r="D881">
        <v>6036</v>
      </c>
      <c r="E881" s="54"/>
    </row>
    <row r="882" spans="1:5">
      <c r="A882" t="s">
        <v>16190</v>
      </c>
      <c r="B882" t="s">
        <v>16190</v>
      </c>
      <c r="C882" t="s">
        <v>16190</v>
      </c>
      <c r="D882">
        <v>6040</v>
      </c>
      <c r="E882" s="54"/>
    </row>
    <row r="883" spans="1:5">
      <c r="A883" t="s">
        <v>739</v>
      </c>
      <c r="B883" t="s">
        <v>326</v>
      </c>
      <c r="C883" t="s">
        <v>739</v>
      </c>
      <c r="D883">
        <v>6035</v>
      </c>
      <c r="E883" s="54"/>
    </row>
    <row r="884" spans="1:5">
      <c r="A884" t="s">
        <v>740</v>
      </c>
      <c r="B884" t="s">
        <v>327</v>
      </c>
      <c r="C884" t="s">
        <v>740</v>
      </c>
      <c r="D884">
        <v>6034</v>
      </c>
      <c r="E884" s="54"/>
    </row>
    <row r="885" spans="1:5">
      <c r="A885" t="s">
        <v>741</v>
      </c>
      <c r="B885" t="s">
        <v>14687</v>
      </c>
      <c r="C885" t="s">
        <v>741</v>
      </c>
      <c r="D885">
        <v>6048</v>
      </c>
      <c r="E885" s="54"/>
    </row>
    <row r="886" spans="1:5">
      <c r="A886" t="s">
        <v>16191</v>
      </c>
      <c r="B886" t="s">
        <v>16191</v>
      </c>
      <c r="C886" t="s">
        <v>16191</v>
      </c>
      <c r="D886">
        <v>6039</v>
      </c>
      <c r="E886" s="54"/>
    </row>
    <row r="887" spans="1:5">
      <c r="A887" t="s">
        <v>16192</v>
      </c>
      <c r="B887" t="s">
        <v>16192</v>
      </c>
      <c r="C887" t="s">
        <v>16192</v>
      </c>
      <c r="D887">
        <v>103711049</v>
      </c>
      <c r="E887" s="54"/>
    </row>
    <row r="888" spans="1:5">
      <c r="A888" t="s">
        <v>742</v>
      </c>
      <c r="B888" t="s">
        <v>328</v>
      </c>
      <c r="C888" t="s">
        <v>742</v>
      </c>
      <c r="D888">
        <v>738</v>
      </c>
      <c r="E888" s="54"/>
    </row>
    <row r="889" spans="1:5">
      <c r="A889" t="s">
        <v>743</v>
      </c>
      <c r="B889" t="s">
        <v>329</v>
      </c>
      <c r="C889" t="s">
        <v>743</v>
      </c>
      <c r="D889">
        <v>737</v>
      </c>
      <c r="E889" s="54"/>
    </row>
    <row r="890" spans="1:5">
      <c r="A890" t="s">
        <v>16193</v>
      </c>
      <c r="B890" t="s">
        <v>16193</v>
      </c>
      <c r="C890" t="s">
        <v>16193</v>
      </c>
      <c r="D890">
        <v>736</v>
      </c>
      <c r="E890" s="54"/>
    </row>
    <row r="891" spans="1:5">
      <c r="A891" t="s">
        <v>14594</v>
      </c>
      <c r="B891" t="s">
        <v>14594</v>
      </c>
      <c r="C891" t="s">
        <v>14595</v>
      </c>
      <c r="D891" t="s">
        <v>14596</v>
      </c>
      <c r="E891" s="54"/>
    </row>
    <row r="892" spans="1:5">
      <c r="A892" t="s">
        <v>744</v>
      </c>
      <c r="B892" t="s">
        <v>14688</v>
      </c>
      <c r="C892" t="s">
        <v>744</v>
      </c>
      <c r="D892" t="s">
        <v>1138</v>
      </c>
      <c r="E892" s="54"/>
    </row>
    <row r="893" spans="1:5">
      <c r="A893" t="s">
        <v>15343</v>
      </c>
      <c r="B893" t="s">
        <v>15343</v>
      </c>
      <c r="C893" t="s">
        <v>15322</v>
      </c>
      <c r="D893" t="e">
        <f>VLOOKUP(C893,#REF!,2,FALSE)</f>
        <v>#REF!</v>
      </c>
      <c r="E893" s="54"/>
    </row>
    <row r="894" spans="1:5">
      <c r="A894" t="s">
        <v>16194</v>
      </c>
      <c r="B894" t="s">
        <v>16194</v>
      </c>
      <c r="C894" t="s">
        <v>16194</v>
      </c>
      <c r="D894">
        <v>1016996</v>
      </c>
      <c r="E894" s="54"/>
    </row>
    <row r="895" spans="1:5">
      <c r="A895" t="s">
        <v>16195</v>
      </c>
      <c r="B895" t="s">
        <v>16195</v>
      </c>
      <c r="C895" t="s">
        <v>16195</v>
      </c>
      <c r="D895">
        <v>1016997</v>
      </c>
      <c r="E895" s="54"/>
    </row>
    <row r="896" spans="1:5">
      <c r="A896" t="s">
        <v>16196</v>
      </c>
      <c r="B896" t="s">
        <v>16196</v>
      </c>
      <c r="C896" t="s">
        <v>16196</v>
      </c>
      <c r="D896">
        <v>707</v>
      </c>
      <c r="E896" s="54"/>
    </row>
    <row r="897" spans="1:5">
      <c r="A897" t="s">
        <v>745</v>
      </c>
      <c r="B897" t="s">
        <v>330</v>
      </c>
      <c r="C897" t="s">
        <v>745</v>
      </c>
      <c r="D897">
        <v>706</v>
      </c>
      <c r="E897" s="54"/>
    </row>
    <row r="898" spans="1:5">
      <c r="A898" t="s">
        <v>1667</v>
      </c>
      <c r="B898" t="s">
        <v>1713</v>
      </c>
      <c r="C898" t="s">
        <v>1667</v>
      </c>
      <c r="D898">
        <v>2715</v>
      </c>
      <c r="E898" s="54"/>
    </row>
    <row r="899" spans="1:5">
      <c r="A899" t="s">
        <v>16197</v>
      </c>
      <c r="B899" t="s">
        <v>16197</v>
      </c>
      <c r="C899" t="s">
        <v>16197</v>
      </c>
      <c r="D899">
        <v>2740</v>
      </c>
      <c r="E899" s="54"/>
    </row>
    <row r="900" spans="1:5">
      <c r="A900" t="s">
        <v>16198</v>
      </c>
      <c r="B900" t="s">
        <v>16198</v>
      </c>
      <c r="C900" t="s">
        <v>16198</v>
      </c>
      <c r="D900">
        <v>32108</v>
      </c>
      <c r="E900" s="54"/>
    </row>
    <row r="901" spans="1:5">
      <c r="A901" t="s">
        <v>16199</v>
      </c>
      <c r="B901" t="s">
        <v>16199</v>
      </c>
      <c r="C901" t="s">
        <v>16199</v>
      </c>
      <c r="D901">
        <v>1016768</v>
      </c>
      <c r="E901" s="54"/>
    </row>
    <row r="902" spans="1:5">
      <c r="A902" t="s">
        <v>1619</v>
      </c>
      <c r="B902" t="s">
        <v>1797</v>
      </c>
      <c r="C902" t="s">
        <v>1619</v>
      </c>
      <c r="D902">
        <v>7934</v>
      </c>
      <c r="E902" s="54"/>
    </row>
    <row r="903" spans="1:5">
      <c r="A903" t="s">
        <v>276</v>
      </c>
      <c r="B903" t="s">
        <v>276</v>
      </c>
      <c r="C903" t="s">
        <v>668</v>
      </c>
      <c r="D903" t="s">
        <v>1100</v>
      </c>
      <c r="E903" s="54"/>
    </row>
    <row r="904" spans="1:5">
      <c r="A904" t="s">
        <v>15073</v>
      </c>
      <c r="B904" t="s">
        <v>15073</v>
      </c>
      <c r="C904" t="s">
        <v>15074</v>
      </c>
      <c r="D904">
        <v>7115</v>
      </c>
      <c r="E904" s="54"/>
    </row>
    <row r="905" spans="1:5">
      <c r="A905" t="s">
        <v>14736</v>
      </c>
      <c r="B905" t="s">
        <v>14736</v>
      </c>
      <c r="C905" t="s">
        <v>14737</v>
      </c>
      <c r="D905" t="s">
        <v>14738</v>
      </c>
      <c r="E905" s="54"/>
    </row>
    <row r="906" spans="1:5">
      <c r="A906" t="s">
        <v>481</v>
      </c>
      <c r="B906" t="s">
        <v>481</v>
      </c>
      <c r="C906" t="s">
        <v>924</v>
      </c>
      <c r="D906">
        <v>7707</v>
      </c>
      <c r="E906" s="54"/>
    </row>
    <row r="907" spans="1:5">
      <c r="A907" t="s">
        <v>14975</v>
      </c>
      <c r="B907" t="s">
        <v>14975</v>
      </c>
      <c r="C907" t="s">
        <v>1655</v>
      </c>
      <c r="D907">
        <v>5890</v>
      </c>
      <c r="E907" s="54"/>
    </row>
    <row r="908" spans="1:5">
      <c r="A908" t="s">
        <v>1374</v>
      </c>
      <c r="B908" t="s">
        <v>1374</v>
      </c>
      <c r="C908" t="s">
        <v>629</v>
      </c>
      <c r="D908" t="s">
        <v>1065</v>
      </c>
      <c r="E908" s="54"/>
    </row>
    <row r="909" spans="1:5">
      <c r="A909" t="s">
        <v>1772</v>
      </c>
      <c r="B909" t="s">
        <v>1772</v>
      </c>
      <c r="C909" t="s">
        <v>1651</v>
      </c>
      <c r="D909">
        <v>1243</v>
      </c>
      <c r="E909" s="54"/>
    </row>
    <row r="910" spans="1:5">
      <c r="A910" t="s">
        <v>1767</v>
      </c>
      <c r="B910" t="s">
        <v>1767</v>
      </c>
      <c r="C910" t="s">
        <v>1671</v>
      </c>
      <c r="D910" t="s">
        <v>1768</v>
      </c>
      <c r="E910" s="54"/>
    </row>
    <row r="911" spans="1:5">
      <c r="A911" t="s">
        <v>1801</v>
      </c>
      <c r="B911" t="s">
        <v>1801</v>
      </c>
      <c r="C911" t="s">
        <v>1616</v>
      </c>
      <c r="D911">
        <v>1016946</v>
      </c>
      <c r="E911" s="54"/>
    </row>
    <row r="912" spans="1:5">
      <c r="A912" t="s">
        <v>15087</v>
      </c>
      <c r="B912" t="s">
        <v>15087</v>
      </c>
      <c r="C912" t="s">
        <v>15088</v>
      </c>
      <c r="D912">
        <v>1016499</v>
      </c>
      <c r="E912" s="54"/>
    </row>
    <row r="913" spans="1:5">
      <c r="A913" t="s">
        <v>14690</v>
      </c>
      <c r="B913" t="s">
        <v>14689</v>
      </c>
      <c r="C913" t="s">
        <v>14690</v>
      </c>
      <c r="D913" t="s">
        <v>14691</v>
      </c>
      <c r="E913" s="54"/>
    </row>
    <row r="914" spans="1:5">
      <c r="A914" t="s">
        <v>747</v>
      </c>
      <c r="B914" t="s">
        <v>331</v>
      </c>
      <c r="C914" t="s">
        <v>747</v>
      </c>
      <c r="D914" t="s">
        <v>1142</v>
      </c>
      <c r="E914" s="54"/>
    </row>
    <row r="915" spans="1:5">
      <c r="A915" t="s">
        <v>748</v>
      </c>
      <c r="B915" t="s">
        <v>1394</v>
      </c>
      <c r="C915" t="s">
        <v>748</v>
      </c>
      <c r="D915" t="s">
        <v>1143</v>
      </c>
      <c r="E915" s="54"/>
    </row>
    <row r="916" spans="1:5">
      <c r="A916" t="s">
        <v>14693</v>
      </c>
      <c r="B916" t="s">
        <v>14692</v>
      </c>
      <c r="C916" t="s">
        <v>14693</v>
      </c>
      <c r="D916" t="s">
        <v>14694</v>
      </c>
      <c r="E916" s="54"/>
    </row>
    <row r="917" spans="1:5">
      <c r="A917" t="s">
        <v>14696</v>
      </c>
      <c r="B917" t="s">
        <v>14695</v>
      </c>
      <c r="C917" t="s">
        <v>14696</v>
      </c>
      <c r="D917" t="s">
        <v>14697</v>
      </c>
      <c r="E917" s="54"/>
    </row>
    <row r="918" spans="1:5">
      <c r="A918" t="s">
        <v>749</v>
      </c>
      <c r="B918" t="s">
        <v>1395</v>
      </c>
      <c r="C918" t="s">
        <v>749</v>
      </c>
      <c r="D918" t="s">
        <v>1145</v>
      </c>
      <c r="E918" s="54"/>
    </row>
    <row r="919" spans="1:5">
      <c r="A919" t="s">
        <v>746</v>
      </c>
      <c r="B919" t="s">
        <v>746</v>
      </c>
      <c r="C919" t="s">
        <v>746</v>
      </c>
      <c r="D919" t="s">
        <v>1141</v>
      </c>
      <c r="E919" s="54"/>
    </row>
    <row r="920" spans="1:5">
      <c r="A920" t="s">
        <v>442</v>
      </c>
      <c r="B920" t="s">
        <v>442</v>
      </c>
      <c r="C920" t="s">
        <v>880</v>
      </c>
      <c r="D920" t="s">
        <v>1236</v>
      </c>
      <c r="E920" s="54"/>
    </row>
    <row r="921" spans="1:5">
      <c r="A921" t="s">
        <v>16200</v>
      </c>
      <c r="B921" t="s">
        <v>16200</v>
      </c>
      <c r="C921" t="s">
        <v>16200</v>
      </c>
      <c r="D921">
        <v>7898</v>
      </c>
      <c r="E921" s="54"/>
    </row>
    <row r="922" spans="1:5">
      <c r="A922" t="s">
        <v>750</v>
      </c>
      <c r="B922" t="s">
        <v>1377</v>
      </c>
      <c r="C922" t="s">
        <v>750</v>
      </c>
      <c r="D922" t="s">
        <v>1146</v>
      </c>
      <c r="E922" s="54"/>
    </row>
    <row r="923" spans="1:5">
      <c r="A923" t="s">
        <v>14699</v>
      </c>
      <c r="B923" t="s">
        <v>14698</v>
      </c>
      <c r="C923" t="s">
        <v>14699</v>
      </c>
      <c r="D923" t="s">
        <v>14700</v>
      </c>
      <c r="E923" s="54"/>
    </row>
    <row r="924" spans="1:5">
      <c r="A924" t="s">
        <v>16201</v>
      </c>
      <c r="B924" t="s">
        <v>16201</v>
      </c>
      <c r="C924" t="s">
        <v>16201</v>
      </c>
      <c r="D924">
        <v>8954</v>
      </c>
      <c r="E924" s="54"/>
    </row>
    <row r="925" spans="1:5">
      <c r="A925" t="s">
        <v>751</v>
      </c>
      <c r="B925" t="s">
        <v>333</v>
      </c>
      <c r="C925" t="s">
        <v>751</v>
      </c>
      <c r="D925">
        <v>8961</v>
      </c>
      <c r="E925" s="54"/>
    </row>
    <row r="926" spans="1:5">
      <c r="A926" t="s">
        <v>752</v>
      </c>
      <c r="B926" t="s">
        <v>334</v>
      </c>
      <c r="C926" t="s">
        <v>752</v>
      </c>
      <c r="D926">
        <v>8939</v>
      </c>
      <c r="E926" s="54"/>
    </row>
    <row r="927" spans="1:5">
      <c r="A927" t="s">
        <v>16203</v>
      </c>
      <c r="B927" t="s">
        <v>16203</v>
      </c>
      <c r="C927" t="s">
        <v>16203</v>
      </c>
      <c r="D927" t="s">
        <v>16202</v>
      </c>
      <c r="E927" s="54"/>
    </row>
    <row r="928" spans="1:5">
      <c r="A928" t="s">
        <v>16204</v>
      </c>
      <c r="B928" t="s">
        <v>16204</v>
      </c>
      <c r="C928" t="s">
        <v>16204</v>
      </c>
      <c r="D928">
        <v>8951</v>
      </c>
      <c r="E928" s="54"/>
    </row>
    <row r="929" spans="1:5">
      <c r="A929" t="s">
        <v>16205</v>
      </c>
      <c r="B929" t="s">
        <v>16205</v>
      </c>
      <c r="C929" t="s">
        <v>16205</v>
      </c>
      <c r="D929">
        <v>8935</v>
      </c>
      <c r="E929" s="54"/>
    </row>
    <row r="930" spans="1:5">
      <c r="A930" t="s">
        <v>16206</v>
      </c>
      <c r="B930" t="s">
        <v>16206</v>
      </c>
      <c r="C930" t="s">
        <v>16206</v>
      </c>
      <c r="D930">
        <v>8930</v>
      </c>
      <c r="E930" s="54"/>
    </row>
    <row r="931" spans="1:5">
      <c r="A931" t="s">
        <v>16207</v>
      </c>
      <c r="B931" t="s">
        <v>16207</v>
      </c>
      <c r="C931" t="s">
        <v>16207</v>
      </c>
      <c r="D931">
        <v>8949</v>
      </c>
      <c r="E931" s="54"/>
    </row>
    <row r="932" spans="1:5">
      <c r="A932" t="s">
        <v>16208</v>
      </c>
      <c r="B932" t="s">
        <v>16208</v>
      </c>
      <c r="C932" t="s">
        <v>16208</v>
      </c>
      <c r="D932">
        <v>8936</v>
      </c>
      <c r="E932" s="54"/>
    </row>
    <row r="933" spans="1:5">
      <c r="A933" t="s">
        <v>16209</v>
      </c>
      <c r="B933" t="s">
        <v>16209</v>
      </c>
      <c r="C933" t="s">
        <v>16209</v>
      </c>
      <c r="D933">
        <v>8941</v>
      </c>
      <c r="E933" s="54"/>
    </row>
    <row r="934" spans="1:5">
      <c r="A934" t="s">
        <v>14701</v>
      </c>
      <c r="B934" t="s">
        <v>423</v>
      </c>
      <c r="C934" t="s">
        <v>14701</v>
      </c>
      <c r="D934">
        <v>8928</v>
      </c>
      <c r="E934" s="54"/>
    </row>
    <row r="935" spans="1:5">
      <c r="A935" t="s">
        <v>16210</v>
      </c>
      <c r="B935" t="s">
        <v>16210</v>
      </c>
      <c r="C935" t="s">
        <v>16210</v>
      </c>
      <c r="D935">
        <v>8931</v>
      </c>
      <c r="E935" s="54"/>
    </row>
    <row r="936" spans="1:5">
      <c r="A936" t="s">
        <v>1643</v>
      </c>
      <c r="B936" t="s">
        <v>1712</v>
      </c>
      <c r="C936" t="s">
        <v>1643</v>
      </c>
      <c r="D936">
        <v>8960</v>
      </c>
      <c r="E936" s="54"/>
    </row>
    <row r="937" spans="1:5">
      <c r="A937" t="s">
        <v>16211</v>
      </c>
      <c r="B937" t="s">
        <v>16211</v>
      </c>
      <c r="C937" t="s">
        <v>16211</v>
      </c>
      <c r="D937">
        <v>8950</v>
      </c>
      <c r="E937" s="54"/>
    </row>
    <row r="938" spans="1:5">
      <c r="A938" t="s">
        <v>16212</v>
      </c>
      <c r="B938" t="s">
        <v>16212</v>
      </c>
      <c r="C938" t="s">
        <v>16212</v>
      </c>
      <c r="D938">
        <v>8955</v>
      </c>
      <c r="E938" s="54"/>
    </row>
    <row r="939" spans="1:5">
      <c r="A939" t="s">
        <v>16214</v>
      </c>
      <c r="B939" t="s">
        <v>16214</v>
      </c>
      <c r="C939" t="s">
        <v>16214</v>
      </c>
      <c r="D939" t="s">
        <v>16213</v>
      </c>
      <c r="E939" s="54"/>
    </row>
    <row r="940" spans="1:5">
      <c r="A940" t="s">
        <v>16215</v>
      </c>
      <c r="B940" t="s">
        <v>16215</v>
      </c>
      <c r="C940" t="s">
        <v>16215</v>
      </c>
      <c r="D940">
        <v>8963</v>
      </c>
      <c r="E940" s="54"/>
    </row>
    <row r="941" spans="1:5">
      <c r="A941" t="s">
        <v>16216</v>
      </c>
      <c r="B941" t="s">
        <v>16216</v>
      </c>
      <c r="C941" t="s">
        <v>16216</v>
      </c>
      <c r="D941">
        <v>8932</v>
      </c>
      <c r="E941" s="54"/>
    </row>
    <row r="942" spans="1:5">
      <c r="A942" t="s">
        <v>16217</v>
      </c>
      <c r="B942" t="s">
        <v>16217</v>
      </c>
      <c r="C942" t="s">
        <v>16217</v>
      </c>
      <c r="D942">
        <v>22735007</v>
      </c>
      <c r="E942" s="54"/>
    </row>
    <row r="943" spans="1:5">
      <c r="A943" t="s">
        <v>16218</v>
      </c>
      <c r="B943" t="s">
        <v>16218</v>
      </c>
      <c r="C943" t="s">
        <v>16218</v>
      </c>
      <c r="D943">
        <v>8948</v>
      </c>
      <c r="E943" s="54"/>
    </row>
    <row r="944" spans="1:5">
      <c r="A944" t="s">
        <v>753</v>
      </c>
      <c r="B944" t="s">
        <v>335</v>
      </c>
      <c r="C944" t="s">
        <v>753</v>
      </c>
      <c r="D944">
        <v>6670</v>
      </c>
      <c r="E944" s="54"/>
    </row>
    <row r="945" spans="1:5">
      <c r="A945" t="s">
        <v>16219</v>
      </c>
      <c r="B945" t="s">
        <v>16219</v>
      </c>
      <c r="C945" t="s">
        <v>16219</v>
      </c>
      <c r="D945">
        <v>6672</v>
      </c>
      <c r="E945" s="54"/>
    </row>
    <row r="946" spans="1:5">
      <c r="A946" t="s">
        <v>754</v>
      </c>
      <c r="B946" t="s">
        <v>336</v>
      </c>
      <c r="C946" t="s">
        <v>754</v>
      </c>
      <c r="D946">
        <v>6673</v>
      </c>
      <c r="E946" s="54"/>
    </row>
    <row r="947" spans="1:5">
      <c r="A947" t="s">
        <v>755</v>
      </c>
      <c r="B947" t="s">
        <v>337</v>
      </c>
      <c r="C947" t="s">
        <v>755</v>
      </c>
      <c r="D947">
        <v>6671</v>
      </c>
      <c r="E947" s="54"/>
    </row>
    <row r="948" spans="1:5">
      <c r="A948" t="s">
        <v>756</v>
      </c>
      <c r="B948" t="s">
        <v>338</v>
      </c>
      <c r="C948" t="s">
        <v>756</v>
      </c>
      <c r="D948">
        <v>6667</v>
      </c>
      <c r="E948" s="54"/>
    </row>
    <row r="949" spans="1:5">
      <c r="A949" t="s">
        <v>16220</v>
      </c>
      <c r="B949" t="s">
        <v>16220</v>
      </c>
      <c r="C949" t="s">
        <v>16220</v>
      </c>
      <c r="D949">
        <v>8888</v>
      </c>
      <c r="E949" s="54"/>
    </row>
    <row r="950" spans="1:5">
      <c r="A950" t="s">
        <v>757</v>
      </c>
      <c r="B950" t="s">
        <v>339</v>
      </c>
      <c r="C950" t="s">
        <v>757</v>
      </c>
      <c r="D950" t="s">
        <v>1147</v>
      </c>
      <c r="E950" s="54"/>
    </row>
    <row r="951" spans="1:5">
      <c r="A951" t="s">
        <v>16222</v>
      </c>
      <c r="B951" t="s">
        <v>16222</v>
      </c>
      <c r="C951" t="s">
        <v>16222</v>
      </c>
      <c r="D951" t="s">
        <v>16221</v>
      </c>
      <c r="E951" s="54"/>
    </row>
    <row r="952" spans="1:5">
      <c r="A952" t="s">
        <v>758</v>
      </c>
      <c r="B952" t="s">
        <v>340</v>
      </c>
      <c r="C952" t="s">
        <v>758</v>
      </c>
      <c r="D952">
        <v>8137</v>
      </c>
      <c r="E952" s="54"/>
    </row>
    <row r="953" spans="1:5">
      <c r="A953" t="s">
        <v>16223</v>
      </c>
      <c r="B953" t="s">
        <v>16223</v>
      </c>
      <c r="C953" t="s">
        <v>16223</v>
      </c>
      <c r="D953">
        <v>8136</v>
      </c>
      <c r="E953" s="54"/>
    </row>
    <row r="954" spans="1:5">
      <c r="A954" t="s">
        <v>16225</v>
      </c>
      <c r="B954" t="s">
        <v>16225</v>
      </c>
      <c r="C954" t="s">
        <v>16225</v>
      </c>
      <c r="D954" t="s">
        <v>16224</v>
      </c>
      <c r="E954" s="54"/>
    </row>
    <row r="955" spans="1:5">
      <c r="A955" t="s">
        <v>16226</v>
      </c>
      <c r="B955" t="s">
        <v>16226</v>
      </c>
      <c r="C955" t="s">
        <v>16226</v>
      </c>
      <c r="D955">
        <v>8039</v>
      </c>
      <c r="E955" s="54"/>
    </row>
    <row r="956" spans="1:5">
      <c r="A956" t="s">
        <v>16227</v>
      </c>
      <c r="B956" t="s">
        <v>16227</v>
      </c>
      <c r="C956" t="s">
        <v>16227</v>
      </c>
      <c r="D956">
        <v>7869</v>
      </c>
      <c r="E956" s="54"/>
    </row>
    <row r="957" spans="1:5">
      <c r="A957" t="s">
        <v>16228</v>
      </c>
      <c r="B957" t="s">
        <v>16228</v>
      </c>
      <c r="C957" t="s">
        <v>16228</v>
      </c>
      <c r="D957">
        <v>32322</v>
      </c>
      <c r="E957" s="54"/>
    </row>
    <row r="958" spans="1:5">
      <c r="A958" t="s">
        <v>16229</v>
      </c>
      <c r="B958" t="s">
        <v>16229</v>
      </c>
      <c r="C958" t="s">
        <v>16229</v>
      </c>
      <c r="D958">
        <v>7867</v>
      </c>
      <c r="E958" s="54"/>
    </row>
    <row r="959" spans="1:5">
      <c r="A959" t="s">
        <v>16230</v>
      </c>
      <c r="B959" t="s">
        <v>16230</v>
      </c>
      <c r="C959" t="s">
        <v>16230</v>
      </c>
      <c r="D959">
        <v>32323</v>
      </c>
      <c r="E959" s="54"/>
    </row>
    <row r="960" spans="1:5">
      <c r="A960" t="s">
        <v>14703</v>
      </c>
      <c r="B960" t="s">
        <v>14702</v>
      </c>
      <c r="C960" t="s">
        <v>14703</v>
      </c>
      <c r="D960" t="s">
        <v>14704</v>
      </c>
      <c r="E960" s="54"/>
    </row>
    <row r="961" spans="1:5">
      <c r="A961" t="s">
        <v>16231</v>
      </c>
      <c r="B961" t="s">
        <v>16231</v>
      </c>
      <c r="C961" t="s">
        <v>16231</v>
      </c>
      <c r="D961">
        <v>8684</v>
      </c>
      <c r="E961" s="54"/>
    </row>
    <row r="962" spans="1:5">
      <c r="A962" t="s">
        <v>1574</v>
      </c>
      <c r="B962" t="s">
        <v>341</v>
      </c>
      <c r="C962" t="s">
        <v>1574</v>
      </c>
      <c r="D962" t="s">
        <v>1148</v>
      </c>
      <c r="E962" s="54"/>
    </row>
    <row r="963" spans="1:5">
      <c r="A963" t="s">
        <v>759</v>
      </c>
      <c r="B963" t="s">
        <v>342</v>
      </c>
      <c r="C963" t="s">
        <v>759</v>
      </c>
      <c r="D963" t="s">
        <v>1149</v>
      </c>
      <c r="E963" s="54"/>
    </row>
    <row r="964" spans="1:5">
      <c r="A964" t="s">
        <v>14706</v>
      </c>
      <c r="B964" t="s">
        <v>14705</v>
      </c>
      <c r="C964" t="s">
        <v>14706</v>
      </c>
      <c r="D964" t="s">
        <v>14707</v>
      </c>
      <c r="E964" s="54"/>
    </row>
    <row r="965" spans="1:5">
      <c r="A965" t="s">
        <v>14709</v>
      </c>
      <c r="B965" t="s">
        <v>14708</v>
      </c>
      <c r="C965" t="s">
        <v>14709</v>
      </c>
      <c r="D965" t="s">
        <v>14710</v>
      </c>
      <c r="E965" s="54"/>
    </row>
    <row r="966" spans="1:5">
      <c r="A966" t="s">
        <v>1651</v>
      </c>
      <c r="B966" t="s">
        <v>1772</v>
      </c>
      <c r="C966" t="s">
        <v>1651</v>
      </c>
      <c r="D966">
        <v>1243</v>
      </c>
      <c r="E966" s="54"/>
    </row>
    <row r="967" spans="1:5">
      <c r="A967" t="s">
        <v>760</v>
      </c>
      <c r="B967" t="s">
        <v>1536</v>
      </c>
      <c r="C967" t="s">
        <v>760</v>
      </c>
      <c r="D967">
        <v>1241</v>
      </c>
      <c r="E967" s="54"/>
    </row>
    <row r="968" spans="1:5">
      <c r="A968" t="s">
        <v>14712</v>
      </c>
      <c r="B968" t="s">
        <v>14711</v>
      </c>
      <c r="C968" t="s">
        <v>14712</v>
      </c>
      <c r="D968" t="s">
        <v>14713</v>
      </c>
      <c r="E968" s="54"/>
    </row>
    <row r="969" spans="1:5">
      <c r="A969" t="s">
        <v>14715</v>
      </c>
      <c r="B969" t="s">
        <v>14714</v>
      </c>
      <c r="C969" t="s">
        <v>14715</v>
      </c>
      <c r="D969" t="s">
        <v>14716</v>
      </c>
      <c r="E969" s="54"/>
    </row>
    <row r="970" spans="1:5">
      <c r="A970" t="s">
        <v>16232</v>
      </c>
      <c r="B970" t="s">
        <v>16232</v>
      </c>
      <c r="C970" t="s">
        <v>16232</v>
      </c>
      <c r="D970">
        <v>6545</v>
      </c>
      <c r="E970" s="54"/>
    </row>
    <row r="971" spans="1:5">
      <c r="A971" t="s">
        <v>761</v>
      </c>
      <c r="B971" t="s">
        <v>343</v>
      </c>
      <c r="C971" t="s">
        <v>761</v>
      </c>
      <c r="D971">
        <v>6542</v>
      </c>
      <c r="E971" s="54"/>
    </row>
    <row r="972" spans="1:5">
      <c r="A972" t="s">
        <v>14718</v>
      </c>
      <c r="B972" t="s">
        <v>14717</v>
      </c>
      <c r="C972" t="s">
        <v>14718</v>
      </c>
      <c r="D972">
        <v>8698</v>
      </c>
      <c r="E972" s="54"/>
    </row>
    <row r="973" spans="1:5">
      <c r="A973" t="s">
        <v>1562</v>
      </c>
      <c r="B973" t="s">
        <v>1562</v>
      </c>
      <c r="C973" t="s">
        <v>653</v>
      </c>
      <c r="D973" t="s">
        <v>1088</v>
      </c>
      <c r="E973" s="54"/>
    </row>
    <row r="974" spans="1:5">
      <c r="A974" t="s">
        <v>1752</v>
      </c>
      <c r="B974" t="s">
        <v>1752</v>
      </c>
      <c r="C974" t="s">
        <v>1656</v>
      </c>
      <c r="D974" t="s">
        <v>1753</v>
      </c>
      <c r="E974" s="54"/>
    </row>
    <row r="975" spans="1:5">
      <c r="A975" t="s">
        <v>1563</v>
      </c>
      <c r="B975" t="s">
        <v>1563</v>
      </c>
      <c r="C975" t="s">
        <v>660</v>
      </c>
      <c r="D975" t="s">
        <v>1094</v>
      </c>
      <c r="E975" s="54"/>
    </row>
    <row r="976" spans="1:5">
      <c r="A976" t="s">
        <v>542</v>
      </c>
      <c r="B976" t="s">
        <v>542</v>
      </c>
      <c r="C976" t="s">
        <v>990</v>
      </c>
      <c r="D976">
        <v>2509</v>
      </c>
      <c r="E976" s="54"/>
    </row>
    <row r="977" spans="1:5">
      <c r="A977" t="s">
        <v>15075</v>
      </c>
      <c r="B977" t="s">
        <v>15075</v>
      </c>
      <c r="C977" t="s">
        <v>15076</v>
      </c>
      <c r="D977">
        <v>7112</v>
      </c>
      <c r="E977" s="54"/>
    </row>
    <row r="978" spans="1:5">
      <c r="A978" t="s">
        <v>445</v>
      </c>
      <c r="B978" t="s">
        <v>445</v>
      </c>
      <c r="C978" t="s">
        <v>884</v>
      </c>
      <c r="D978" t="s">
        <v>1239</v>
      </c>
      <c r="E978" s="54"/>
    </row>
    <row r="979" spans="1:5">
      <c r="A979" t="s">
        <v>14708</v>
      </c>
      <c r="B979" t="s">
        <v>14708</v>
      </c>
      <c r="C979" t="s">
        <v>14709</v>
      </c>
      <c r="D979" t="s">
        <v>14710</v>
      </c>
      <c r="E979" s="54"/>
    </row>
    <row r="980" spans="1:5">
      <c r="A980" t="s">
        <v>1415</v>
      </c>
      <c r="B980" t="s">
        <v>1415</v>
      </c>
      <c r="C980" t="s">
        <v>654</v>
      </c>
      <c r="D980" t="s">
        <v>1089</v>
      </c>
      <c r="E980" s="54"/>
    </row>
    <row r="981" spans="1:5">
      <c r="A981" t="s">
        <v>453</v>
      </c>
      <c r="B981" t="s">
        <v>453</v>
      </c>
      <c r="C981" t="s">
        <v>895</v>
      </c>
      <c r="D981">
        <v>5882</v>
      </c>
      <c r="E981" s="54"/>
    </row>
    <row r="982" spans="1:5">
      <c r="A982" t="s">
        <v>1724</v>
      </c>
      <c r="B982" t="s">
        <v>1724</v>
      </c>
      <c r="C982" t="s">
        <v>1688</v>
      </c>
      <c r="D982" t="s">
        <v>1725</v>
      </c>
      <c r="E982" s="54"/>
    </row>
    <row r="983" spans="1:5">
      <c r="A983" t="s">
        <v>345</v>
      </c>
      <c r="B983" t="s">
        <v>345</v>
      </c>
      <c r="C983" t="s">
        <v>765</v>
      </c>
      <c r="D983">
        <v>3610</v>
      </c>
      <c r="E983" s="54"/>
    </row>
    <row r="984" spans="1:5">
      <c r="A984" t="s">
        <v>371</v>
      </c>
      <c r="B984" t="s">
        <v>371</v>
      </c>
      <c r="C984" t="s">
        <v>805</v>
      </c>
      <c r="D984" t="s">
        <v>1181</v>
      </c>
      <c r="E984" s="54"/>
    </row>
    <row r="985" spans="1:5">
      <c r="A985" t="s">
        <v>1720</v>
      </c>
      <c r="B985" t="s">
        <v>1720</v>
      </c>
      <c r="C985" t="s">
        <v>1652</v>
      </c>
      <c r="D985">
        <v>31075</v>
      </c>
      <c r="E985" s="54"/>
    </row>
    <row r="986" spans="1:5">
      <c r="A986" t="s">
        <v>1381</v>
      </c>
      <c r="B986" t="s">
        <v>1381</v>
      </c>
      <c r="C986" t="s">
        <v>593</v>
      </c>
      <c r="D986" t="s">
        <v>1031</v>
      </c>
      <c r="E986" s="54"/>
    </row>
    <row r="987" spans="1:5">
      <c r="A987" t="s">
        <v>213</v>
      </c>
      <c r="B987" t="s">
        <v>213</v>
      </c>
      <c r="C987" t="s">
        <v>122</v>
      </c>
      <c r="D987" t="s">
        <v>121</v>
      </c>
      <c r="E987" s="54"/>
    </row>
    <row r="988" spans="1:5">
      <c r="A988" t="s">
        <v>486</v>
      </c>
      <c r="B988" t="s">
        <v>486</v>
      </c>
      <c r="C988" t="s">
        <v>929</v>
      </c>
      <c r="D988" t="s">
        <v>1260</v>
      </c>
      <c r="E988" s="54"/>
    </row>
    <row r="989" spans="1:5">
      <c r="A989" t="s">
        <v>1396</v>
      </c>
      <c r="B989" t="s">
        <v>1396</v>
      </c>
      <c r="C989" t="s">
        <v>658</v>
      </c>
      <c r="D989" t="s">
        <v>1093</v>
      </c>
      <c r="E989" s="54"/>
    </row>
    <row r="990" spans="1:5">
      <c r="A990" t="s">
        <v>458</v>
      </c>
      <c r="B990" t="s">
        <v>458</v>
      </c>
      <c r="C990" t="s">
        <v>900</v>
      </c>
      <c r="D990">
        <v>8385</v>
      </c>
      <c r="E990" s="54"/>
    </row>
    <row r="991" spans="1:5">
      <c r="A991" t="s">
        <v>232</v>
      </c>
      <c r="B991" t="s">
        <v>232</v>
      </c>
      <c r="C991" t="s">
        <v>1555</v>
      </c>
      <c r="D991" t="s">
        <v>1045</v>
      </c>
      <c r="E991" s="54"/>
    </row>
    <row r="992" spans="1:5">
      <c r="A992" t="s">
        <v>529</v>
      </c>
      <c r="B992" t="s">
        <v>529</v>
      </c>
      <c r="C992" t="s">
        <v>981</v>
      </c>
      <c r="D992" t="s">
        <v>1284</v>
      </c>
      <c r="E992" s="54"/>
    </row>
    <row r="993" spans="1:5">
      <c r="A993" t="s">
        <v>396</v>
      </c>
      <c r="B993" t="s">
        <v>396</v>
      </c>
      <c r="C993" t="s">
        <v>830</v>
      </c>
      <c r="D993">
        <v>538</v>
      </c>
      <c r="E993" s="54"/>
    </row>
    <row r="994" spans="1:5">
      <c r="A994" t="s">
        <v>14839</v>
      </c>
      <c r="B994" t="s">
        <v>14839</v>
      </c>
      <c r="C994" t="s">
        <v>14840</v>
      </c>
      <c r="D994" t="s">
        <v>14841</v>
      </c>
      <c r="E994" s="54"/>
    </row>
    <row r="995" spans="1:5">
      <c r="A995" t="s">
        <v>1790</v>
      </c>
      <c r="B995" t="s">
        <v>1790</v>
      </c>
      <c r="C995" t="s">
        <v>1621</v>
      </c>
      <c r="D995">
        <v>3334</v>
      </c>
      <c r="E995" s="54"/>
    </row>
    <row r="996" spans="1:5">
      <c r="A996" t="s">
        <v>306</v>
      </c>
      <c r="B996" t="s">
        <v>306</v>
      </c>
      <c r="C996" t="s">
        <v>714</v>
      </c>
      <c r="D996">
        <v>1033</v>
      </c>
      <c r="E996" s="54"/>
    </row>
    <row r="997" spans="1:5">
      <c r="A997" t="s">
        <v>16233</v>
      </c>
      <c r="B997" t="s">
        <v>16233</v>
      </c>
      <c r="C997" t="s">
        <v>16233</v>
      </c>
      <c r="D997">
        <v>4031</v>
      </c>
      <c r="E997" s="54"/>
    </row>
    <row r="998" spans="1:5">
      <c r="A998" t="s">
        <v>16234</v>
      </c>
      <c r="B998" t="s">
        <v>16234</v>
      </c>
      <c r="C998" t="s">
        <v>16234</v>
      </c>
      <c r="D998">
        <v>1043</v>
      </c>
      <c r="E998" s="54"/>
    </row>
    <row r="999" spans="1:5">
      <c r="A999" t="s">
        <v>15130</v>
      </c>
      <c r="B999" t="s">
        <v>15130</v>
      </c>
      <c r="C999" t="s">
        <v>15131</v>
      </c>
      <c r="D999" t="s">
        <v>15132</v>
      </c>
      <c r="E999" s="54"/>
    </row>
    <row r="1000" spans="1:5">
      <c r="A1000" t="s">
        <v>1384</v>
      </c>
      <c r="B1000" t="s">
        <v>1384</v>
      </c>
      <c r="C1000" t="s">
        <v>1553</v>
      </c>
      <c r="D1000" t="s">
        <v>1041</v>
      </c>
      <c r="E1000" s="54"/>
    </row>
    <row r="1001" spans="1:5">
      <c r="A1001" t="s">
        <v>16235</v>
      </c>
      <c r="B1001" t="s">
        <v>16235</v>
      </c>
      <c r="C1001" t="s">
        <v>16235</v>
      </c>
      <c r="D1001">
        <v>3604</v>
      </c>
      <c r="E1001" s="54"/>
    </row>
    <row r="1002" spans="1:5">
      <c r="A1002" t="s">
        <v>14720</v>
      </c>
      <c r="B1002" t="s">
        <v>14719</v>
      </c>
      <c r="C1002" t="s">
        <v>14720</v>
      </c>
      <c r="D1002" t="s">
        <v>14721</v>
      </c>
      <c r="E1002" s="54"/>
    </row>
    <row r="1003" spans="1:5">
      <c r="A1003" t="s">
        <v>16237</v>
      </c>
      <c r="B1003" t="s">
        <v>16237</v>
      </c>
      <c r="C1003" t="s">
        <v>16237</v>
      </c>
      <c r="D1003" t="s">
        <v>16236</v>
      </c>
      <c r="E1003" s="54"/>
    </row>
    <row r="1004" spans="1:5">
      <c r="A1004" t="s">
        <v>763</v>
      </c>
      <c r="B1004" t="s">
        <v>1547</v>
      </c>
      <c r="C1004" t="s">
        <v>763</v>
      </c>
      <c r="D1004">
        <v>3602</v>
      </c>
      <c r="E1004" s="54"/>
    </row>
    <row r="1005" spans="1:5">
      <c r="A1005" t="s">
        <v>15302</v>
      </c>
      <c r="B1005" t="s">
        <v>15363</v>
      </c>
      <c r="C1005" t="s">
        <v>15302</v>
      </c>
      <c r="D1005" t="e">
        <f>VLOOKUP(C1005,#REF!,2,FALSE)</f>
        <v>#REF!</v>
      </c>
      <c r="E1005" s="54"/>
    </row>
    <row r="1006" spans="1:5">
      <c r="A1006" t="s">
        <v>15302</v>
      </c>
      <c r="B1006" t="s">
        <v>15302</v>
      </c>
      <c r="C1006" t="s">
        <v>15302</v>
      </c>
      <c r="D1006" t="s">
        <v>16238</v>
      </c>
      <c r="E1006" s="54"/>
    </row>
    <row r="1007" spans="1:5">
      <c r="A1007" t="s">
        <v>764</v>
      </c>
      <c r="B1007" t="s">
        <v>344</v>
      </c>
      <c r="C1007" t="s">
        <v>764</v>
      </c>
      <c r="D1007">
        <v>3618</v>
      </c>
      <c r="E1007" s="54"/>
    </row>
    <row r="1008" spans="1:5">
      <c r="A1008" t="s">
        <v>766</v>
      </c>
      <c r="B1008" t="s">
        <v>346</v>
      </c>
      <c r="C1008" t="s">
        <v>766</v>
      </c>
      <c r="D1008" t="s">
        <v>1151</v>
      </c>
      <c r="E1008" s="54"/>
    </row>
    <row r="1009" spans="1:5">
      <c r="A1009" t="s">
        <v>767</v>
      </c>
      <c r="B1009" t="s">
        <v>347</v>
      </c>
      <c r="C1009" t="s">
        <v>767</v>
      </c>
      <c r="D1009" t="s">
        <v>1152</v>
      </c>
      <c r="E1009" s="54"/>
    </row>
    <row r="1010" spans="1:5">
      <c r="A1010" t="s">
        <v>15301</v>
      </c>
      <c r="B1010" t="s">
        <v>15364</v>
      </c>
      <c r="C1010" t="s">
        <v>15301</v>
      </c>
      <c r="D1010" t="e">
        <f>VLOOKUP(C1010,#REF!,2,FALSE)</f>
        <v>#REF!</v>
      </c>
      <c r="E1010" s="54"/>
    </row>
    <row r="1011" spans="1:5">
      <c r="A1011" t="s">
        <v>15301</v>
      </c>
      <c r="B1011" t="s">
        <v>15301</v>
      </c>
      <c r="C1011" t="s">
        <v>15301</v>
      </c>
      <c r="D1011">
        <v>3612</v>
      </c>
      <c r="E1011" s="54"/>
    </row>
    <row r="1012" spans="1:5">
      <c r="A1012" t="s">
        <v>762</v>
      </c>
      <c r="B1012" t="s">
        <v>762</v>
      </c>
      <c r="C1012" t="s">
        <v>762</v>
      </c>
      <c r="D1012" t="s">
        <v>1150</v>
      </c>
      <c r="E1012" s="54"/>
    </row>
    <row r="1013" spans="1:5">
      <c r="A1013" t="s">
        <v>765</v>
      </c>
      <c r="B1013" t="s">
        <v>345</v>
      </c>
      <c r="C1013" t="s">
        <v>765</v>
      </c>
      <c r="D1013">
        <v>3610</v>
      </c>
      <c r="E1013" s="54"/>
    </row>
    <row r="1014" spans="1:5">
      <c r="A1014" t="s">
        <v>768</v>
      </c>
      <c r="B1014" t="s">
        <v>348</v>
      </c>
      <c r="C1014" t="s">
        <v>768</v>
      </c>
      <c r="D1014" t="s">
        <v>1153</v>
      </c>
      <c r="E1014" s="54"/>
    </row>
    <row r="1015" spans="1:5">
      <c r="A1015" t="s">
        <v>16239</v>
      </c>
      <c r="B1015" t="s">
        <v>16239</v>
      </c>
      <c r="C1015" t="s">
        <v>16239</v>
      </c>
      <c r="D1015">
        <v>3603</v>
      </c>
      <c r="E1015" s="54"/>
    </row>
    <row r="1016" spans="1:5">
      <c r="A1016" t="s">
        <v>14960</v>
      </c>
      <c r="B1016" t="s">
        <v>14960</v>
      </c>
      <c r="C1016" t="s">
        <v>14961</v>
      </c>
      <c r="D1016" t="s">
        <v>14962</v>
      </c>
      <c r="E1016" s="54"/>
    </row>
    <row r="1017" spans="1:5">
      <c r="A1017" t="s">
        <v>267</v>
      </c>
      <c r="B1017" t="s">
        <v>267</v>
      </c>
      <c r="C1017" t="s">
        <v>652</v>
      </c>
      <c r="D1017" t="s">
        <v>1087</v>
      </c>
      <c r="E1017" s="54"/>
    </row>
    <row r="1018" spans="1:5">
      <c r="A1018" t="s">
        <v>769</v>
      </c>
      <c r="B1018" t="s">
        <v>14722</v>
      </c>
      <c r="C1018" t="s">
        <v>769</v>
      </c>
      <c r="D1018">
        <v>32239</v>
      </c>
      <c r="E1018" s="54"/>
    </row>
    <row r="1019" spans="1:5">
      <c r="A1019" t="s">
        <v>16240</v>
      </c>
      <c r="B1019" t="s">
        <v>16240</v>
      </c>
      <c r="C1019" t="s">
        <v>16240</v>
      </c>
      <c r="D1019">
        <v>6518</v>
      </c>
      <c r="E1019" s="54"/>
    </row>
    <row r="1020" spans="1:5">
      <c r="A1020" t="s">
        <v>16241</v>
      </c>
      <c r="B1020" t="s">
        <v>16241</v>
      </c>
      <c r="C1020" t="s">
        <v>16241</v>
      </c>
      <c r="D1020">
        <v>6572</v>
      </c>
      <c r="E1020" s="54"/>
    </row>
    <row r="1021" spans="1:5">
      <c r="A1021" t="s">
        <v>16242</v>
      </c>
      <c r="B1021" t="s">
        <v>16242</v>
      </c>
      <c r="C1021" t="s">
        <v>16242</v>
      </c>
      <c r="D1021">
        <v>6524</v>
      </c>
      <c r="E1021" s="54"/>
    </row>
    <row r="1022" spans="1:5">
      <c r="A1022" t="s">
        <v>16243</v>
      </c>
      <c r="B1022" t="s">
        <v>16243</v>
      </c>
      <c r="C1022" t="s">
        <v>16243</v>
      </c>
      <c r="D1022">
        <v>6517</v>
      </c>
      <c r="E1022" s="54"/>
    </row>
    <row r="1023" spans="1:5">
      <c r="A1023" t="s">
        <v>16244</v>
      </c>
      <c r="B1023" t="s">
        <v>16244</v>
      </c>
      <c r="C1023" t="s">
        <v>16244</v>
      </c>
      <c r="D1023">
        <v>6516</v>
      </c>
      <c r="E1023" s="54"/>
    </row>
    <row r="1024" spans="1:5">
      <c r="A1024" t="s">
        <v>1673</v>
      </c>
      <c r="B1024" t="s">
        <v>14723</v>
      </c>
      <c r="C1024" t="s">
        <v>1673</v>
      </c>
      <c r="D1024">
        <v>6539</v>
      </c>
      <c r="E1024" s="54"/>
    </row>
    <row r="1025" spans="1:5">
      <c r="A1025" t="s">
        <v>770</v>
      </c>
      <c r="B1025" t="s">
        <v>349</v>
      </c>
      <c r="C1025" t="s">
        <v>770</v>
      </c>
      <c r="D1025">
        <v>6520</v>
      </c>
      <c r="E1025" s="54"/>
    </row>
    <row r="1026" spans="1:5">
      <c r="A1026" t="s">
        <v>14724</v>
      </c>
      <c r="B1026" t="s">
        <v>436</v>
      </c>
      <c r="C1026" t="s">
        <v>14724</v>
      </c>
      <c r="D1026">
        <v>6493</v>
      </c>
      <c r="E1026" s="54"/>
    </row>
    <row r="1027" spans="1:5">
      <c r="A1027" t="s">
        <v>16245</v>
      </c>
      <c r="B1027" t="s">
        <v>16245</v>
      </c>
      <c r="C1027" t="s">
        <v>16245</v>
      </c>
      <c r="D1027">
        <v>6538</v>
      </c>
      <c r="E1027" s="54"/>
    </row>
    <row r="1028" spans="1:5">
      <c r="A1028" t="s">
        <v>16246</v>
      </c>
      <c r="B1028" t="s">
        <v>16246</v>
      </c>
      <c r="C1028" t="s">
        <v>16246</v>
      </c>
      <c r="D1028">
        <v>6519</v>
      </c>
      <c r="E1028" s="54"/>
    </row>
    <row r="1029" spans="1:5">
      <c r="A1029" t="s">
        <v>1693</v>
      </c>
      <c r="B1029" t="s">
        <v>1700</v>
      </c>
      <c r="C1029" t="s">
        <v>1693</v>
      </c>
      <c r="D1029">
        <v>6521</v>
      </c>
      <c r="E1029" s="54"/>
    </row>
    <row r="1030" spans="1:5">
      <c r="A1030" t="s">
        <v>771</v>
      </c>
      <c r="B1030" t="s">
        <v>350</v>
      </c>
      <c r="C1030" t="s">
        <v>771</v>
      </c>
      <c r="D1030">
        <v>6536</v>
      </c>
      <c r="E1030" s="54"/>
    </row>
    <row r="1031" spans="1:5">
      <c r="A1031" t="s">
        <v>14726</v>
      </c>
      <c r="B1031" t="s">
        <v>14725</v>
      </c>
      <c r="C1031" t="s">
        <v>14726</v>
      </c>
      <c r="D1031">
        <v>6537</v>
      </c>
      <c r="E1031" s="54"/>
    </row>
    <row r="1032" spans="1:5">
      <c r="A1032" t="s">
        <v>16247</v>
      </c>
      <c r="B1032" t="s">
        <v>16247</v>
      </c>
      <c r="C1032" t="s">
        <v>16247</v>
      </c>
      <c r="D1032">
        <v>6535</v>
      </c>
      <c r="E1032" s="54"/>
    </row>
    <row r="1033" spans="1:5">
      <c r="A1033" t="s">
        <v>16248</v>
      </c>
      <c r="B1033" t="s">
        <v>16248</v>
      </c>
      <c r="C1033" t="s">
        <v>16248</v>
      </c>
      <c r="D1033">
        <v>6515</v>
      </c>
      <c r="E1033" s="54"/>
    </row>
    <row r="1034" spans="1:5">
      <c r="A1034" t="s">
        <v>15080</v>
      </c>
      <c r="B1034" t="s">
        <v>15080</v>
      </c>
      <c r="C1034" t="s">
        <v>15081</v>
      </c>
      <c r="D1034">
        <v>103826116</v>
      </c>
      <c r="E1034" s="54"/>
    </row>
    <row r="1035" spans="1:5">
      <c r="A1035" t="s">
        <v>15337</v>
      </c>
      <c r="B1035" t="s">
        <v>15337</v>
      </c>
      <c r="C1035" t="s">
        <v>15328</v>
      </c>
      <c r="D1035" t="e">
        <f>VLOOKUP(C1035,#REF!,2,FALSE)</f>
        <v>#REF!</v>
      </c>
      <c r="E1035" s="54"/>
    </row>
    <row r="1036" spans="1:5">
      <c r="A1036" t="s">
        <v>15352</v>
      </c>
      <c r="B1036" t="s">
        <v>15352</v>
      </c>
      <c r="C1036" t="s">
        <v>15313</v>
      </c>
      <c r="D1036" t="e">
        <f>VLOOKUP(C1036,#REF!,2,FALSE)</f>
        <v>#REF!</v>
      </c>
      <c r="E1036" s="54"/>
    </row>
    <row r="1037" spans="1:5">
      <c r="A1037" t="s">
        <v>321</v>
      </c>
      <c r="B1037" t="s">
        <v>321</v>
      </c>
      <c r="C1037" t="s">
        <v>733</v>
      </c>
      <c r="D1037">
        <v>8402</v>
      </c>
      <c r="E1037" s="54"/>
    </row>
    <row r="1038" spans="1:5">
      <c r="A1038" t="s">
        <v>772</v>
      </c>
      <c r="B1038" t="s">
        <v>351</v>
      </c>
      <c r="C1038" t="s">
        <v>772</v>
      </c>
      <c r="D1038">
        <v>146</v>
      </c>
      <c r="E1038" s="54"/>
    </row>
    <row r="1039" spans="1:5">
      <c r="A1039" t="s">
        <v>773</v>
      </c>
      <c r="B1039" t="s">
        <v>352</v>
      </c>
      <c r="C1039" t="s">
        <v>773</v>
      </c>
      <c r="D1039">
        <v>150</v>
      </c>
      <c r="E1039" s="54"/>
    </row>
    <row r="1040" spans="1:5">
      <c r="A1040" t="s">
        <v>1649</v>
      </c>
      <c r="B1040" t="s">
        <v>1743</v>
      </c>
      <c r="C1040" t="s">
        <v>1649</v>
      </c>
      <c r="D1040">
        <v>147</v>
      </c>
      <c r="E1040" s="54"/>
    </row>
    <row r="1041" spans="1:5">
      <c r="A1041" t="s">
        <v>16249</v>
      </c>
      <c r="B1041" t="s">
        <v>16249</v>
      </c>
      <c r="C1041" t="s">
        <v>16249</v>
      </c>
      <c r="D1041">
        <v>148</v>
      </c>
      <c r="E1041" s="54"/>
    </row>
    <row r="1042" spans="1:5">
      <c r="A1042" t="s">
        <v>774</v>
      </c>
      <c r="B1042" t="s">
        <v>353</v>
      </c>
      <c r="C1042" t="s">
        <v>774</v>
      </c>
      <c r="D1042">
        <v>149</v>
      </c>
      <c r="E1042" s="54"/>
    </row>
    <row r="1043" spans="1:5">
      <c r="A1043" t="s">
        <v>14873</v>
      </c>
      <c r="B1043" t="s">
        <v>14873</v>
      </c>
      <c r="C1043" t="s">
        <v>14874</v>
      </c>
      <c r="D1043" t="s">
        <v>14875</v>
      </c>
      <c r="E1043" s="54"/>
    </row>
    <row r="1044" spans="1:5">
      <c r="A1044" t="s">
        <v>15134</v>
      </c>
      <c r="B1044" t="s">
        <v>15134</v>
      </c>
      <c r="C1044" t="s">
        <v>15135</v>
      </c>
      <c r="D1044" t="s">
        <v>15136</v>
      </c>
      <c r="E1044" s="54"/>
    </row>
    <row r="1045" spans="1:5">
      <c r="A1045" t="s">
        <v>14728</v>
      </c>
      <c r="B1045" t="s">
        <v>14727</v>
      </c>
      <c r="C1045" t="s">
        <v>14728</v>
      </c>
      <c r="D1045" t="s">
        <v>14729</v>
      </c>
      <c r="E1045" s="54"/>
    </row>
    <row r="1046" spans="1:5">
      <c r="A1046" t="s">
        <v>775</v>
      </c>
      <c r="B1046" t="s">
        <v>354</v>
      </c>
      <c r="C1046" t="s">
        <v>775</v>
      </c>
      <c r="D1046" t="s">
        <v>1154</v>
      </c>
      <c r="E1046" s="54"/>
    </row>
    <row r="1047" spans="1:5">
      <c r="A1047" t="s">
        <v>776</v>
      </c>
      <c r="B1047" t="s">
        <v>1575</v>
      </c>
      <c r="C1047" t="s">
        <v>776</v>
      </c>
      <c r="D1047" t="s">
        <v>1155</v>
      </c>
      <c r="E1047" s="54"/>
    </row>
    <row r="1048" spans="1:5">
      <c r="A1048" t="s">
        <v>15251</v>
      </c>
      <c r="B1048" t="s">
        <v>15251</v>
      </c>
      <c r="C1048" t="s">
        <v>15251</v>
      </c>
      <c r="D1048" t="s">
        <v>15252</v>
      </c>
      <c r="E1048" s="54"/>
    </row>
    <row r="1049" spans="1:5">
      <c r="A1049" t="s">
        <v>16250</v>
      </c>
      <c r="B1049" t="s">
        <v>16250</v>
      </c>
      <c r="C1049" t="s">
        <v>16250</v>
      </c>
      <c r="D1049">
        <v>3974</v>
      </c>
      <c r="E1049" s="54"/>
    </row>
    <row r="1050" spans="1:5">
      <c r="A1050" t="s">
        <v>16251</v>
      </c>
      <c r="B1050" t="s">
        <v>16251</v>
      </c>
      <c r="C1050" t="s">
        <v>16251</v>
      </c>
      <c r="D1050">
        <v>3973</v>
      </c>
      <c r="E1050" s="54"/>
    </row>
    <row r="1051" spans="1:5">
      <c r="A1051" t="s">
        <v>16253</v>
      </c>
      <c r="B1051" t="s">
        <v>16253</v>
      </c>
      <c r="C1051" t="s">
        <v>16253</v>
      </c>
      <c r="D1051" t="s">
        <v>16252</v>
      </c>
      <c r="E1051" s="54"/>
    </row>
    <row r="1052" spans="1:5">
      <c r="A1052" t="s">
        <v>16254</v>
      </c>
      <c r="B1052" t="s">
        <v>16254</v>
      </c>
      <c r="C1052" t="s">
        <v>16254</v>
      </c>
      <c r="D1052">
        <v>8757</v>
      </c>
      <c r="E1052" s="54"/>
    </row>
    <row r="1053" spans="1:5">
      <c r="A1053" t="s">
        <v>777</v>
      </c>
      <c r="B1053" t="s">
        <v>355</v>
      </c>
      <c r="C1053" t="s">
        <v>777</v>
      </c>
      <c r="D1053" t="s">
        <v>1156</v>
      </c>
      <c r="E1053" s="54"/>
    </row>
    <row r="1054" spans="1:5">
      <c r="A1054" t="s">
        <v>16256</v>
      </c>
      <c r="B1054" t="s">
        <v>16256</v>
      </c>
      <c r="C1054" t="s">
        <v>16256</v>
      </c>
      <c r="D1054" t="s">
        <v>16255</v>
      </c>
      <c r="E1054" s="54"/>
    </row>
    <row r="1055" spans="1:5">
      <c r="A1055" t="s">
        <v>16258</v>
      </c>
      <c r="B1055" t="s">
        <v>16258</v>
      </c>
      <c r="C1055" t="s">
        <v>16258</v>
      </c>
      <c r="D1055" t="s">
        <v>16257</v>
      </c>
      <c r="E1055" s="54"/>
    </row>
    <row r="1056" spans="1:5">
      <c r="A1056" t="s">
        <v>16259</v>
      </c>
      <c r="B1056" t="s">
        <v>16259</v>
      </c>
      <c r="C1056" t="s">
        <v>16259</v>
      </c>
      <c r="D1056">
        <v>32341</v>
      </c>
      <c r="E1056" s="54"/>
    </row>
    <row r="1057" spans="1:5">
      <c r="A1057" t="s">
        <v>16260</v>
      </c>
      <c r="B1057" t="s">
        <v>16260</v>
      </c>
      <c r="C1057" t="s">
        <v>16260</v>
      </c>
      <c r="D1057">
        <v>8004</v>
      </c>
      <c r="E1057" s="54"/>
    </row>
    <row r="1058" spans="1:5">
      <c r="A1058" t="s">
        <v>16261</v>
      </c>
      <c r="B1058" t="s">
        <v>16261</v>
      </c>
      <c r="C1058" t="s">
        <v>16261</v>
      </c>
      <c r="D1058">
        <v>32342</v>
      </c>
      <c r="E1058" s="54"/>
    </row>
    <row r="1059" spans="1:5">
      <c r="A1059" t="s">
        <v>14730</v>
      </c>
      <c r="B1059" t="s">
        <v>1709</v>
      </c>
      <c r="C1059" t="s">
        <v>14730</v>
      </c>
      <c r="D1059">
        <v>8000</v>
      </c>
      <c r="E1059" s="54"/>
    </row>
    <row r="1060" spans="1:5">
      <c r="A1060" t="s">
        <v>1387</v>
      </c>
      <c r="B1060" t="s">
        <v>1387</v>
      </c>
      <c r="C1060" t="s">
        <v>729</v>
      </c>
      <c r="D1060" t="s">
        <v>1135</v>
      </c>
      <c r="E1060" s="54"/>
    </row>
    <row r="1061" spans="1:5">
      <c r="A1061" t="s">
        <v>235</v>
      </c>
      <c r="B1061" t="s">
        <v>235</v>
      </c>
      <c r="C1061" t="s">
        <v>1558</v>
      </c>
      <c r="D1061" t="s">
        <v>1049</v>
      </c>
      <c r="E1061" s="54"/>
    </row>
    <row r="1062" spans="1:5">
      <c r="A1062" t="s">
        <v>780</v>
      </c>
      <c r="B1062" t="s">
        <v>358</v>
      </c>
      <c r="C1062" t="s">
        <v>780</v>
      </c>
      <c r="D1062" t="s">
        <v>1159</v>
      </c>
      <c r="E1062" s="54"/>
    </row>
    <row r="1063" spans="1:5">
      <c r="A1063" t="s">
        <v>781</v>
      </c>
      <c r="B1063" t="s">
        <v>14731</v>
      </c>
      <c r="C1063" t="s">
        <v>781</v>
      </c>
      <c r="D1063">
        <v>8172</v>
      </c>
      <c r="E1063" s="54"/>
    </row>
    <row r="1064" spans="1:5">
      <c r="A1064" t="s">
        <v>782</v>
      </c>
      <c r="B1064" t="s">
        <v>359</v>
      </c>
      <c r="C1064" t="s">
        <v>782</v>
      </c>
      <c r="D1064">
        <v>8171</v>
      </c>
      <c r="E1064" s="54"/>
    </row>
    <row r="1065" spans="1:5">
      <c r="A1065" t="s">
        <v>779</v>
      </c>
      <c r="B1065" t="s">
        <v>357</v>
      </c>
      <c r="C1065" t="s">
        <v>779</v>
      </c>
      <c r="D1065" t="s">
        <v>1158</v>
      </c>
      <c r="E1065" s="54"/>
    </row>
    <row r="1066" spans="1:5">
      <c r="A1066" t="s">
        <v>783</v>
      </c>
      <c r="B1066" t="s">
        <v>360</v>
      </c>
      <c r="C1066" t="s">
        <v>783</v>
      </c>
      <c r="D1066" t="s">
        <v>1160</v>
      </c>
      <c r="E1066" s="54"/>
    </row>
    <row r="1067" spans="1:5">
      <c r="A1067" t="s">
        <v>14733</v>
      </c>
      <c r="B1067" t="s">
        <v>14732</v>
      </c>
      <c r="C1067" t="s">
        <v>14733</v>
      </c>
      <c r="D1067" t="s">
        <v>14734</v>
      </c>
      <c r="E1067" s="54"/>
    </row>
    <row r="1068" spans="1:5">
      <c r="A1068" t="s">
        <v>15306</v>
      </c>
      <c r="B1068" t="s">
        <v>15359</v>
      </c>
      <c r="C1068" t="s">
        <v>15306</v>
      </c>
      <c r="D1068" t="e">
        <f>VLOOKUP(C1068,#REF!,2,FALSE)</f>
        <v>#REF!</v>
      </c>
      <c r="E1068" s="54"/>
    </row>
    <row r="1069" spans="1:5">
      <c r="A1069" t="s">
        <v>15306</v>
      </c>
      <c r="B1069" t="s">
        <v>15306</v>
      </c>
      <c r="C1069" t="s">
        <v>15306</v>
      </c>
      <c r="D1069" t="s">
        <v>16262</v>
      </c>
      <c r="E1069" s="54"/>
    </row>
    <row r="1070" spans="1:5">
      <c r="A1070" t="s">
        <v>785</v>
      </c>
      <c r="B1070" t="s">
        <v>14735</v>
      </c>
      <c r="C1070" t="s">
        <v>785</v>
      </c>
      <c r="D1070" t="s">
        <v>1162</v>
      </c>
      <c r="E1070" s="54"/>
    </row>
    <row r="1071" spans="1:5">
      <c r="A1071" t="s">
        <v>786</v>
      </c>
      <c r="B1071" t="s">
        <v>361</v>
      </c>
      <c r="C1071" t="s">
        <v>786</v>
      </c>
      <c r="D1071" t="s">
        <v>1163</v>
      </c>
      <c r="E1071" s="54"/>
    </row>
    <row r="1072" spans="1:5">
      <c r="A1072" t="s">
        <v>787</v>
      </c>
      <c r="B1072" t="s">
        <v>362</v>
      </c>
      <c r="C1072" t="s">
        <v>787</v>
      </c>
      <c r="D1072" t="s">
        <v>1164</v>
      </c>
      <c r="E1072" s="54"/>
    </row>
    <row r="1073" spans="1:5">
      <c r="A1073" t="s">
        <v>784</v>
      </c>
      <c r="B1073" t="s">
        <v>784</v>
      </c>
      <c r="C1073" t="s">
        <v>784</v>
      </c>
      <c r="D1073" t="s">
        <v>1161</v>
      </c>
      <c r="E1073" s="54"/>
    </row>
    <row r="1074" spans="1:5">
      <c r="A1074" t="s">
        <v>788</v>
      </c>
      <c r="B1074" t="s">
        <v>363</v>
      </c>
      <c r="C1074" t="s">
        <v>788</v>
      </c>
      <c r="D1074" t="s">
        <v>1165</v>
      </c>
      <c r="E1074" s="54"/>
    </row>
    <row r="1075" spans="1:5">
      <c r="A1075" t="s">
        <v>778</v>
      </c>
      <c r="B1075" t="s">
        <v>356</v>
      </c>
      <c r="C1075" t="s">
        <v>778</v>
      </c>
      <c r="D1075" t="s">
        <v>1157</v>
      </c>
      <c r="E1075" s="54"/>
    </row>
    <row r="1076" spans="1:5">
      <c r="A1076" t="s">
        <v>14737</v>
      </c>
      <c r="B1076" t="s">
        <v>14736</v>
      </c>
      <c r="C1076" t="s">
        <v>14737</v>
      </c>
      <c r="D1076" t="s">
        <v>14738</v>
      </c>
      <c r="E1076" s="54"/>
    </row>
    <row r="1077" spans="1:5">
      <c r="A1077" t="s">
        <v>16264</v>
      </c>
      <c r="B1077" t="s">
        <v>16264</v>
      </c>
      <c r="C1077" t="s">
        <v>16264</v>
      </c>
      <c r="D1077" t="s">
        <v>16263</v>
      </c>
      <c r="E1077" s="54"/>
    </row>
    <row r="1078" spans="1:5">
      <c r="A1078" t="s">
        <v>15321</v>
      </c>
      <c r="B1078" t="s">
        <v>15344</v>
      </c>
      <c r="C1078" t="s">
        <v>15321</v>
      </c>
      <c r="D1078" t="e">
        <f>VLOOKUP(C1078,#REF!,2,FALSE)</f>
        <v>#REF!</v>
      </c>
      <c r="E1078" s="54"/>
    </row>
    <row r="1079" spans="1:5">
      <c r="A1079" t="s">
        <v>16265</v>
      </c>
      <c r="B1079" t="s">
        <v>16265</v>
      </c>
      <c r="C1079" t="s">
        <v>16265</v>
      </c>
      <c r="D1079">
        <v>233</v>
      </c>
      <c r="E1079" s="54"/>
    </row>
    <row r="1080" spans="1:5">
      <c r="A1080" t="s">
        <v>1690</v>
      </c>
      <c r="B1080" t="s">
        <v>1746</v>
      </c>
      <c r="C1080" t="s">
        <v>1690</v>
      </c>
      <c r="D1080">
        <v>232</v>
      </c>
      <c r="E1080" s="54"/>
    </row>
    <row r="1081" spans="1:5">
      <c r="A1081" t="s">
        <v>1676</v>
      </c>
      <c r="B1081" t="s">
        <v>1769</v>
      </c>
      <c r="C1081" t="s">
        <v>1676</v>
      </c>
      <c r="D1081">
        <v>246</v>
      </c>
      <c r="E1081" s="54"/>
    </row>
    <row r="1082" spans="1:5">
      <c r="A1082" t="s">
        <v>1647</v>
      </c>
      <c r="B1082" t="s">
        <v>1796</v>
      </c>
      <c r="C1082" t="s">
        <v>1647</v>
      </c>
      <c r="D1082">
        <v>247</v>
      </c>
      <c r="E1082" s="54"/>
    </row>
    <row r="1083" spans="1:5">
      <c r="A1083" t="s">
        <v>16266</v>
      </c>
      <c r="B1083" t="s">
        <v>16266</v>
      </c>
      <c r="C1083" t="s">
        <v>16266</v>
      </c>
      <c r="D1083">
        <v>31227</v>
      </c>
      <c r="E1083" s="54"/>
    </row>
    <row r="1084" spans="1:5">
      <c r="A1084" t="s">
        <v>16267</v>
      </c>
      <c r="B1084" t="s">
        <v>16267</v>
      </c>
      <c r="C1084" t="s">
        <v>16267</v>
      </c>
      <c r="D1084">
        <v>32339</v>
      </c>
      <c r="E1084" s="54"/>
    </row>
    <row r="1085" spans="1:5">
      <c r="A1085" t="s">
        <v>234</v>
      </c>
      <c r="B1085" t="s">
        <v>234</v>
      </c>
      <c r="C1085" t="s">
        <v>1557</v>
      </c>
      <c r="D1085" t="s">
        <v>1048</v>
      </c>
      <c r="E1085" s="54"/>
    </row>
    <row r="1086" spans="1:5">
      <c r="A1086" t="s">
        <v>16268</v>
      </c>
      <c r="B1086" t="s">
        <v>16268</v>
      </c>
      <c r="C1086" t="s">
        <v>16268</v>
      </c>
      <c r="D1086">
        <v>7781</v>
      </c>
      <c r="E1086" s="54"/>
    </row>
    <row r="1087" spans="1:5">
      <c r="A1087" t="s">
        <v>16269</v>
      </c>
      <c r="B1087" t="s">
        <v>16269</v>
      </c>
      <c r="C1087" t="s">
        <v>16269</v>
      </c>
      <c r="D1087">
        <v>7806</v>
      </c>
      <c r="E1087" s="54"/>
    </row>
    <row r="1088" spans="1:5">
      <c r="A1088" t="s">
        <v>16270</v>
      </c>
      <c r="B1088" t="s">
        <v>16270</v>
      </c>
      <c r="C1088" t="s">
        <v>16270</v>
      </c>
      <c r="D1088">
        <v>7810</v>
      </c>
      <c r="E1088" s="54"/>
    </row>
    <row r="1089" spans="1:5">
      <c r="A1089" t="s">
        <v>16271</v>
      </c>
      <c r="B1089" t="s">
        <v>16271</v>
      </c>
      <c r="C1089" t="s">
        <v>16271</v>
      </c>
      <c r="D1089">
        <v>32314</v>
      </c>
      <c r="E1089" s="54"/>
    </row>
    <row r="1090" spans="1:5">
      <c r="A1090" t="s">
        <v>16272</v>
      </c>
      <c r="B1090" t="s">
        <v>16272</v>
      </c>
      <c r="C1090" t="s">
        <v>16272</v>
      </c>
      <c r="D1090">
        <v>7793</v>
      </c>
      <c r="E1090" s="54"/>
    </row>
    <row r="1091" spans="1:5">
      <c r="A1091" t="s">
        <v>16273</v>
      </c>
      <c r="B1091" t="s">
        <v>16273</v>
      </c>
      <c r="C1091" t="s">
        <v>16273</v>
      </c>
      <c r="D1091">
        <v>7800</v>
      </c>
      <c r="E1091" s="54"/>
    </row>
    <row r="1092" spans="1:5">
      <c r="A1092" t="s">
        <v>16274</v>
      </c>
      <c r="B1092" t="s">
        <v>16274</v>
      </c>
      <c r="C1092" t="s">
        <v>16274</v>
      </c>
      <c r="D1092">
        <v>7796</v>
      </c>
      <c r="E1092" s="54"/>
    </row>
    <row r="1093" spans="1:5">
      <c r="A1093" t="s">
        <v>16275</v>
      </c>
      <c r="B1093" t="s">
        <v>16275</v>
      </c>
      <c r="C1093" t="s">
        <v>16275</v>
      </c>
      <c r="D1093">
        <v>7795</v>
      </c>
      <c r="E1093" s="54"/>
    </row>
    <row r="1094" spans="1:5">
      <c r="A1094" t="s">
        <v>16276</v>
      </c>
      <c r="B1094" t="s">
        <v>16276</v>
      </c>
      <c r="C1094" t="s">
        <v>16276</v>
      </c>
      <c r="D1094">
        <v>7797</v>
      </c>
      <c r="E1094" s="54"/>
    </row>
    <row r="1095" spans="1:5">
      <c r="A1095" t="s">
        <v>16277</v>
      </c>
      <c r="B1095" t="s">
        <v>16277</v>
      </c>
      <c r="C1095" t="s">
        <v>16277</v>
      </c>
      <c r="D1095">
        <v>30238</v>
      </c>
      <c r="E1095" s="54"/>
    </row>
    <row r="1096" spans="1:5">
      <c r="A1096" t="s">
        <v>16278</v>
      </c>
      <c r="B1096" t="s">
        <v>16278</v>
      </c>
      <c r="C1096" t="s">
        <v>16278</v>
      </c>
      <c r="D1096">
        <v>7975</v>
      </c>
      <c r="E1096" s="54"/>
    </row>
    <row r="1097" spans="1:5">
      <c r="A1097" t="s">
        <v>16279</v>
      </c>
      <c r="B1097" t="s">
        <v>16279</v>
      </c>
      <c r="C1097" t="s">
        <v>16279</v>
      </c>
      <c r="D1097">
        <v>7782</v>
      </c>
      <c r="E1097" s="54"/>
    </row>
    <row r="1098" spans="1:5">
      <c r="A1098" t="s">
        <v>16280</v>
      </c>
      <c r="B1098" t="s">
        <v>16280</v>
      </c>
      <c r="C1098" t="s">
        <v>16280</v>
      </c>
      <c r="D1098">
        <v>7809</v>
      </c>
      <c r="E1098" s="54"/>
    </row>
    <row r="1099" spans="1:5">
      <c r="A1099" t="s">
        <v>16281</v>
      </c>
      <c r="B1099" t="s">
        <v>16281</v>
      </c>
      <c r="C1099" t="s">
        <v>16281</v>
      </c>
      <c r="D1099">
        <v>7789</v>
      </c>
      <c r="E1099" s="54"/>
    </row>
    <row r="1100" spans="1:5">
      <c r="A1100" t="s">
        <v>16282</v>
      </c>
      <c r="B1100" t="s">
        <v>16282</v>
      </c>
      <c r="C1100" t="s">
        <v>16282</v>
      </c>
      <c r="D1100">
        <v>7783</v>
      </c>
      <c r="E1100" s="54"/>
    </row>
    <row r="1101" spans="1:5">
      <c r="A1101" t="s">
        <v>16283</v>
      </c>
      <c r="B1101" t="s">
        <v>16283</v>
      </c>
      <c r="C1101" t="s">
        <v>16283</v>
      </c>
      <c r="D1101">
        <v>7792</v>
      </c>
      <c r="E1101" s="54"/>
    </row>
    <row r="1102" spans="1:5">
      <c r="A1102" t="s">
        <v>16284</v>
      </c>
      <c r="B1102" t="s">
        <v>16284</v>
      </c>
      <c r="C1102" t="s">
        <v>16284</v>
      </c>
      <c r="D1102">
        <v>7805</v>
      </c>
      <c r="E1102" s="54"/>
    </row>
    <row r="1103" spans="1:5">
      <c r="A1103" t="s">
        <v>16285</v>
      </c>
      <c r="B1103" t="s">
        <v>16285</v>
      </c>
      <c r="C1103" t="s">
        <v>16285</v>
      </c>
      <c r="D1103">
        <v>7784</v>
      </c>
      <c r="E1103" s="54"/>
    </row>
    <row r="1104" spans="1:5">
      <c r="A1104" t="s">
        <v>16286</v>
      </c>
      <c r="B1104" t="s">
        <v>16286</v>
      </c>
      <c r="C1104" t="s">
        <v>16286</v>
      </c>
      <c r="D1104">
        <v>7791</v>
      </c>
      <c r="E1104" s="54"/>
    </row>
    <row r="1105" spans="1:5">
      <c r="A1105" t="s">
        <v>16287</v>
      </c>
      <c r="B1105" t="s">
        <v>16287</v>
      </c>
      <c r="C1105" t="s">
        <v>16287</v>
      </c>
      <c r="D1105">
        <v>7801</v>
      </c>
      <c r="E1105" s="54"/>
    </row>
    <row r="1106" spans="1:5">
      <c r="A1106" t="s">
        <v>16288</v>
      </c>
      <c r="B1106" t="s">
        <v>16288</v>
      </c>
      <c r="C1106" t="s">
        <v>16288</v>
      </c>
      <c r="D1106">
        <v>7811</v>
      </c>
      <c r="E1106" s="54"/>
    </row>
    <row r="1107" spans="1:5">
      <c r="A1107" t="s">
        <v>16289</v>
      </c>
      <c r="B1107" t="s">
        <v>16289</v>
      </c>
      <c r="C1107" t="s">
        <v>16289</v>
      </c>
      <c r="D1107">
        <v>7788</v>
      </c>
      <c r="E1107" s="54"/>
    </row>
    <row r="1108" spans="1:5">
      <c r="A1108" t="s">
        <v>16290</v>
      </c>
      <c r="B1108" t="s">
        <v>16290</v>
      </c>
      <c r="C1108" t="s">
        <v>16290</v>
      </c>
      <c r="D1108">
        <v>7794</v>
      </c>
      <c r="E1108" s="54"/>
    </row>
    <row r="1109" spans="1:5">
      <c r="A1109" t="s">
        <v>16291</v>
      </c>
      <c r="B1109" t="s">
        <v>16291</v>
      </c>
      <c r="C1109" t="s">
        <v>16291</v>
      </c>
      <c r="D1109">
        <v>103872810</v>
      </c>
      <c r="E1109" s="54"/>
    </row>
    <row r="1110" spans="1:5">
      <c r="A1110" t="s">
        <v>16292</v>
      </c>
      <c r="B1110" t="s">
        <v>16292</v>
      </c>
      <c r="C1110" t="s">
        <v>16292</v>
      </c>
      <c r="D1110">
        <v>103726922</v>
      </c>
      <c r="E1110" s="54"/>
    </row>
    <row r="1111" spans="1:5">
      <c r="A1111" t="s">
        <v>16293</v>
      </c>
      <c r="B1111" t="s">
        <v>16293</v>
      </c>
      <c r="C1111" t="s">
        <v>16293</v>
      </c>
      <c r="D1111">
        <v>5721</v>
      </c>
      <c r="E1111" s="54"/>
    </row>
    <row r="1112" spans="1:5">
      <c r="A1112" t="s">
        <v>16294</v>
      </c>
      <c r="B1112" t="s">
        <v>16294</v>
      </c>
      <c r="C1112" t="s">
        <v>16294</v>
      </c>
      <c r="D1112">
        <v>5722</v>
      </c>
      <c r="E1112" s="54"/>
    </row>
    <row r="1113" spans="1:5">
      <c r="A1113" t="s">
        <v>16295</v>
      </c>
      <c r="B1113" t="s">
        <v>16295</v>
      </c>
      <c r="C1113" t="s">
        <v>16295</v>
      </c>
      <c r="D1113">
        <v>103726378</v>
      </c>
      <c r="E1113" s="54"/>
    </row>
    <row r="1114" spans="1:5">
      <c r="A1114" t="s">
        <v>14740</v>
      </c>
      <c r="B1114" t="s">
        <v>14739</v>
      </c>
      <c r="C1114" t="s">
        <v>14740</v>
      </c>
      <c r="D1114" t="s">
        <v>14741</v>
      </c>
      <c r="E1114" s="54"/>
    </row>
    <row r="1115" spans="1:5">
      <c r="A1115" t="s">
        <v>14743</v>
      </c>
      <c r="B1115" t="s">
        <v>14742</v>
      </c>
      <c r="C1115" t="s">
        <v>14743</v>
      </c>
      <c r="D1115" t="s">
        <v>14744</v>
      </c>
      <c r="E1115" s="54"/>
    </row>
    <row r="1116" spans="1:5">
      <c r="A1116" t="s">
        <v>14746</v>
      </c>
      <c r="B1116" t="s">
        <v>14745</v>
      </c>
      <c r="C1116" t="s">
        <v>14746</v>
      </c>
      <c r="D1116" t="s">
        <v>14747</v>
      </c>
      <c r="E1116" s="54"/>
    </row>
    <row r="1117" spans="1:5">
      <c r="A1117" t="s">
        <v>789</v>
      </c>
      <c r="B1117" t="s">
        <v>789</v>
      </c>
      <c r="C1117" t="s">
        <v>789</v>
      </c>
      <c r="D1117" t="s">
        <v>1166</v>
      </c>
      <c r="E1117" s="54"/>
    </row>
    <row r="1118" spans="1:5">
      <c r="A1118" t="s">
        <v>14749</v>
      </c>
      <c r="B1118" t="s">
        <v>14748</v>
      </c>
      <c r="C1118" t="s">
        <v>14749</v>
      </c>
      <c r="D1118" t="s">
        <v>14750</v>
      </c>
      <c r="E1118" s="54"/>
    </row>
    <row r="1119" spans="1:5">
      <c r="A1119" t="s">
        <v>16296</v>
      </c>
      <c r="B1119" t="s">
        <v>16296</v>
      </c>
      <c r="C1119" t="s">
        <v>16296</v>
      </c>
      <c r="D1119">
        <v>741</v>
      </c>
      <c r="E1119" s="54"/>
    </row>
    <row r="1120" spans="1:5">
      <c r="A1120" t="s">
        <v>16297</v>
      </c>
      <c r="B1120" t="s">
        <v>16297</v>
      </c>
      <c r="C1120" t="s">
        <v>16297</v>
      </c>
      <c r="D1120">
        <v>742</v>
      </c>
      <c r="E1120" s="54"/>
    </row>
    <row r="1121" spans="1:5">
      <c r="A1121" t="s">
        <v>14752</v>
      </c>
      <c r="B1121" t="s">
        <v>14751</v>
      </c>
      <c r="C1121" t="s">
        <v>14752</v>
      </c>
      <c r="D1121">
        <v>1016874</v>
      </c>
      <c r="E1121" s="54"/>
    </row>
    <row r="1122" spans="1:5">
      <c r="A1122" t="s">
        <v>1577</v>
      </c>
      <c r="B1122" t="s">
        <v>1576</v>
      </c>
      <c r="C1122" t="s">
        <v>1577</v>
      </c>
      <c r="D1122" t="s">
        <v>1167</v>
      </c>
      <c r="E1122" s="54"/>
    </row>
    <row r="1123" spans="1:5">
      <c r="A1123" t="s">
        <v>14753</v>
      </c>
      <c r="B1123" t="s">
        <v>580</v>
      </c>
      <c r="C1123" t="s">
        <v>14753</v>
      </c>
      <c r="D1123">
        <v>6312</v>
      </c>
      <c r="E1123" s="54"/>
    </row>
    <row r="1124" spans="1:5">
      <c r="A1124" t="s">
        <v>16298</v>
      </c>
      <c r="B1124" t="s">
        <v>16298</v>
      </c>
      <c r="C1124" t="s">
        <v>16298</v>
      </c>
      <c r="D1124">
        <v>6314</v>
      </c>
      <c r="E1124" s="54"/>
    </row>
    <row r="1125" spans="1:5">
      <c r="A1125" t="s">
        <v>16299</v>
      </c>
      <c r="B1125" t="s">
        <v>16299</v>
      </c>
      <c r="C1125" t="s">
        <v>16299</v>
      </c>
      <c r="D1125">
        <v>6309</v>
      </c>
      <c r="E1125" s="54"/>
    </row>
    <row r="1126" spans="1:5">
      <c r="A1126" t="s">
        <v>14755</v>
      </c>
      <c r="B1126" t="s">
        <v>14754</v>
      </c>
      <c r="C1126" t="s">
        <v>14755</v>
      </c>
      <c r="D1126">
        <v>2549</v>
      </c>
      <c r="E1126" s="54"/>
    </row>
    <row r="1127" spans="1:5">
      <c r="A1127" t="s">
        <v>14757</v>
      </c>
      <c r="B1127" t="s">
        <v>14756</v>
      </c>
      <c r="C1127" t="s">
        <v>14757</v>
      </c>
      <c r="D1127">
        <v>32107</v>
      </c>
      <c r="E1127" s="54"/>
    </row>
    <row r="1128" spans="1:5">
      <c r="A1128" t="s">
        <v>14759</v>
      </c>
      <c r="B1128" t="s">
        <v>14758</v>
      </c>
      <c r="C1128" t="s">
        <v>14759</v>
      </c>
      <c r="D1128">
        <v>5448</v>
      </c>
      <c r="E1128" s="54"/>
    </row>
    <row r="1129" spans="1:5">
      <c r="A1129" t="s">
        <v>15175</v>
      </c>
      <c r="B1129" t="s">
        <v>15175</v>
      </c>
      <c r="C1129" t="s">
        <v>15176</v>
      </c>
      <c r="D1129" t="s">
        <v>15177</v>
      </c>
      <c r="E1129" s="54"/>
    </row>
    <row r="1130" spans="1:5">
      <c r="A1130" t="s">
        <v>790</v>
      </c>
      <c r="B1130" t="s">
        <v>1578</v>
      </c>
      <c r="C1130" t="s">
        <v>790</v>
      </c>
      <c r="D1130" t="s">
        <v>1168</v>
      </c>
      <c r="E1130" s="54"/>
    </row>
    <row r="1131" spans="1:5">
      <c r="A1131" t="s">
        <v>791</v>
      </c>
      <c r="B1131" t="s">
        <v>364</v>
      </c>
      <c r="C1131" t="s">
        <v>791</v>
      </c>
      <c r="D1131" t="s">
        <v>1169</v>
      </c>
      <c r="E1131" s="54"/>
    </row>
    <row r="1132" spans="1:5">
      <c r="A1132" t="s">
        <v>16301</v>
      </c>
      <c r="B1132" t="s">
        <v>16301</v>
      </c>
      <c r="C1132" t="s">
        <v>16301</v>
      </c>
      <c r="D1132" t="s">
        <v>16300</v>
      </c>
      <c r="E1132" s="54"/>
    </row>
    <row r="1133" spans="1:5">
      <c r="A1133" t="s">
        <v>792</v>
      </c>
      <c r="B1133" t="s">
        <v>1403</v>
      </c>
      <c r="C1133" t="s">
        <v>792</v>
      </c>
      <c r="D1133" t="s">
        <v>1170</v>
      </c>
      <c r="E1133" s="54"/>
    </row>
    <row r="1134" spans="1:5">
      <c r="A1134" t="s">
        <v>793</v>
      </c>
      <c r="B1134" t="s">
        <v>793</v>
      </c>
      <c r="C1134" t="s">
        <v>793</v>
      </c>
      <c r="D1134" t="s">
        <v>1171</v>
      </c>
      <c r="E1134" s="54"/>
    </row>
    <row r="1135" spans="1:5">
      <c r="A1135" t="s">
        <v>16302</v>
      </c>
      <c r="B1135" t="s">
        <v>16302</v>
      </c>
      <c r="C1135" t="s">
        <v>16302</v>
      </c>
      <c r="D1135">
        <v>2262</v>
      </c>
      <c r="E1135" s="54"/>
    </row>
    <row r="1136" spans="1:5">
      <c r="A1136" t="s">
        <v>16303</v>
      </c>
      <c r="B1136" t="s">
        <v>16303</v>
      </c>
      <c r="C1136" t="s">
        <v>16303</v>
      </c>
      <c r="D1136">
        <v>2276</v>
      </c>
      <c r="E1136" s="54"/>
    </row>
    <row r="1137" spans="1:5">
      <c r="A1137" t="s">
        <v>1615</v>
      </c>
      <c r="B1137" t="s">
        <v>1726</v>
      </c>
      <c r="C1137" t="s">
        <v>1615</v>
      </c>
      <c r="D1137">
        <v>2278</v>
      </c>
      <c r="E1137" s="54"/>
    </row>
    <row r="1138" spans="1:5">
      <c r="A1138" t="s">
        <v>14860</v>
      </c>
      <c r="B1138" t="s">
        <v>14860</v>
      </c>
      <c r="C1138" t="s">
        <v>14861</v>
      </c>
      <c r="D1138" t="s">
        <v>14862</v>
      </c>
      <c r="E1138" s="54"/>
    </row>
    <row r="1139" spans="1:5">
      <c r="A1139" t="s">
        <v>14854</v>
      </c>
      <c r="B1139" t="s">
        <v>14854</v>
      </c>
      <c r="C1139" t="s">
        <v>14855</v>
      </c>
      <c r="D1139" t="s">
        <v>14856</v>
      </c>
      <c r="E1139" s="54"/>
    </row>
    <row r="1140" spans="1:5">
      <c r="A1140" t="s">
        <v>487</v>
      </c>
      <c r="B1140" t="s">
        <v>487</v>
      </c>
      <c r="C1140" t="s">
        <v>931</v>
      </c>
      <c r="D1140" t="s">
        <v>1262</v>
      </c>
      <c r="E1140" s="54"/>
    </row>
    <row r="1141" spans="1:5">
      <c r="A1141" t="s">
        <v>302</v>
      </c>
      <c r="B1141" t="s">
        <v>302</v>
      </c>
      <c r="C1141" t="s">
        <v>711</v>
      </c>
      <c r="D1141">
        <v>1707</v>
      </c>
      <c r="E1141" s="54"/>
    </row>
    <row r="1142" spans="1:5">
      <c r="A1142" t="s">
        <v>250</v>
      </c>
      <c r="B1142" t="s">
        <v>250</v>
      </c>
      <c r="C1142" t="s">
        <v>628</v>
      </c>
      <c r="D1142" t="s">
        <v>1062</v>
      </c>
      <c r="E1142" s="54"/>
    </row>
    <row r="1143" spans="1:5">
      <c r="A1143" t="s">
        <v>14758</v>
      </c>
      <c r="B1143" t="s">
        <v>14758</v>
      </c>
      <c r="C1143" t="s">
        <v>14759</v>
      </c>
      <c r="D1143">
        <v>5448</v>
      </c>
      <c r="E1143" s="54"/>
    </row>
    <row r="1144" spans="1:5">
      <c r="A1144" t="s">
        <v>293</v>
      </c>
      <c r="B1144" t="s">
        <v>293</v>
      </c>
      <c r="C1144" t="s">
        <v>692</v>
      </c>
      <c r="D1144">
        <v>5514</v>
      </c>
      <c r="E1144" s="54"/>
    </row>
    <row r="1145" spans="1:5">
      <c r="A1145" t="s">
        <v>256</v>
      </c>
      <c r="B1145" t="s">
        <v>256</v>
      </c>
      <c r="C1145" t="s">
        <v>637</v>
      </c>
      <c r="D1145" t="s">
        <v>1073</v>
      </c>
      <c r="E1145" s="54"/>
    </row>
    <row r="1146" spans="1:5">
      <c r="A1146" t="s">
        <v>1587</v>
      </c>
      <c r="B1146" t="s">
        <v>1587</v>
      </c>
      <c r="C1146" t="s">
        <v>862</v>
      </c>
      <c r="D1146" t="s">
        <v>1224</v>
      </c>
      <c r="E1146" s="54"/>
    </row>
    <row r="1147" spans="1:5">
      <c r="A1147" t="s">
        <v>14761</v>
      </c>
      <c r="B1147" t="s">
        <v>14760</v>
      </c>
      <c r="C1147" t="s">
        <v>14761</v>
      </c>
      <c r="D1147" t="s">
        <v>14762</v>
      </c>
      <c r="E1147" s="54"/>
    </row>
    <row r="1148" spans="1:5">
      <c r="A1148" t="s">
        <v>15311</v>
      </c>
      <c r="B1148" t="s">
        <v>15354</v>
      </c>
      <c r="C1148" t="s">
        <v>15311</v>
      </c>
      <c r="D1148" t="e">
        <f>VLOOKUP(C1148,#REF!,2,FALSE)</f>
        <v>#REF!</v>
      </c>
      <c r="E1148" s="54"/>
    </row>
    <row r="1149" spans="1:5">
      <c r="A1149" t="s">
        <v>15311</v>
      </c>
      <c r="B1149" t="s">
        <v>15311</v>
      </c>
      <c r="C1149" t="s">
        <v>15311</v>
      </c>
      <c r="D1149" t="s">
        <v>16304</v>
      </c>
      <c r="E1149" s="54"/>
    </row>
    <row r="1150" spans="1:5">
      <c r="A1150" t="s">
        <v>795</v>
      </c>
      <c r="B1150" t="s">
        <v>1579</v>
      </c>
      <c r="C1150" t="s">
        <v>795</v>
      </c>
      <c r="D1150" t="s">
        <v>1173</v>
      </c>
      <c r="E1150" s="54"/>
    </row>
    <row r="1151" spans="1:5">
      <c r="A1151" t="s">
        <v>888</v>
      </c>
      <c r="B1151" t="s">
        <v>888</v>
      </c>
      <c r="C1151" t="s">
        <v>888</v>
      </c>
      <c r="D1151" t="s">
        <v>1243</v>
      </c>
      <c r="E1151" s="54"/>
    </row>
    <row r="1152" spans="1:5">
      <c r="A1152" t="s">
        <v>14764</v>
      </c>
      <c r="B1152" t="s">
        <v>14763</v>
      </c>
      <c r="C1152" t="s">
        <v>14764</v>
      </c>
      <c r="D1152">
        <v>103878766</v>
      </c>
      <c r="E1152" s="54"/>
    </row>
    <row r="1153" spans="1:5">
      <c r="A1153" t="s">
        <v>796</v>
      </c>
      <c r="B1153" t="s">
        <v>14765</v>
      </c>
      <c r="C1153" t="s">
        <v>796</v>
      </c>
      <c r="D1153">
        <v>6841</v>
      </c>
      <c r="E1153" s="54"/>
    </row>
    <row r="1154" spans="1:5">
      <c r="A1154" t="s">
        <v>14766</v>
      </c>
      <c r="B1154" t="s">
        <v>546</v>
      </c>
      <c r="C1154" t="s">
        <v>14766</v>
      </c>
      <c r="D1154">
        <v>6818</v>
      </c>
      <c r="E1154" s="54"/>
    </row>
    <row r="1155" spans="1:5">
      <c r="A1155" t="s">
        <v>14768</v>
      </c>
      <c r="B1155" t="s">
        <v>14767</v>
      </c>
      <c r="C1155" t="s">
        <v>14768</v>
      </c>
      <c r="D1155">
        <v>6819</v>
      </c>
      <c r="E1155" s="54"/>
    </row>
    <row r="1156" spans="1:5">
      <c r="A1156" t="s">
        <v>16305</v>
      </c>
      <c r="B1156" t="s">
        <v>16305</v>
      </c>
      <c r="C1156" t="s">
        <v>16305</v>
      </c>
      <c r="D1156">
        <v>7774</v>
      </c>
      <c r="E1156" s="54"/>
    </row>
    <row r="1157" spans="1:5">
      <c r="A1157" t="s">
        <v>16306</v>
      </c>
      <c r="B1157" t="s">
        <v>16306</v>
      </c>
      <c r="C1157" t="s">
        <v>16306</v>
      </c>
      <c r="D1157">
        <v>7787</v>
      </c>
      <c r="E1157" s="54"/>
    </row>
    <row r="1158" spans="1:5">
      <c r="A1158" t="s">
        <v>16307</v>
      </c>
      <c r="B1158" t="s">
        <v>16307</v>
      </c>
      <c r="C1158" t="s">
        <v>16307</v>
      </c>
      <c r="D1158">
        <v>6666</v>
      </c>
      <c r="E1158" s="54"/>
    </row>
    <row r="1159" spans="1:5">
      <c r="A1159" t="s">
        <v>1775</v>
      </c>
      <c r="B1159" t="s">
        <v>1775</v>
      </c>
      <c r="C1159" t="s">
        <v>1646</v>
      </c>
      <c r="D1159" t="s">
        <v>1776</v>
      </c>
      <c r="E1159" s="54"/>
    </row>
    <row r="1160" spans="1:5">
      <c r="A1160" t="s">
        <v>14976</v>
      </c>
      <c r="B1160" t="s">
        <v>14976</v>
      </c>
      <c r="C1160" t="s">
        <v>14977</v>
      </c>
      <c r="D1160" t="s">
        <v>14978</v>
      </c>
      <c r="E1160" s="54"/>
    </row>
    <row r="1161" spans="1:5">
      <c r="A1161" t="s">
        <v>472</v>
      </c>
      <c r="B1161" t="s">
        <v>472</v>
      </c>
      <c r="C1161" t="s">
        <v>914</v>
      </c>
      <c r="D1161" t="s">
        <v>1250</v>
      </c>
      <c r="E1161" s="54"/>
    </row>
    <row r="1162" spans="1:5">
      <c r="A1162" t="s">
        <v>493</v>
      </c>
      <c r="B1162" t="s">
        <v>493</v>
      </c>
      <c r="C1162" t="s">
        <v>938</v>
      </c>
      <c r="D1162" t="s">
        <v>1266</v>
      </c>
      <c r="E1162" s="54"/>
    </row>
    <row r="1163" spans="1:5">
      <c r="A1163" t="s">
        <v>1575</v>
      </c>
      <c r="B1163" t="s">
        <v>1575</v>
      </c>
      <c r="C1163" t="s">
        <v>776</v>
      </c>
      <c r="D1163" t="s">
        <v>1155</v>
      </c>
      <c r="E1163" s="54"/>
    </row>
    <row r="1164" spans="1:5">
      <c r="A1164" t="s">
        <v>1735</v>
      </c>
      <c r="B1164" t="s">
        <v>1735</v>
      </c>
      <c r="C1164" t="s">
        <v>1674</v>
      </c>
      <c r="D1164" t="s">
        <v>1736</v>
      </c>
      <c r="E1164" s="54"/>
    </row>
    <row r="1165" spans="1:5">
      <c r="A1165" t="s">
        <v>1777</v>
      </c>
      <c r="B1165" t="s">
        <v>1777</v>
      </c>
      <c r="C1165" t="s">
        <v>1618</v>
      </c>
      <c r="D1165">
        <v>2214</v>
      </c>
      <c r="E1165" s="54"/>
    </row>
    <row r="1166" spans="1:5">
      <c r="A1166" t="s">
        <v>281</v>
      </c>
      <c r="B1166" t="s">
        <v>281</v>
      </c>
      <c r="C1166" t="s">
        <v>675</v>
      </c>
      <c r="D1166" t="s">
        <v>1106</v>
      </c>
      <c r="E1166" s="54"/>
    </row>
    <row r="1167" spans="1:5">
      <c r="A1167" t="s">
        <v>14381</v>
      </c>
      <c r="B1167" t="s">
        <v>14381</v>
      </c>
      <c r="C1167" t="s">
        <v>586</v>
      </c>
      <c r="D1167">
        <v>6826</v>
      </c>
      <c r="E1167" s="54"/>
    </row>
    <row r="1168" spans="1:5">
      <c r="A1168" t="s">
        <v>15015</v>
      </c>
      <c r="B1168" t="s">
        <v>15015</v>
      </c>
      <c r="C1168" t="s">
        <v>15016</v>
      </c>
      <c r="D1168" t="s">
        <v>15017</v>
      </c>
      <c r="E1168" s="54"/>
    </row>
    <row r="1169" spans="1:5">
      <c r="A1169" t="s">
        <v>1738</v>
      </c>
      <c r="B1169" t="s">
        <v>1738</v>
      </c>
      <c r="C1169" t="s">
        <v>1660</v>
      </c>
      <c r="D1169">
        <v>7607</v>
      </c>
      <c r="E1169" s="54"/>
    </row>
    <row r="1170" spans="1:5">
      <c r="A1170" t="s">
        <v>15359</v>
      </c>
      <c r="B1170" t="s">
        <v>15359</v>
      </c>
      <c r="C1170" t="s">
        <v>15306</v>
      </c>
      <c r="D1170" t="e">
        <f>VLOOKUP(C1170,#REF!,2,FALSE)</f>
        <v>#REF!</v>
      </c>
      <c r="E1170" s="54"/>
    </row>
    <row r="1171" spans="1:5">
      <c r="A1171" t="s">
        <v>342</v>
      </c>
      <c r="B1171" t="s">
        <v>342</v>
      </c>
      <c r="C1171" t="s">
        <v>759</v>
      </c>
      <c r="D1171" t="s">
        <v>1149</v>
      </c>
      <c r="E1171" s="54"/>
    </row>
    <row r="1172" spans="1:5">
      <c r="A1172" t="s">
        <v>1745</v>
      </c>
      <c r="B1172" t="s">
        <v>1745</v>
      </c>
      <c r="C1172" t="s">
        <v>1680</v>
      </c>
      <c r="D1172">
        <v>32615</v>
      </c>
      <c r="E1172" s="54"/>
    </row>
    <row r="1173" spans="1:5">
      <c r="A1173" t="s">
        <v>1572</v>
      </c>
      <c r="B1173" t="s">
        <v>1572</v>
      </c>
      <c r="C1173" t="s">
        <v>1571</v>
      </c>
      <c r="D1173" t="s">
        <v>1140</v>
      </c>
      <c r="E1173" s="54"/>
    </row>
    <row r="1174" spans="1:5">
      <c r="A1174" t="s">
        <v>461</v>
      </c>
      <c r="B1174" t="s">
        <v>461</v>
      </c>
      <c r="C1174" t="s">
        <v>904</v>
      </c>
      <c r="D1174" t="s">
        <v>1248</v>
      </c>
      <c r="E1174" s="54"/>
    </row>
    <row r="1175" spans="1:5">
      <c r="A1175" t="s">
        <v>14484</v>
      </c>
      <c r="B1175" t="s">
        <v>14484</v>
      </c>
      <c r="C1175" t="s">
        <v>14485</v>
      </c>
      <c r="D1175" t="s">
        <v>14486</v>
      </c>
      <c r="E1175" s="54"/>
    </row>
    <row r="1176" spans="1:5">
      <c r="A1176" t="s">
        <v>1399</v>
      </c>
      <c r="B1176" t="s">
        <v>1399</v>
      </c>
      <c r="C1176" t="s">
        <v>844</v>
      </c>
      <c r="D1176" t="s">
        <v>1214</v>
      </c>
      <c r="E1176" s="54"/>
    </row>
    <row r="1177" spans="1:5">
      <c r="A1177" t="s">
        <v>283</v>
      </c>
      <c r="B1177" t="s">
        <v>283</v>
      </c>
      <c r="C1177" t="s">
        <v>677</v>
      </c>
      <c r="D1177">
        <v>1282</v>
      </c>
      <c r="E1177" s="54"/>
    </row>
    <row r="1178" spans="1:5">
      <c r="A1178" t="s">
        <v>1598</v>
      </c>
      <c r="B1178" t="s">
        <v>1598</v>
      </c>
      <c r="C1178" t="s">
        <v>1599</v>
      </c>
      <c r="D1178" t="s">
        <v>1291</v>
      </c>
      <c r="E1178" s="54"/>
    </row>
    <row r="1179" spans="1:5">
      <c r="A1179" t="s">
        <v>479</v>
      </c>
      <c r="B1179" t="s">
        <v>479</v>
      </c>
      <c r="C1179" t="s">
        <v>922</v>
      </c>
      <c r="D1179" t="s">
        <v>1258</v>
      </c>
      <c r="E1179" s="54"/>
    </row>
    <row r="1180" spans="1:5">
      <c r="A1180" t="s">
        <v>1414</v>
      </c>
      <c r="B1180" t="s">
        <v>1414</v>
      </c>
      <c r="C1180" t="s">
        <v>970</v>
      </c>
      <c r="D1180" t="s">
        <v>1280</v>
      </c>
      <c r="E1180" s="54"/>
    </row>
    <row r="1181" spans="1:5">
      <c r="A1181" t="s">
        <v>14687</v>
      </c>
      <c r="B1181" t="s">
        <v>14687</v>
      </c>
      <c r="C1181" t="s">
        <v>741</v>
      </c>
      <c r="D1181">
        <v>6048</v>
      </c>
      <c r="E1181" s="54"/>
    </row>
    <row r="1182" spans="1:5">
      <c r="A1182" t="s">
        <v>1566</v>
      </c>
      <c r="B1182" t="s">
        <v>1566</v>
      </c>
      <c r="C1182" t="s">
        <v>685</v>
      </c>
      <c r="D1182" t="s">
        <v>1112</v>
      </c>
      <c r="E1182" s="54"/>
    </row>
    <row r="1183" spans="1:5">
      <c r="A1183" t="s">
        <v>266</v>
      </c>
      <c r="B1183" t="s">
        <v>266</v>
      </c>
      <c r="C1183" t="s">
        <v>651</v>
      </c>
      <c r="D1183" t="s">
        <v>1086</v>
      </c>
      <c r="E1183" s="54"/>
    </row>
    <row r="1184" spans="1:5">
      <c r="A1184" t="s">
        <v>277</v>
      </c>
      <c r="B1184" t="s">
        <v>277</v>
      </c>
      <c r="C1184" t="s">
        <v>669</v>
      </c>
      <c r="D1184">
        <v>8151</v>
      </c>
      <c r="E1184" s="54"/>
    </row>
    <row r="1185" spans="1:5">
      <c r="A1185" t="s">
        <v>251</v>
      </c>
      <c r="B1185" t="s">
        <v>251</v>
      </c>
      <c r="C1185" t="s">
        <v>1559</v>
      </c>
      <c r="D1185" t="s">
        <v>1063</v>
      </c>
      <c r="E1185" s="54"/>
    </row>
    <row r="1186" spans="1:5">
      <c r="A1186" t="s">
        <v>237</v>
      </c>
      <c r="B1186" t="s">
        <v>237</v>
      </c>
      <c r="C1186" t="s">
        <v>609</v>
      </c>
      <c r="D1186" t="s">
        <v>1052</v>
      </c>
      <c r="E1186" s="54"/>
    </row>
    <row r="1187" spans="1:5">
      <c r="A1187" t="s">
        <v>485</v>
      </c>
      <c r="B1187" t="s">
        <v>485</v>
      </c>
      <c r="C1187" t="s">
        <v>1528</v>
      </c>
      <c r="D1187">
        <v>723</v>
      </c>
      <c r="E1187" s="54"/>
    </row>
    <row r="1188" spans="1:5">
      <c r="A1188" t="s">
        <v>1713</v>
      </c>
      <c r="B1188" t="s">
        <v>1713</v>
      </c>
      <c r="C1188" t="s">
        <v>1667</v>
      </c>
      <c r="D1188">
        <v>2715</v>
      </c>
      <c r="E1188" s="54"/>
    </row>
    <row r="1189" spans="1:5">
      <c r="A1189" t="s">
        <v>14955</v>
      </c>
      <c r="B1189" t="s">
        <v>14955</v>
      </c>
      <c r="C1189" t="s">
        <v>14956</v>
      </c>
      <c r="D1189" t="s">
        <v>14957</v>
      </c>
      <c r="E1189" s="54"/>
    </row>
    <row r="1190" spans="1:5">
      <c r="A1190" t="s">
        <v>563</v>
      </c>
      <c r="B1190" t="s">
        <v>563</v>
      </c>
      <c r="C1190" t="s">
        <v>1014</v>
      </c>
      <c r="D1190" t="s">
        <v>1317</v>
      </c>
      <c r="E1190" s="54"/>
    </row>
    <row r="1191" spans="1:5">
      <c r="A1191" t="s">
        <v>15272</v>
      </c>
      <c r="B1191" t="s">
        <v>15272</v>
      </c>
      <c r="C1191" t="s">
        <v>15271</v>
      </c>
      <c r="D1191">
        <v>22731553</v>
      </c>
      <c r="E1191" s="54"/>
    </row>
    <row r="1192" spans="1:5">
      <c r="A1192" t="s">
        <v>1564</v>
      </c>
      <c r="B1192" t="s">
        <v>1564</v>
      </c>
      <c r="C1192" t="s">
        <v>663</v>
      </c>
      <c r="D1192" t="s">
        <v>1097</v>
      </c>
      <c r="E1192" s="54"/>
    </row>
    <row r="1193" spans="1:5">
      <c r="A1193" t="s">
        <v>483</v>
      </c>
      <c r="B1193" t="s">
        <v>483</v>
      </c>
      <c r="C1193" t="s">
        <v>927</v>
      </c>
      <c r="D1193">
        <v>7721</v>
      </c>
      <c r="E1193" s="54"/>
    </row>
    <row r="1194" spans="1:5">
      <c r="A1194" t="s">
        <v>524</v>
      </c>
      <c r="B1194" t="s">
        <v>524</v>
      </c>
      <c r="C1194" t="s">
        <v>975</v>
      </c>
      <c r="D1194">
        <v>6687</v>
      </c>
      <c r="E1194" s="54"/>
    </row>
    <row r="1195" spans="1:5">
      <c r="A1195" t="s">
        <v>353</v>
      </c>
      <c r="B1195" t="s">
        <v>353</v>
      </c>
      <c r="C1195" t="s">
        <v>774</v>
      </c>
      <c r="D1195">
        <v>149</v>
      </c>
      <c r="E1195" s="54"/>
    </row>
    <row r="1196" spans="1:5">
      <c r="A1196" t="s">
        <v>255</v>
      </c>
      <c r="B1196" t="s">
        <v>255</v>
      </c>
      <c r="C1196" t="s">
        <v>634</v>
      </c>
      <c r="D1196" t="s">
        <v>1070</v>
      </c>
      <c r="E1196" s="54"/>
    </row>
    <row r="1197" spans="1:5">
      <c r="A1197" t="s">
        <v>1796</v>
      </c>
      <c r="B1197" t="s">
        <v>1796</v>
      </c>
      <c r="C1197" t="s">
        <v>1647</v>
      </c>
      <c r="D1197">
        <v>247</v>
      </c>
      <c r="E1197" s="54"/>
    </row>
    <row r="1198" spans="1:5">
      <c r="A1198" t="s">
        <v>1744</v>
      </c>
      <c r="B1198" t="s">
        <v>1744</v>
      </c>
      <c r="C1198" t="s">
        <v>1613</v>
      </c>
      <c r="D1198">
        <v>1016477</v>
      </c>
      <c r="E1198" s="54"/>
    </row>
    <row r="1199" spans="1:5">
      <c r="A1199" t="s">
        <v>14995</v>
      </c>
      <c r="B1199" t="s">
        <v>14995</v>
      </c>
      <c r="C1199" t="s">
        <v>14996</v>
      </c>
      <c r="D1199">
        <v>188</v>
      </c>
      <c r="E1199" s="54"/>
    </row>
    <row r="1200" spans="1:5">
      <c r="A1200" t="s">
        <v>492</v>
      </c>
      <c r="B1200" t="s">
        <v>492</v>
      </c>
      <c r="C1200" t="s">
        <v>936</v>
      </c>
      <c r="D1200" t="s">
        <v>1264</v>
      </c>
      <c r="E1200" s="54"/>
    </row>
    <row r="1201" spans="1:5">
      <c r="A1201" t="s">
        <v>14418</v>
      </c>
      <c r="B1201" t="s">
        <v>14418</v>
      </c>
      <c r="C1201" t="s">
        <v>14419</v>
      </c>
      <c r="D1201" t="s">
        <v>14420</v>
      </c>
      <c r="E1201" s="54"/>
    </row>
    <row r="1202" spans="1:5">
      <c r="A1202" t="s">
        <v>432</v>
      </c>
      <c r="B1202" t="s">
        <v>432</v>
      </c>
      <c r="C1202" t="s">
        <v>873</v>
      </c>
      <c r="D1202" t="s">
        <v>1230</v>
      </c>
      <c r="E1202" s="54"/>
    </row>
    <row r="1203" spans="1:5">
      <c r="A1203" t="s">
        <v>400</v>
      </c>
      <c r="B1203" t="s">
        <v>400</v>
      </c>
      <c r="C1203" t="s">
        <v>836</v>
      </c>
      <c r="D1203">
        <v>5534</v>
      </c>
      <c r="E1203" s="54"/>
    </row>
    <row r="1204" spans="1:5">
      <c r="A1204" t="s">
        <v>15360</v>
      </c>
      <c r="B1204" t="s">
        <v>15360</v>
      </c>
      <c r="C1204" t="s">
        <v>15305</v>
      </c>
      <c r="D1204" t="e">
        <f>VLOOKUP(C1204,#REF!,2,FALSE)</f>
        <v>#REF!</v>
      </c>
      <c r="E1204" s="54"/>
    </row>
    <row r="1205" spans="1:5">
      <c r="A1205" t="s">
        <v>273</v>
      </c>
      <c r="B1205" t="s">
        <v>273</v>
      </c>
      <c r="C1205" t="s">
        <v>665</v>
      </c>
      <c r="D1205">
        <v>1215</v>
      </c>
      <c r="E1205" s="54"/>
    </row>
    <row r="1206" spans="1:5">
      <c r="A1206" t="s">
        <v>499</v>
      </c>
      <c r="B1206" t="s">
        <v>499</v>
      </c>
      <c r="C1206" t="s">
        <v>943</v>
      </c>
      <c r="D1206">
        <v>7371</v>
      </c>
      <c r="E1206" s="54"/>
    </row>
    <row r="1207" spans="1:5">
      <c r="A1207" t="s">
        <v>1542</v>
      </c>
      <c r="B1207" t="s">
        <v>1542</v>
      </c>
      <c r="C1207" t="s">
        <v>684</v>
      </c>
      <c r="D1207">
        <v>2534</v>
      </c>
      <c r="E1207" s="54"/>
    </row>
    <row r="1208" spans="1:5">
      <c r="A1208" t="s">
        <v>314</v>
      </c>
      <c r="B1208" t="s">
        <v>314</v>
      </c>
      <c r="C1208" t="s">
        <v>723</v>
      </c>
      <c r="D1208">
        <v>6573</v>
      </c>
      <c r="E1208" s="54"/>
    </row>
    <row r="1209" spans="1:5">
      <c r="A1209" t="s">
        <v>1379</v>
      </c>
      <c r="B1209" t="s">
        <v>1379</v>
      </c>
      <c r="C1209" t="s">
        <v>1584</v>
      </c>
      <c r="D1209" t="s">
        <v>1198</v>
      </c>
      <c r="E1209" s="54"/>
    </row>
    <row r="1210" spans="1:5">
      <c r="A1210" t="s">
        <v>573</v>
      </c>
      <c r="B1210" t="s">
        <v>573</v>
      </c>
      <c r="C1210" t="s">
        <v>1023</v>
      </c>
      <c r="D1210" t="s">
        <v>1322</v>
      </c>
      <c r="E1210" s="54"/>
    </row>
    <row r="1211" spans="1:5">
      <c r="A1211" t="s">
        <v>14900</v>
      </c>
      <c r="B1211" t="s">
        <v>14900</v>
      </c>
      <c r="C1211" t="s">
        <v>14901</v>
      </c>
      <c r="D1211">
        <v>8720</v>
      </c>
      <c r="E1211" s="54"/>
    </row>
    <row r="1212" spans="1:5">
      <c r="A1212" t="s">
        <v>15040</v>
      </c>
      <c r="B1212" t="s">
        <v>15040</v>
      </c>
      <c r="C1212" t="s">
        <v>15041</v>
      </c>
      <c r="D1212">
        <v>7742</v>
      </c>
      <c r="E1212" s="54"/>
    </row>
    <row r="1213" spans="1:5">
      <c r="A1213" t="s">
        <v>238</v>
      </c>
      <c r="B1213" t="s">
        <v>238</v>
      </c>
      <c r="C1213" t="s">
        <v>610</v>
      </c>
      <c r="D1213" t="s">
        <v>1053</v>
      </c>
      <c r="E1213" s="54"/>
    </row>
    <row r="1214" spans="1:5">
      <c r="A1214" t="s">
        <v>334</v>
      </c>
      <c r="B1214" t="s">
        <v>334</v>
      </c>
      <c r="C1214" t="s">
        <v>752</v>
      </c>
      <c r="D1214">
        <v>8939</v>
      </c>
      <c r="E1214" s="54"/>
    </row>
    <row r="1215" spans="1:5">
      <c r="A1215" t="s">
        <v>14950</v>
      </c>
      <c r="B1215" t="s">
        <v>14950</v>
      </c>
      <c r="C1215" t="s">
        <v>14951</v>
      </c>
      <c r="D1215">
        <v>6488</v>
      </c>
      <c r="E1215" s="54"/>
    </row>
    <row r="1216" spans="1:5">
      <c r="A1216" t="s">
        <v>15204</v>
      </c>
      <c r="B1216" t="s">
        <v>15204</v>
      </c>
      <c r="C1216" t="s">
        <v>15205</v>
      </c>
      <c r="D1216" t="s">
        <v>15206</v>
      </c>
      <c r="E1216" s="54"/>
    </row>
    <row r="1217" spans="1:5">
      <c r="A1217" t="s">
        <v>1782</v>
      </c>
      <c r="B1217" t="s">
        <v>1782</v>
      </c>
      <c r="C1217" t="s">
        <v>1666</v>
      </c>
      <c r="D1217">
        <v>6393</v>
      </c>
      <c r="E1217" s="54"/>
    </row>
    <row r="1218" spans="1:5">
      <c r="A1218" t="s">
        <v>720</v>
      </c>
      <c r="B1218" t="s">
        <v>720</v>
      </c>
      <c r="C1218" t="s">
        <v>720</v>
      </c>
      <c r="D1218" t="s">
        <v>1132</v>
      </c>
      <c r="E1218" s="54"/>
    </row>
    <row r="1219" spans="1:5">
      <c r="A1219" t="s">
        <v>798</v>
      </c>
      <c r="B1219" t="s">
        <v>366</v>
      </c>
      <c r="C1219" t="s">
        <v>798</v>
      </c>
      <c r="D1219" t="s">
        <v>1176</v>
      </c>
      <c r="E1219" s="54"/>
    </row>
    <row r="1220" spans="1:5">
      <c r="A1220" t="s">
        <v>14770</v>
      </c>
      <c r="B1220" t="s">
        <v>14769</v>
      </c>
      <c r="C1220" t="s">
        <v>14770</v>
      </c>
      <c r="D1220" t="s">
        <v>14771</v>
      </c>
      <c r="E1220" s="54"/>
    </row>
    <row r="1221" spans="1:5">
      <c r="A1221" t="s">
        <v>14773</v>
      </c>
      <c r="B1221" t="s">
        <v>14772</v>
      </c>
      <c r="C1221" t="s">
        <v>14773</v>
      </c>
      <c r="D1221" t="s">
        <v>14774</v>
      </c>
      <c r="E1221" s="54"/>
    </row>
    <row r="1222" spans="1:5">
      <c r="A1222" t="s">
        <v>800</v>
      </c>
      <c r="B1222" t="s">
        <v>368</v>
      </c>
      <c r="C1222" t="s">
        <v>800</v>
      </c>
      <c r="D1222" t="s">
        <v>1178</v>
      </c>
      <c r="E1222" s="54"/>
    </row>
    <row r="1223" spans="1:5">
      <c r="A1223" t="s">
        <v>14776</v>
      </c>
      <c r="B1223" t="s">
        <v>14775</v>
      </c>
      <c r="C1223" t="s">
        <v>14776</v>
      </c>
      <c r="D1223" t="s">
        <v>14777</v>
      </c>
      <c r="E1223" s="54"/>
    </row>
    <row r="1224" spans="1:5">
      <c r="A1224" t="s">
        <v>15317</v>
      </c>
      <c r="B1224" t="s">
        <v>15348</v>
      </c>
      <c r="C1224" t="s">
        <v>15317</v>
      </c>
      <c r="D1224" t="e">
        <f>VLOOKUP(C1224,#REF!,2,FALSE)</f>
        <v>#REF!</v>
      </c>
      <c r="E1224" s="54"/>
    </row>
    <row r="1225" spans="1:5">
      <c r="A1225" t="s">
        <v>15317</v>
      </c>
      <c r="B1225" t="s">
        <v>15317</v>
      </c>
      <c r="C1225" t="s">
        <v>15317</v>
      </c>
      <c r="D1225" t="s">
        <v>16308</v>
      </c>
      <c r="E1225" s="54"/>
    </row>
    <row r="1226" spans="1:5">
      <c r="A1226" t="s">
        <v>15319</v>
      </c>
      <c r="B1226" t="s">
        <v>15346</v>
      </c>
      <c r="C1226" t="s">
        <v>15319</v>
      </c>
      <c r="D1226" t="e">
        <f>VLOOKUP(C1226,#REF!,2,FALSE)</f>
        <v>#REF!</v>
      </c>
      <c r="E1226" s="54"/>
    </row>
    <row r="1227" spans="1:5">
      <c r="A1227" t="s">
        <v>15319</v>
      </c>
      <c r="B1227" t="s">
        <v>15319</v>
      </c>
      <c r="C1227" t="s">
        <v>15319</v>
      </c>
      <c r="D1227" t="s">
        <v>16309</v>
      </c>
      <c r="E1227" s="54"/>
    </row>
    <row r="1228" spans="1:5">
      <c r="A1228" t="s">
        <v>15318</v>
      </c>
      <c r="B1228" t="s">
        <v>15347</v>
      </c>
      <c r="C1228" t="s">
        <v>15318</v>
      </c>
      <c r="D1228" t="e">
        <f>VLOOKUP(C1228,#REF!,2,FALSE)</f>
        <v>#REF!</v>
      </c>
      <c r="E1228" s="54"/>
    </row>
    <row r="1229" spans="1:5">
      <c r="A1229" t="s">
        <v>14779</v>
      </c>
      <c r="B1229" t="s">
        <v>14778</v>
      </c>
      <c r="C1229" t="s">
        <v>14779</v>
      </c>
      <c r="D1229">
        <v>8390</v>
      </c>
      <c r="E1229" s="54"/>
    </row>
    <row r="1230" spans="1:5">
      <c r="A1230" t="s">
        <v>16310</v>
      </c>
      <c r="B1230" t="s">
        <v>16310</v>
      </c>
      <c r="C1230" t="s">
        <v>16310</v>
      </c>
      <c r="D1230">
        <v>3370</v>
      </c>
      <c r="E1230" s="54"/>
    </row>
    <row r="1231" spans="1:5">
      <c r="A1231" t="s">
        <v>802</v>
      </c>
      <c r="B1231" t="s">
        <v>369</v>
      </c>
      <c r="C1231" t="s">
        <v>802</v>
      </c>
      <c r="D1231" t="s">
        <v>1180</v>
      </c>
      <c r="E1231" s="54"/>
    </row>
    <row r="1232" spans="1:5">
      <c r="A1232" t="s">
        <v>16311</v>
      </c>
      <c r="B1232" t="s">
        <v>16311</v>
      </c>
      <c r="C1232" t="s">
        <v>16311</v>
      </c>
      <c r="D1232">
        <v>3378</v>
      </c>
      <c r="E1232" s="54"/>
    </row>
    <row r="1233" spans="1:5">
      <c r="A1233" t="s">
        <v>803</v>
      </c>
      <c r="B1233" t="s">
        <v>1545</v>
      </c>
      <c r="C1233" t="s">
        <v>803</v>
      </c>
      <c r="D1233">
        <v>3377</v>
      </c>
      <c r="E1233" s="54"/>
    </row>
    <row r="1234" spans="1:5">
      <c r="A1234" t="s">
        <v>804</v>
      </c>
      <c r="B1234" t="s">
        <v>370</v>
      </c>
      <c r="C1234" t="s">
        <v>804</v>
      </c>
      <c r="D1234">
        <v>3375</v>
      </c>
      <c r="E1234" s="54"/>
    </row>
    <row r="1235" spans="1:5">
      <c r="A1235" t="s">
        <v>16312</v>
      </c>
      <c r="B1235" t="s">
        <v>16312</v>
      </c>
      <c r="C1235" t="s">
        <v>16312</v>
      </c>
      <c r="D1235">
        <v>30234</v>
      </c>
      <c r="E1235" s="54"/>
    </row>
    <row r="1236" spans="1:5">
      <c r="A1236" t="s">
        <v>15322</v>
      </c>
      <c r="B1236" t="s">
        <v>15343</v>
      </c>
      <c r="C1236" t="s">
        <v>15322</v>
      </c>
      <c r="D1236" t="e">
        <f>VLOOKUP(C1236,#REF!,2,FALSE)</f>
        <v>#REF!</v>
      </c>
      <c r="E1236" s="54"/>
    </row>
    <row r="1237" spans="1:5">
      <c r="A1237" t="s">
        <v>15322</v>
      </c>
      <c r="B1237" t="s">
        <v>15322</v>
      </c>
      <c r="C1237" t="s">
        <v>15322</v>
      </c>
      <c r="D1237" t="s">
        <v>16313</v>
      </c>
      <c r="E1237" s="54"/>
    </row>
    <row r="1238" spans="1:5">
      <c r="A1238" t="s">
        <v>14781</v>
      </c>
      <c r="B1238" t="s">
        <v>14780</v>
      </c>
      <c r="C1238" t="s">
        <v>14781</v>
      </c>
      <c r="D1238" t="s">
        <v>14782</v>
      </c>
      <c r="E1238" s="54"/>
    </row>
    <row r="1239" spans="1:5">
      <c r="A1239" t="s">
        <v>16315</v>
      </c>
      <c r="B1239" t="s">
        <v>16315</v>
      </c>
      <c r="C1239" t="s">
        <v>16315</v>
      </c>
      <c r="D1239" t="s">
        <v>16314</v>
      </c>
      <c r="E1239" s="54"/>
    </row>
    <row r="1240" spans="1:5">
      <c r="A1240" t="s">
        <v>14784</v>
      </c>
      <c r="B1240" t="s">
        <v>14783</v>
      </c>
      <c r="C1240" t="s">
        <v>14784</v>
      </c>
      <c r="D1240" t="s">
        <v>14785</v>
      </c>
      <c r="E1240" s="54"/>
    </row>
    <row r="1241" spans="1:5">
      <c r="A1241" t="s">
        <v>15253</v>
      </c>
      <c r="B1241" t="s">
        <v>15253</v>
      </c>
      <c r="C1241" t="s">
        <v>15253</v>
      </c>
      <c r="D1241" t="s">
        <v>15254</v>
      </c>
      <c r="E1241" s="54"/>
    </row>
    <row r="1242" spans="1:5">
      <c r="A1242" t="s">
        <v>14787</v>
      </c>
      <c r="B1242" t="s">
        <v>14786</v>
      </c>
      <c r="C1242" t="s">
        <v>14787</v>
      </c>
      <c r="D1242" t="s">
        <v>14788</v>
      </c>
      <c r="E1242" s="54"/>
    </row>
    <row r="1243" spans="1:5">
      <c r="A1243" t="s">
        <v>805</v>
      </c>
      <c r="B1243" t="s">
        <v>371</v>
      </c>
      <c r="C1243" t="s">
        <v>805</v>
      </c>
      <c r="D1243" t="s">
        <v>1181</v>
      </c>
      <c r="E1243" s="54"/>
    </row>
    <row r="1244" spans="1:5">
      <c r="A1244" t="s">
        <v>16317</v>
      </c>
      <c r="B1244" t="s">
        <v>16317</v>
      </c>
      <c r="C1244" t="s">
        <v>16317</v>
      </c>
      <c r="D1244" t="s">
        <v>16316</v>
      </c>
      <c r="E1244" s="54"/>
    </row>
    <row r="1245" spans="1:5">
      <c r="A1245" t="s">
        <v>14790</v>
      </c>
      <c r="B1245" t="s">
        <v>14789</v>
      </c>
      <c r="C1245" t="s">
        <v>14790</v>
      </c>
      <c r="D1245" t="s">
        <v>14791</v>
      </c>
      <c r="E1245" s="54"/>
    </row>
    <row r="1246" spans="1:5">
      <c r="A1246" t="s">
        <v>807</v>
      </c>
      <c r="B1246" t="s">
        <v>374</v>
      </c>
      <c r="C1246" t="s">
        <v>807</v>
      </c>
      <c r="D1246" t="s">
        <v>1185</v>
      </c>
      <c r="E1246" s="54"/>
    </row>
    <row r="1247" spans="1:5">
      <c r="A1247" t="s">
        <v>14793</v>
      </c>
      <c r="B1247" t="s">
        <v>14792</v>
      </c>
      <c r="C1247" t="s">
        <v>14793</v>
      </c>
      <c r="D1247">
        <v>1104</v>
      </c>
      <c r="E1247" s="54"/>
    </row>
    <row r="1248" spans="1:5">
      <c r="A1248" t="s">
        <v>14794</v>
      </c>
      <c r="B1248" t="s">
        <v>377</v>
      </c>
      <c r="C1248" t="s">
        <v>14794</v>
      </c>
      <c r="D1248" t="s">
        <v>14795</v>
      </c>
      <c r="E1248" s="54"/>
    </row>
    <row r="1249" spans="1:5">
      <c r="A1249" t="s">
        <v>811</v>
      </c>
      <c r="B1249" t="s">
        <v>376</v>
      </c>
      <c r="C1249" t="s">
        <v>811</v>
      </c>
      <c r="D1249" t="s">
        <v>1189</v>
      </c>
      <c r="E1249" s="54"/>
    </row>
    <row r="1250" spans="1:5">
      <c r="A1250" t="s">
        <v>812</v>
      </c>
      <c r="B1250" t="s">
        <v>1582</v>
      </c>
      <c r="C1250" t="s">
        <v>812</v>
      </c>
      <c r="D1250" t="s">
        <v>1190</v>
      </c>
      <c r="E1250" s="54"/>
    </row>
    <row r="1251" spans="1:5">
      <c r="A1251" t="s">
        <v>806</v>
      </c>
      <c r="B1251" t="s">
        <v>1581</v>
      </c>
      <c r="C1251" t="s">
        <v>806</v>
      </c>
      <c r="D1251" t="s">
        <v>1182</v>
      </c>
      <c r="E1251" s="54"/>
    </row>
    <row r="1252" spans="1:5">
      <c r="A1252" t="s">
        <v>809</v>
      </c>
      <c r="B1252" t="s">
        <v>1378</v>
      </c>
      <c r="C1252" t="s">
        <v>809</v>
      </c>
      <c r="D1252" t="s">
        <v>1187</v>
      </c>
      <c r="E1252" s="54"/>
    </row>
    <row r="1253" spans="1:5">
      <c r="A1253" t="s">
        <v>810</v>
      </c>
      <c r="B1253" t="s">
        <v>14796</v>
      </c>
      <c r="C1253" t="s">
        <v>810</v>
      </c>
      <c r="D1253" t="s">
        <v>1188</v>
      </c>
      <c r="E1253" s="54"/>
    </row>
    <row r="1254" spans="1:5">
      <c r="A1254" t="s">
        <v>14798</v>
      </c>
      <c r="B1254" t="s">
        <v>14797</v>
      </c>
      <c r="C1254" t="s">
        <v>14798</v>
      </c>
      <c r="D1254" t="s">
        <v>14799</v>
      </c>
      <c r="E1254" s="54"/>
    </row>
    <row r="1255" spans="1:5">
      <c r="A1255" t="s">
        <v>16319</v>
      </c>
      <c r="B1255" t="s">
        <v>16319</v>
      </c>
      <c r="C1255" t="s">
        <v>16319</v>
      </c>
      <c r="D1255" t="s">
        <v>16318</v>
      </c>
      <c r="E1255" s="54"/>
    </row>
    <row r="1256" spans="1:5">
      <c r="A1256" t="s">
        <v>808</v>
      </c>
      <c r="B1256" t="s">
        <v>375</v>
      </c>
      <c r="C1256" t="s">
        <v>808</v>
      </c>
      <c r="D1256" t="s">
        <v>1186</v>
      </c>
      <c r="E1256" s="54"/>
    </row>
    <row r="1257" spans="1:5">
      <c r="A1257" t="s">
        <v>14801</v>
      </c>
      <c r="B1257" t="s">
        <v>14800</v>
      </c>
      <c r="C1257" t="s">
        <v>14801</v>
      </c>
      <c r="D1257" t="s">
        <v>14802</v>
      </c>
      <c r="E1257" s="54"/>
    </row>
    <row r="1258" spans="1:5">
      <c r="A1258" t="s">
        <v>14494</v>
      </c>
      <c r="B1258" t="s">
        <v>14494</v>
      </c>
      <c r="C1258" t="s">
        <v>14495</v>
      </c>
      <c r="D1258" t="s">
        <v>14496</v>
      </c>
      <c r="E1258" s="54"/>
    </row>
    <row r="1259" spans="1:5">
      <c r="A1259" t="s">
        <v>14807</v>
      </c>
      <c r="B1259" t="s">
        <v>14807</v>
      </c>
      <c r="C1259" t="s">
        <v>14808</v>
      </c>
      <c r="D1259" t="s">
        <v>14809</v>
      </c>
      <c r="E1259" s="54"/>
    </row>
    <row r="1260" spans="1:5">
      <c r="A1260" t="s">
        <v>16320</v>
      </c>
      <c r="B1260" t="s">
        <v>16320</v>
      </c>
      <c r="C1260" t="s">
        <v>16320</v>
      </c>
      <c r="D1260">
        <v>1031</v>
      </c>
      <c r="E1260" s="54"/>
    </row>
    <row r="1261" spans="1:5">
      <c r="A1261" t="s">
        <v>16321</v>
      </c>
      <c r="B1261" t="s">
        <v>16321</v>
      </c>
      <c r="C1261" t="s">
        <v>16321</v>
      </c>
      <c r="D1261">
        <v>1023</v>
      </c>
      <c r="E1261" s="54"/>
    </row>
    <row r="1262" spans="1:5">
      <c r="A1262" t="s">
        <v>16322</v>
      </c>
      <c r="B1262" t="s">
        <v>16322</v>
      </c>
      <c r="C1262" t="s">
        <v>16322</v>
      </c>
      <c r="D1262">
        <v>1030</v>
      </c>
      <c r="E1262" s="54"/>
    </row>
    <row r="1263" spans="1:5">
      <c r="A1263" t="s">
        <v>16323</v>
      </c>
      <c r="B1263" t="s">
        <v>16323</v>
      </c>
      <c r="C1263" t="s">
        <v>16323</v>
      </c>
      <c r="D1263">
        <v>1032</v>
      </c>
      <c r="E1263" s="54"/>
    </row>
    <row r="1264" spans="1:5">
      <c r="A1264" t="s">
        <v>1704</v>
      </c>
      <c r="B1264" t="s">
        <v>1704</v>
      </c>
      <c r="C1264" t="s">
        <v>1628</v>
      </c>
      <c r="D1264">
        <v>751</v>
      </c>
      <c r="E1264" s="54"/>
    </row>
    <row r="1265" spans="1:5">
      <c r="A1265" t="s">
        <v>1404</v>
      </c>
      <c r="B1265" t="s">
        <v>378</v>
      </c>
      <c r="C1265" t="s">
        <v>1404</v>
      </c>
      <c r="D1265" t="s">
        <v>1191</v>
      </c>
      <c r="E1265" s="54"/>
    </row>
    <row r="1266" spans="1:5">
      <c r="A1266" t="s">
        <v>1628</v>
      </c>
      <c r="B1266" t="s">
        <v>1704</v>
      </c>
      <c r="C1266" t="s">
        <v>1628</v>
      </c>
      <c r="D1266">
        <v>751</v>
      </c>
      <c r="E1266" s="54"/>
    </row>
    <row r="1267" spans="1:5">
      <c r="A1267" t="s">
        <v>813</v>
      </c>
      <c r="B1267" t="s">
        <v>379</v>
      </c>
      <c r="C1267" t="s">
        <v>813</v>
      </c>
      <c r="D1267">
        <v>1793</v>
      </c>
      <c r="E1267" s="54"/>
    </row>
    <row r="1268" spans="1:5">
      <c r="A1268" t="s">
        <v>1683</v>
      </c>
      <c r="B1268" t="s">
        <v>1789</v>
      </c>
      <c r="C1268" t="s">
        <v>1683</v>
      </c>
      <c r="D1268">
        <v>5981</v>
      </c>
      <c r="E1268" s="54"/>
    </row>
    <row r="1269" spans="1:5">
      <c r="A1269" t="s">
        <v>16324</v>
      </c>
      <c r="B1269" t="s">
        <v>16324</v>
      </c>
      <c r="C1269" t="s">
        <v>16324</v>
      </c>
      <c r="D1269">
        <v>7540</v>
      </c>
      <c r="E1269" s="54"/>
    </row>
    <row r="1270" spans="1:5">
      <c r="A1270" t="s">
        <v>16325</v>
      </c>
      <c r="B1270" t="s">
        <v>16325</v>
      </c>
      <c r="C1270" t="s">
        <v>16325</v>
      </c>
      <c r="D1270">
        <v>7297</v>
      </c>
      <c r="E1270" s="54"/>
    </row>
    <row r="1271" spans="1:5">
      <c r="A1271" t="s">
        <v>16326</v>
      </c>
      <c r="B1271" t="s">
        <v>16326</v>
      </c>
      <c r="C1271" t="s">
        <v>16326</v>
      </c>
      <c r="D1271">
        <v>7296</v>
      </c>
      <c r="E1271" s="54"/>
    </row>
    <row r="1272" spans="1:5">
      <c r="A1272" t="s">
        <v>1569</v>
      </c>
      <c r="B1272" t="s">
        <v>1569</v>
      </c>
      <c r="C1272" t="s">
        <v>702</v>
      </c>
      <c r="D1272" t="s">
        <v>1125</v>
      </c>
      <c r="E1272" s="54"/>
    </row>
    <row r="1273" spans="1:5">
      <c r="A1273" t="s">
        <v>16327</v>
      </c>
      <c r="B1273" t="s">
        <v>16327</v>
      </c>
      <c r="C1273" t="s">
        <v>16327</v>
      </c>
      <c r="D1273">
        <v>2289</v>
      </c>
      <c r="E1273" s="54"/>
    </row>
    <row r="1274" spans="1:5">
      <c r="A1274" t="s">
        <v>16328</v>
      </c>
      <c r="B1274" t="s">
        <v>16328</v>
      </c>
      <c r="C1274" t="s">
        <v>16328</v>
      </c>
      <c r="D1274">
        <v>8023</v>
      </c>
      <c r="E1274" s="54"/>
    </row>
    <row r="1275" spans="1:5">
      <c r="A1275" t="s">
        <v>16329</v>
      </c>
      <c r="B1275" t="s">
        <v>16329</v>
      </c>
      <c r="C1275" t="s">
        <v>16329</v>
      </c>
      <c r="D1275">
        <v>32345</v>
      </c>
      <c r="E1275" s="54"/>
    </row>
    <row r="1276" spans="1:5">
      <c r="A1276" t="s">
        <v>16330</v>
      </c>
      <c r="B1276" t="s">
        <v>16330</v>
      </c>
      <c r="C1276" t="s">
        <v>16330</v>
      </c>
      <c r="D1276">
        <v>8024</v>
      </c>
      <c r="E1276" s="54"/>
    </row>
    <row r="1277" spans="1:5">
      <c r="A1277" t="s">
        <v>16331</v>
      </c>
      <c r="B1277" t="s">
        <v>16331</v>
      </c>
      <c r="C1277" t="s">
        <v>16331</v>
      </c>
      <c r="D1277">
        <v>8025</v>
      </c>
      <c r="E1277" s="54"/>
    </row>
    <row r="1278" spans="1:5">
      <c r="A1278" t="s">
        <v>16332</v>
      </c>
      <c r="B1278" t="s">
        <v>16332</v>
      </c>
      <c r="C1278" t="s">
        <v>16332</v>
      </c>
      <c r="D1278">
        <v>8028</v>
      </c>
      <c r="E1278" s="54"/>
    </row>
    <row r="1279" spans="1:5">
      <c r="A1279" t="s">
        <v>16333</v>
      </c>
      <c r="B1279" t="s">
        <v>16333</v>
      </c>
      <c r="C1279" t="s">
        <v>16333</v>
      </c>
      <c r="D1279">
        <v>8027</v>
      </c>
      <c r="E1279" s="54"/>
    </row>
    <row r="1280" spans="1:5">
      <c r="A1280" t="s">
        <v>15255</v>
      </c>
      <c r="B1280" t="s">
        <v>15255</v>
      </c>
      <c r="C1280" t="s">
        <v>15255</v>
      </c>
      <c r="D1280" t="s">
        <v>15256</v>
      </c>
      <c r="E1280" s="54"/>
    </row>
    <row r="1281" spans="1:5">
      <c r="A1281" t="s">
        <v>16334</v>
      </c>
      <c r="B1281" t="s">
        <v>16334</v>
      </c>
      <c r="C1281" t="s">
        <v>16334</v>
      </c>
      <c r="D1281">
        <v>6447</v>
      </c>
      <c r="E1281" s="54"/>
    </row>
    <row r="1282" spans="1:5">
      <c r="A1282" t="s">
        <v>814</v>
      </c>
      <c r="B1282" t="s">
        <v>380</v>
      </c>
      <c r="C1282" t="s">
        <v>814</v>
      </c>
      <c r="D1282" t="s">
        <v>1193</v>
      </c>
      <c r="E1282" s="54"/>
    </row>
    <row r="1283" spans="1:5">
      <c r="A1283" t="s">
        <v>16335</v>
      </c>
      <c r="B1283" t="s">
        <v>16335</v>
      </c>
      <c r="C1283" t="s">
        <v>16335</v>
      </c>
      <c r="D1283">
        <v>32222</v>
      </c>
      <c r="E1283" s="54"/>
    </row>
    <row r="1284" spans="1:5">
      <c r="A1284" t="s">
        <v>16336</v>
      </c>
      <c r="B1284" t="s">
        <v>16336</v>
      </c>
      <c r="C1284" t="s">
        <v>16336</v>
      </c>
      <c r="D1284">
        <v>32223</v>
      </c>
      <c r="E1284" s="54"/>
    </row>
    <row r="1285" spans="1:5">
      <c r="A1285" t="s">
        <v>16337</v>
      </c>
      <c r="B1285" t="s">
        <v>16337</v>
      </c>
      <c r="C1285" t="s">
        <v>16337</v>
      </c>
      <c r="D1285">
        <v>1016822</v>
      </c>
      <c r="E1285" s="54"/>
    </row>
    <row r="1286" spans="1:5">
      <c r="A1286" t="s">
        <v>16338</v>
      </c>
      <c r="B1286" t="s">
        <v>16338</v>
      </c>
      <c r="C1286" t="s">
        <v>16338</v>
      </c>
      <c r="D1286">
        <v>22683850</v>
      </c>
      <c r="E1286" s="54"/>
    </row>
    <row r="1287" spans="1:5">
      <c r="A1287" t="s">
        <v>1534</v>
      </c>
      <c r="B1287" t="s">
        <v>313</v>
      </c>
      <c r="C1287" t="s">
        <v>1534</v>
      </c>
      <c r="D1287">
        <v>1199</v>
      </c>
      <c r="E1287" s="54"/>
    </row>
    <row r="1288" spans="1:5">
      <c r="A1288" t="s">
        <v>15082</v>
      </c>
      <c r="B1288" t="s">
        <v>15082</v>
      </c>
      <c r="C1288" t="s">
        <v>15083</v>
      </c>
      <c r="D1288">
        <v>7195</v>
      </c>
      <c r="E1288" s="54"/>
    </row>
    <row r="1289" spans="1:5">
      <c r="A1289" t="s">
        <v>1545</v>
      </c>
      <c r="B1289" t="s">
        <v>1545</v>
      </c>
      <c r="C1289" t="s">
        <v>803</v>
      </c>
      <c r="D1289">
        <v>3377</v>
      </c>
      <c r="E1289" s="54"/>
    </row>
    <row r="1290" spans="1:5">
      <c r="A1290" t="s">
        <v>301</v>
      </c>
      <c r="B1290" t="s">
        <v>301</v>
      </c>
      <c r="C1290" t="s">
        <v>1549</v>
      </c>
      <c r="D1290">
        <v>1016955</v>
      </c>
      <c r="E1290" s="54"/>
    </row>
    <row r="1291" spans="1:5">
      <c r="A1291" t="s">
        <v>815</v>
      </c>
      <c r="B1291" t="s">
        <v>381</v>
      </c>
      <c r="C1291" t="s">
        <v>815</v>
      </c>
      <c r="D1291" t="s">
        <v>1194</v>
      </c>
      <c r="E1291" s="54"/>
    </row>
    <row r="1292" spans="1:5">
      <c r="A1292" t="s">
        <v>14804</v>
      </c>
      <c r="B1292" t="s">
        <v>14803</v>
      </c>
      <c r="C1292" t="s">
        <v>14804</v>
      </c>
      <c r="D1292" t="s">
        <v>14805</v>
      </c>
      <c r="E1292" s="54"/>
    </row>
    <row r="1293" spans="1:5">
      <c r="A1293" t="s">
        <v>816</v>
      </c>
      <c r="B1293" t="s">
        <v>383</v>
      </c>
      <c r="C1293" t="s">
        <v>816</v>
      </c>
      <c r="D1293">
        <v>1750</v>
      </c>
      <c r="E1293" s="54"/>
    </row>
    <row r="1294" spans="1:5">
      <c r="A1294" t="s">
        <v>16339</v>
      </c>
      <c r="B1294" t="s">
        <v>16339</v>
      </c>
      <c r="C1294" t="s">
        <v>16339</v>
      </c>
      <c r="D1294">
        <v>1751</v>
      </c>
      <c r="E1294" s="54"/>
    </row>
    <row r="1295" spans="1:5">
      <c r="A1295" t="s">
        <v>16340</v>
      </c>
      <c r="B1295" t="s">
        <v>16340</v>
      </c>
      <c r="C1295" t="s">
        <v>16340</v>
      </c>
      <c r="D1295">
        <v>1752</v>
      </c>
      <c r="E1295" s="54"/>
    </row>
    <row r="1296" spans="1:5">
      <c r="A1296" t="s">
        <v>15257</v>
      </c>
      <c r="B1296" t="s">
        <v>15257</v>
      </c>
      <c r="C1296" t="s">
        <v>15257</v>
      </c>
      <c r="D1296" t="s">
        <v>1721</v>
      </c>
      <c r="E1296" s="54"/>
    </row>
    <row r="1297" spans="1:5">
      <c r="A1297" t="s">
        <v>16341</v>
      </c>
      <c r="B1297" t="s">
        <v>16341</v>
      </c>
      <c r="C1297" t="s">
        <v>16341</v>
      </c>
      <c r="D1297">
        <v>104006526</v>
      </c>
      <c r="E1297" s="54"/>
    </row>
    <row r="1298" spans="1:5">
      <c r="A1298" t="s">
        <v>817</v>
      </c>
      <c r="B1298" t="s">
        <v>386</v>
      </c>
      <c r="C1298" t="s">
        <v>817</v>
      </c>
      <c r="D1298">
        <v>7116</v>
      </c>
      <c r="E1298" s="54"/>
    </row>
    <row r="1299" spans="1:5">
      <c r="A1299" t="s">
        <v>818</v>
      </c>
      <c r="B1299" t="s">
        <v>387</v>
      </c>
      <c r="C1299" t="s">
        <v>818</v>
      </c>
      <c r="D1299">
        <v>7124</v>
      </c>
      <c r="E1299" s="54"/>
    </row>
    <row r="1300" spans="1:5">
      <c r="A1300" t="s">
        <v>819</v>
      </c>
      <c r="B1300" t="s">
        <v>14806</v>
      </c>
      <c r="C1300" t="s">
        <v>819</v>
      </c>
      <c r="D1300">
        <v>32118</v>
      </c>
      <c r="E1300" s="54"/>
    </row>
    <row r="1301" spans="1:5">
      <c r="A1301" t="s">
        <v>14808</v>
      </c>
      <c r="B1301" t="s">
        <v>14807</v>
      </c>
      <c r="C1301" t="s">
        <v>14808</v>
      </c>
      <c r="D1301" t="s">
        <v>14809</v>
      </c>
      <c r="E1301" s="54"/>
    </row>
    <row r="1302" spans="1:5">
      <c r="A1302" t="s">
        <v>15058</v>
      </c>
      <c r="B1302" t="s">
        <v>15058</v>
      </c>
      <c r="C1302" t="s">
        <v>15059</v>
      </c>
      <c r="D1302" t="s">
        <v>15060</v>
      </c>
      <c r="E1302" s="54"/>
    </row>
    <row r="1303" spans="1:5">
      <c r="A1303" t="s">
        <v>16342</v>
      </c>
      <c r="B1303" t="s">
        <v>16342</v>
      </c>
      <c r="C1303" t="s">
        <v>16342</v>
      </c>
      <c r="D1303">
        <v>6662</v>
      </c>
      <c r="E1303" s="54"/>
    </row>
    <row r="1304" spans="1:5">
      <c r="A1304" t="s">
        <v>15029</v>
      </c>
      <c r="B1304" t="s">
        <v>15029</v>
      </c>
      <c r="C1304" t="s">
        <v>919</v>
      </c>
      <c r="D1304">
        <v>6653</v>
      </c>
      <c r="E1304" s="54"/>
    </row>
    <row r="1305" spans="1:5">
      <c r="A1305" t="s">
        <v>14772</v>
      </c>
      <c r="B1305" t="s">
        <v>14772</v>
      </c>
      <c r="C1305" t="s">
        <v>14773</v>
      </c>
      <c r="D1305" t="s">
        <v>14774</v>
      </c>
      <c r="E1305" s="54"/>
    </row>
    <row r="1306" spans="1:5">
      <c r="A1306" t="s">
        <v>15178</v>
      </c>
      <c r="B1306" t="s">
        <v>15178</v>
      </c>
      <c r="C1306" t="s">
        <v>15179</v>
      </c>
      <c r="D1306" t="s">
        <v>15180</v>
      </c>
      <c r="E1306" s="54"/>
    </row>
    <row r="1307" spans="1:5">
      <c r="A1307" t="s">
        <v>15055</v>
      </c>
      <c r="B1307" t="s">
        <v>15055</v>
      </c>
      <c r="C1307" t="s">
        <v>15056</v>
      </c>
      <c r="D1307" t="s">
        <v>15057</v>
      </c>
      <c r="E1307" s="54"/>
    </row>
    <row r="1308" spans="1:5">
      <c r="A1308" t="s">
        <v>16343</v>
      </c>
      <c r="B1308" t="s">
        <v>16343</v>
      </c>
      <c r="C1308" t="s">
        <v>16343</v>
      </c>
      <c r="D1308">
        <v>32485</v>
      </c>
      <c r="E1308" s="54"/>
    </row>
    <row r="1309" spans="1:5">
      <c r="A1309" t="s">
        <v>16344</v>
      </c>
      <c r="B1309" t="s">
        <v>16344</v>
      </c>
      <c r="C1309" t="s">
        <v>16344</v>
      </c>
      <c r="D1309">
        <v>7541</v>
      </c>
      <c r="E1309" s="54"/>
    </row>
    <row r="1310" spans="1:5">
      <c r="A1310" t="s">
        <v>16345</v>
      </c>
      <c r="B1310" t="s">
        <v>16345</v>
      </c>
      <c r="C1310" t="s">
        <v>16345</v>
      </c>
      <c r="D1310">
        <v>7551</v>
      </c>
      <c r="E1310" s="54"/>
    </row>
    <row r="1311" spans="1:5">
      <c r="A1311" t="s">
        <v>16346</v>
      </c>
      <c r="B1311" t="s">
        <v>16346</v>
      </c>
      <c r="C1311" t="s">
        <v>16346</v>
      </c>
      <c r="D1311">
        <v>7547</v>
      </c>
      <c r="E1311" s="54"/>
    </row>
    <row r="1312" spans="1:5">
      <c r="A1312" t="s">
        <v>820</v>
      </c>
      <c r="B1312" t="s">
        <v>388</v>
      </c>
      <c r="C1312" t="s">
        <v>820</v>
      </c>
      <c r="D1312">
        <v>2782</v>
      </c>
      <c r="E1312" s="54"/>
    </row>
    <row r="1313" spans="1:5">
      <c r="A1313" t="s">
        <v>308</v>
      </c>
      <c r="B1313" t="s">
        <v>308</v>
      </c>
      <c r="C1313" t="s">
        <v>717</v>
      </c>
      <c r="D1313">
        <v>5760</v>
      </c>
      <c r="E1313" s="54"/>
    </row>
    <row r="1314" spans="1:5">
      <c r="A1314" t="s">
        <v>457</v>
      </c>
      <c r="B1314" t="s">
        <v>457</v>
      </c>
      <c r="C1314" t="s">
        <v>899</v>
      </c>
      <c r="D1314">
        <v>8367</v>
      </c>
      <c r="E1314" s="54"/>
    </row>
    <row r="1315" spans="1:5">
      <c r="A1315" t="s">
        <v>249</v>
      </c>
      <c r="B1315" t="s">
        <v>249</v>
      </c>
      <c r="C1315" t="s">
        <v>626</v>
      </c>
      <c r="D1315">
        <v>1788</v>
      </c>
      <c r="E1315" s="54"/>
    </row>
    <row r="1316" spans="1:5">
      <c r="A1316" t="s">
        <v>14894</v>
      </c>
      <c r="B1316" t="s">
        <v>14894</v>
      </c>
      <c r="C1316" t="s">
        <v>14895</v>
      </c>
      <c r="D1316" t="s">
        <v>14896</v>
      </c>
      <c r="E1316" s="54"/>
    </row>
    <row r="1317" spans="1:5">
      <c r="A1317" t="s">
        <v>15035</v>
      </c>
      <c r="B1317" t="s">
        <v>15035</v>
      </c>
      <c r="C1317" t="s">
        <v>15036</v>
      </c>
      <c r="D1317">
        <v>30245</v>
      </c>
      <c r="E1317" s="54"/>
    </row>
    <row r="1318" spans="1:5">
      <c r="A1318" t="s">
        <v>16348</v>
      </c>
      <c r="B1318" t="s">
        <v>16348</v>
      </c>
      <c r="C1318" t="s">
        <v>16348</v>
      </c>
      <c r="D1318" t="s">
        <v>16347</v>
      </c>
      <c r="E1318" s="54"/>
    </row>
    <row r="1319" spans="1:5">
      <c r="A1319" t="s">
        <v>16350</v>
      </c>
      <c r="B1319" t="s">
        <v>16350</v>
      </c>
      <c r="C1319" t="s">
        <v>16350</v>
      </c>
      <c r="D1319" t="s">
        <v>16349</v>
      </c>
      <c r="E1319" s="54"/>
    </row>
    <row r="1320" spans="1:5">
      <c r="A1320" t="s">
        <v>16352</v>
      </c>
      <c r="B1320" t="s">
        <v>16352</v>
      </c>
      <c r="C1320" t="s">
        <v>16352</v>
      </c>
      <c r="D1320" t="s">
        <v>16351</v>
      </c>
      <c r="E1320" s="54"/>
    </row>
    <row r="1321" spans="1:5">
      <c r="A1321" t="s">
        <v>16353</v>
      </c>
      <c r="B1321" t="s">
        <v>16353</v>
      </c>
      <c r="C1321" t="s">
        <v>16353</v>
      </c>
      <c r="D1321">
        <v>22698520</v>
      </c>
      <c r="E1321" s="54"/>
    </row>
    <row r="1322" spans="1:5">
      <c r="A1322" t="s">
        <v>1611</v>
      </c>
      <c r="B1322" t="s">
        <v>1765</v>
      </c>
      <c r="C1322" t="s">
        <v>1611</v>
      </c>
      <c r="D1322" t="s">
        <v>1766</v>
      </c>
      <c r="E1322" s="54"/>
    </row>
    <row r="1323" spans="1:5">
      <c r="A1323" t="s">
        <v>821</v>
      </c>
      <c r="B1323" t="s">
        <v>389</v>
      </c>
      <c r="C1323" t="s">
        <v>821</v>
      </c>
      <c r="D1323" t="s">
        <v>1195</v>
      </c>
      <c r="E1323" s="54"/>
    </row>
    <row r="1324" spans="1:5">
      <c r="A1324" t="s">
        <v>1600</v>
      </c>
      <c r="B1324" t="s">
        <v>535</v>
      </c>
      <c r="C1324" t="s">
        <v>1600</v>
      </c>
      <c r="D1324" t="s">
        <v>1292</v>
      </c>
      <c r="E1324" s="54"/>
    </row>
    <row r="1325" spans="1:5">
      <c r="A1325" t="s">
        <v>16354</v>
      </c>
      <c r="B1325" t="s">
        <v>16354</v>
      </c>
      <c r="C1325" t="s">
        <v>16354</v>
      </c>
      <c r="D1325">
        <v>4000</v>
      </c>
      <c r="E1325" s="54"/>
    </row>
    <row r="1326" spans="1:5">
      <c r="A1326" t="s">
        <v>16355</v>
      </c>
      <c r="B1326" t="s">
        <v>16355</v>
      </c>
      <c r="C1326" t="s">
        <v>16355</v>
      </c>
      <c r="D1326">
        <v>4002</v>
      </c>
      <c r="E1326" s="54"/>
    </row>
    <row r="1327" spans="1:5">
      <c r="A1327" t="s">
        <v>16356</v>
      </c>
      <c r="B1327" t="s">
        <v>16356</v>
      </c>
      <c r="C1327" t="s">
        <v>16356</v>
      </c>
      <c r="D1327">
        <v>3995</v>
      </c>
      <c r="E1327" s="54"/>
    </row>
    <row r="1328" spans="1:5">
      <c r="A1328" t="s">
        <v>16357</v>
      </c>
      <c r="B1328" t="s">
        <v>16357</v>
      </c>
      <c r="C1328" t="s">
        <v>16357</v>
      </c>
      <c r="D1328">
        <v>3997</v>
      </c>
      <c r="E1328" s="54"/>
    </row>
    <row r="1329" spans="1:5">
      <c r="A1329" t="s">
        <v>16358</v>
      </c>
      <c r="B1329" t="s">
        <v>16358</v>
      </c>
      <c r="C1329" t="s">
        <v>16358</v>
      </c>
      <c r="D1329">
        <v>3994</v>
      </c>
      <c r="E1329" s="54"/>
    </row>
    <row r="1330" spans="1:5">
      <c r="A1330" t="s">
        <v>16359</v>
      </c>
      <c r="B1330" t="s">
        <v>16359</v>
      </c>
      <c r="C1330" t="s">
        <v>16359</v>
      </c>
      <c r="D1330">
        <v>3996</v>
      </c>
      <c r="E1330" s="54"/>
    </row>
    <row r="1331" spans="1:5">
      <c r="A1331" t="s">
        <v>16361</v>
      </c>
      <c r="B1331" t="s">
        <v>16361</v>
      </c>
      <c r="C1331" t="s">
        <v>16361</v>
      </c>
      <c r="D1331" t="s">
        <v>16360</v>
      </c>
      <c r="E1331" s="54"/>
    </row>
    <row r="1332" spans="1:5">
      <c r="A1332" t="s">
        <v>16362</v>
      </c>
      <c r="B1332" t="s">
        <v>16362</v>
      </c>
      <c r="C1332" t="s">
        <v>16362</v>
      </c>
      <c r="D1332">
        <v>7310</v>
      </c>
      <c r="E1332" s="54"/>
    </row>
    <row r="1333" spans="1:5">
      <c r="A1333" t="s">
        <v>16364</v>
      </c>
      <c r="B1333" t="s">
        <v>16364</v>
      </c>
      <c r="C1333" t="s">
        <v>16364</v>
      </c>
      <c r="D1333" t="s">
        <v>16363</v>
      </c>
      <c r="E1333" s="54"/>
    </row>
    <row r="1334" spans="1:5">
      <c r="A1334" t="s">
        <v>14811</v>
      </c>
      <c r="B1334" t="s">
        <v>14810</v>
      </c>
      <c r="C1334" t="s">
        <v>14811</v>
      </c>
      <c r="D1334" t="s">
        <v>14812</v>
      </c>
      <c r="E1334" s="54"/>
    </row>
    <row r="1335" spans="1:5">
      <c r="A1335" t="s">
        <v>16366</v>
      </c>
      <c r="B1335" t="s">
        <v>16366</v>
      </c>
      <c r="C1335" t="s">
        <v>16366</v>
      </c>
      <c r="D1335" t="s">
        <v>16365</v>
      </c>
      <c r="E1335" s="54"/>
    </row>
    <row r="1336" spans="1:5">
      <c r="A1336" t="s">
        <v>14814</v>
      </c>
      <c r="B1336" t="s">
        <v>14813</v>
      </c>
      <c r="C1336" t="s">
        <v>14814</v>
      </c>
      <c r="D1336" t="s">
        <v>14815</v>
      </c>
      <c r="E1336" s="54"/>
    </row>
    <row r="1337" spans="1:5">
      <c r="A1337" t="s">
        <v>1625</v>
      </c>
      <c r="B1337" t="s">
        <v>1803</v>
      </c>
      <c r="C1337" t="s">
        <v>1625</v>
      </c>
      <c r="D1337">
        <v>6061</v>
      </c>
      <c r="E1337" s="54"/>
    </row>
    <row r="1338" spans="1:5">
      <c r="A1338" t="s">
        <v>14817</v>
      </c>
      <c r="B1338" t="s">
        <v>14816</v>
      </c>
      <c r="C1338" t="s">
        <v>14817</v>
      </c>
      <c r="D1338">
        <v>103824080</v>
      </c>
      <c r="E1338" s="54"/>
    </row>
    <row r="1339" spans="1:5">
      <c r="A1339" t="s">
        <v>1682</v>
      </c>
      <c r="B1339" t="s">
        <v>14818</v>
      </c>
      <c r="C1339" t="s">
        <v>1682</v>
      </c>
      <c r="D1339">
        <v>7305</v>
      </c>
      <c r="E1339" s="54"/>
    </row>
    <row r="1340" spans="1:5">
      <c r="A1340" t="s">
        <v>14820</v>
      </c>
      <c r="B1340" t="s">
        <v>14819</v>
      </c>
      <c r="C1340" t="s">
        <v>14820</v>
      </c>
      <c r="D1340">
        <v>7290</v>
      </c>
      <c r="E1340" s="54"/>
    </row>
    <row r="1341" spans="1:5">
      <c r="A1341" t="s">
        <v>14837</v>
      </c>
      <c r="B1341" t="s">
        <v>14837</v>
      </c>
      <c r="C1341" t="s">
        <v>14838</v>
      </c>
      <c r="D1341">
        <v>22729533</v>
      </c>
      <c r="E1341" s="54"/>
    </row>
    <row r="1342" spans="1:5">
      <c r="A1342" t="s">
        <v>823</v>
      </c>
      <c r="B1342" t="s">
        <v>390</v>
      </c>
      <c r="C1342" t="s">
        <v>823</v>
      </c>
      <c r="D1342" t="s">
        <v>1197</v>
      </c>
      <c r="E1342" s="54"/>
    </row>
    <row r="1343" spans="1:5">
      <c r="A1343" t="s">
        <v>390</v>
      </c>
      <c r="B1343" t="s">
        <v>390</v>
      </c>
      <c r="C1343" t="s">
        <v>823</v>
      </c>
      <c r="D1343" t="s">
        <v>1197</v>
      </c>
      <c r="E1343" s="54"/>
    </row>
    <row r="1344" spans="1:5">
      <c r="A1344" t="s">
        <v>14857</v>
      </c>
      <c r="B1344" t="s">
        <v>14857</v>
      </c>
      <c r="C1344" t="s">
        <v>14858</v>
      </c>
      <c r="D1344" t="s">
        <v>14859</v>
      </c>
      <c r="E1344" s="54"/>
    </row>
    <row r="1345" spans="1:5">
      <c r="A1345" t="s">
        <v>1544</v>
      </c>
      <c r="B1345" t="s">
        <v>391</v>
      </c>
      <c r="C1345" t="s">
        <v>1544</v>
      </c>
      <c r="D1345" t="s">
        <v>14821</v>
      </c>
      <c r="E1345" s="54"/>
    </row>
    <row r="1346" spans="1:5">
      <c r="A1346" t="s">
        <v>1584</v>
      </c>
      <c r="B1346" t="s">
        <v>1379</v>
      </c>
      <c r="C1346" t="s">
        <v>1584</v>
      </c>
      <c r="D1346" t="s">
        <v>1198</v>
      </c>
      <c r="E1346" s="54"/>
    </row>
    <row r="1347" spans="1:5">
      <c r="A1347" t="s">
        <v>1546</v>
      </c>
      <c r="B1347" t="s">
        <v>392</v>
      </c>
      <c r="C1347" t="s">
        <v>1546</v>
      </c>
      <c r="D1347">
        <v>3529</v>
      </c>
      <c r="E1347" s="54"/>
    </row>
    <row r="1348" spans="1:5">
      <c r="A1348" t="s">
        <v>14822</v>
      </c>
      <c r="B1348" t="s">
        <v>382</v>
      </c>
      <c r="C1348" t="s">
        <v>14822</v>
      </c>
      <c r="D1348">
        <v>7630</v>
      </c>
      <c r="E1348" s="54"/>
    </row>
    <row r="1349" spans="1:5">
      <c r="A1349" t="s">
        <v>14824</v>
      </c>
      <c r="B1349" t="s">
        <v>14823</v>
      </c>
      <c r="C1349" t="s">
        <v>14824</v>
      </c>
      <c r="D1349">
        <v>7631</v>
      </c>
      <c r="E1349" s="54"/>
    </row>
    <row r="1350" spans="1:5">
      <c r="A1350" t="s">
        <v>15213</v>
      </c>
      <c r="B1350" t="s">
        <v>15213</v>
      </c>
      <c r="C1350" t="s">
        <v>15214</v>
      </c>
      <c r="D1350">
        <v>103891972</v>
      </c>
      <c r="E1350" s="54"/>
    </row>
    <row r="1351" spans="1:5">
      <c r="A1351" t="s">
        <v>415</v>
      </c>
      <c r="B1351" t="s">
        <v>415</v>
      </c>
      <c r="C1351" t="s">
        <v>14887</v>
      </c>
      <c r="D1351">
        <v>6600</v>
      </c>
      <c r="E1351" s="54"/>
    </row>
    <row r="1352" spans="1:5">
      <c r="A1352" t="s">
        <v>14940</v>
      </c>
      <c r="B1352" t="s">
        <v>14940</v>
      </c>
      <c r="C1352" t="s">
        <v>870</v>
      </c>
      <c r="D1352">
        <v>8112</v>
      </c>
      <c r="E1352" s="54"/>
    </row>
    <row r="1353" spans="1:5">
      <c r="A1353" t="s">
        <v>1409</v>
      </c>
      <c r="B1353" t="s">
        <v>1409</v>
      </c>
      <c r="C1353" t="s">
        <v>915</v>
      </c>
      <c r="D1353" t="s">
        <v>1251</v>
      </c>
      <c r="E1353" s="54"/>
    </row>
    <row r="1354" spans="1:5">
      <c r="A1354" t="s">
        <v>315</v>
      </c>
      <c r="B1354" t="s">
        <v>315</v>
      </c>
      <c r="C1354" t="s">
        <v>724</v>
      </c>
      <c r="D1354" t="s">
        <v>1133</v>
      </c>
      <c r="E1354" s="54"/>
    </row>
    <row r="1355" spans="1:5">
      <c r="A1355" t="s">
        <v>312</v>
      </c>
      <c r="B1355" t="s">
        <v>312</v>
      </c>
      <c r="C1355" t="s">
        <v>722</v>
      </c>
      <c r="D1355">
        <v>1204</v>
      </c>
      <c r="E1355" s="54"/>
    </row>
    <row r="1356" spans="1:5">
      <c r="A1356" t="s">
        <v>14643</v>
      </c>
      <c r="B1356" t="s">
        <v>14643</v>
      </c>
      <c r="C1356" t="s">
        <v>715</v>
      </c>
      <c r="D1356">
        <v>5903</v>
      </c>
      <c r="E1356" s="54"/>
    </row>
    <row r="1357" spans="1:5">
      <c r="A1357" t="s">
        <v>15274</v>
      </c>
      <c r="B1357" t="s">
        <v>15274</v>
      </c>
      <c r="C1357" t="s">
        <v>15273</v>
      </c>
      <c r="D1357">
        <v>103692955</v>
      </c>
      <c r="E1357" s="54"/>
    </row>
    <row r="1358" spans="1:5">
      <c r="A1358" t="s">
        <v>448</v>
      </c>
      <c r="B1358" t="s">
        <v>448</v>
      </c>
      <c r="C1358" t="s">
        <v>890</v>
      </c>
      <c r="D1358">
        <v>945</v>
      </c>
      <c r="E1358" s="54"/>
    </row>
    <row r="1359" spans="1:5">
      <c r="A1359" t="s">
        <v>1754</v>
      </c>
      <c r="B1359" t="s">
        <v>1754</v>
      </c>
      <c r="C1359" t="s">
        <v>1692</v>
      </c>
      <c r="D1359">
        <v>2420</v>
      </c>
      <c r="E1359" s="54"/>
    </row>
    <row r="1360" spans="1:5">
      <c r="A1360" t="s">
        <v>15171</v>
      </c>
      <c r="B1360" t="s">
        <v>15171</v>
      </c>
      <c r="C1360" t="s">
        <v>1626</v>
      </c>
      <c r="D1360">
        <v>6071</v>
      </c>
      <c r="E1360" s="54"/>
    </row>
    <row r="1361" spans="1:5">
      <c r="A1361" t="s">
        <v>459</v>
      </c>
      <c r="B1361" t="s">
        <v>459</v>
      </c>
      <c r="C1361" t="s">
        <v>901</v>
      </c>
      <c r="D1361">
        <v>285</v>
      </c>
      <c r="E1361" s="54"/>
    </row>
    <row r="1362" spans="1:5">
      <c r="A1362" t="s">
        <v>1393</v>
      </c>
      <c r="B1362" t="s">
        <v>1393</v>
      </c>
      <c r="C1362" t="s">
        <v>638</v>
      </c>
      <c r="D1362" t="s">
        <v>1074</v>
      </c>
      <c r="E1362" s="54"/>
    </row>
    <row r="1363" spans="1:5">
      <c r="A1363" t="s">
        <v>1764</v>
      </c>
      <c r="B1363" t="s">
        <v>1764</v>
      </c>
      <c r="C1363" t="s">
        <v>15042</v>
      </c>
      <c r="D1363">
        <v>628</v>
      </c>
      <c r="E1363" s="54"/>
    </row>
    <row r="1364" spans="1:5">
      <c r="A1364" t="s">
        <v>527</v>
      </c>
      <c r="B1364" t="s">
        <v>527</v>
      </c>
      <c r="C1364" t="s">
        <v>979</v>
      </c>
      <c r="D1364">
        <v>6647</v>
      </c>
      <c r="E1364" s="54"/>
    </row>
    <row r="1365" spans="1:5">
      <c r="A1365" t="s">
        <v>305</v>
      </c>
      <c r="B1365" t="s">
        <v>305</v>
      </c>
      <c r="C1365" t="s">
        <v>713</v>
      </c>
      <c r="D1365">
        <v>1038</v>
      </c>
      <c r="E1365" s="54"/>
    </row>
    <row r="1366" spans="1:5">
      <c r="A1366" t="s">
        <v>1805</v>
      </c>
      <c r="B1366" t="s">
        <v>1805</v>
      </c>
      <c r="C1366" t="s">
        <v>1638</v>
      </c>
      <c r="D1366">
        <v>7870</v>
      </c>
      <c r="E1366" s="54"/>
    </row>
    <row r="1367" spans="1:5">
      <c r="A1367" t="s">
        <v>1540</v>
      </c>
      <c r="B1367" t="s">
        <v>1540</v>
      </c>
      <c r="C1367" t="s">
        <v>897</v>
      </c>
      <c r="D1367">
        <v>2186</v>
      </c>
      <c r="E1367" s="54"/>
    </row>
    <row r="1368" spans="1:5">
      <c r="A1368" t="s">
        <v>14717</v>
      </c>
      <c r="B1368" t="s">
        <v>14717</v>
      </c>
      <c r="C1368" t="s">
        <v>14718</v>
      </c>
      <c r="D1368">
        <v>8698</v>
      </c>
      <c r="E1368" s="54"/>
    </row>
    <row r="1369" spans="1:5">
      <c r="A1369" t="s">
        <v>521</v>
      </c>
      <c r="B1369" t="s">
        <v>521</v>
      </c>
      <c r="C1369" t="s">
        <v>971</v>
      </c>
      <c r="D1369" t="s">
        <v>1281</v>
      </c>
      <c r="E1369" s="54"/>
    </row>
    <row r="1370" spans="1:5">
      <c r="A1370" t="s">
        <v>1556</v>
      </c>
      <c r="B1370" t="s">
        <v>1556</v>
      </c>
      <c r="C1370" t="s">
        <v>606</v>
      </c>
      <c r="D1370" t="s">
        <v>1047</v>
      </c>
      <c r="E1370" s="54"/>
    </row>
    <row r="1371" spans="1:5">
      <c r="A1371" t="s">
        <v>252</v>
      </c>
      <c r="B1371" t="s">
        <v>252</v>
      </c>
      <c r="C1371" t="s">
        <v>1560</v>
      </c>
      <c r="D1371" t="s">
        <v>1064</v>
      </c>
      <c r="E1371" s="54"/>
    </row>
    <row r="1372" spans="1:5">
      <c r="A1372" t="s">
        <v>303</v>
      </c>
      <c r="B1372" t="s">
        <v>303</v>
      </c>
      <c r="C1372" t="s">
        <v>1538</v>
      </c>
      <c r="D1372">
        <v>1712</v>
      </c>
      <c r="E1372" s="54"/>
    </row>
    <row r="1373" spans="1:5">
      <c r="A1373" t="s">
        <v>1705</v>
      </c>
      <c r="B1373" t="s">
        <v>1705</v>
      </c>
      <c r="C1373" t="s">
        <v>1648</v>
      </c>
      <c r="D1373">
        <v>1016872</v>
      </c>
      <c r="E1373" s="54"/>
    </row>
    <row r="1374" spans="1:5">
      <c r="A1374" t="s">
        <v>370</v>
      </c>
      <c r="B1374" t="s">
        <v>370</v>
      </c>
      <c r="C1374" t="s">
        <v>804</v>
      </c>
      <c r="D1374">
        <v>3375</v>
      </c>
      <c r="E1374" s="54"/>
    </row>
    <row r="1375" spans="1:5">
      <c r="A1375" t="s">
        <v>16367</v>
      </c>
      <c r="B1375" t="s">
        <v>16367</v>
      </c>
      <c r="C1375" t="s">
        <v>16367</v>
      </c>
      <c r="D1375">
        <v>531</v>
      </c>
      <c r="E1375" s="54"/>
    </row>
    <row r="1376" spans="1:5">
      <c r="A1376" t="s">
        <v>14992</v>
      </c>
      <c r="B1376" t="s">
        <v>14992</v>
      </c>
      <c r="C1376" t="s">
        <v>14993</v>
      </c>
      <c r="D1376" t="s">
        <v>14994</v>
      </c>
      <c r="E1376" s="54"/>
    </row>
    <row r="1377" spans="1:5">
      <c r="A1377" t="s">
        <v>332</v>
      </c>
      <c r="B1377" t="s">
        <v>332</v>
      </c>
      <c r="C1377" t="s">
        <v>1573</v>
      </c>
      <c r="D1377" t="s">
        <v>1144</v>
      </c>
      <c r="E1377" s="54"/>
    </row>
    <row r="1378" spans="1:5">
      <c r="A1378" t="s">
        <v>16368</v>
      </c>
      <c r="B1378" t="s">
        <v>16368</v>
      </c>
      <c r="C1378" t="s">
        <v>16368</v>
      </c>
      <c r="D1378">
        <v>7286</v>
      </c>
      <c r="E1378" s="54"/>
    </row>
    <row r="1379" spans="1:5">
      <c r="A1379" t="s">
        <v>16369</v>
      </c>
      <c r="B1379" t="s">
        <v>16369</v>
      </c>
      <c r="C1379" t="s">
        <v>16369</v>
      </c>
      <c r="D1379">
        <v>7285</v>
      </c>
      <c r="E1379" s="54"/>
    </row>
    <row r="1380" spans="1:5">
      <c r="A1380" t="s">
        <v>14826</v>
      </c>
      <c r="B1380" t="s">
        <v>14825</v>
      </c>
      <c r="C1380" t="s">
        <v>14826</v>
      </c>
      <c r="D1380" t="s">
        <v>14827</v>
      </c>
      <c r="E1380" s="54"/>
    </row>
    <row r="1381" spans="1:5">
      <c r="A1381" t="s">
        <v>1657</v>
      </c>
      <c r="B1381" t="s">
        <v>1706</v>
      </c>
      <c r="C1381" t="s">
        <v>1657</v>
      </c>
      <c r="D1381">
        <v>5507</v>
      </c>
      <c r="E1381" s="54"/>
    </row>
    <row r="1382" spans="1:5">
      <c r="A1382" t="s">
        <v>14404</v>
      </c>
      <c r="B1382" t="s">
        <v>14404</v>
      </c>
      <c r="C1382" t="s">
        <v>14405</v>
      </c>
      <c r="D1382" t="s">
        <v>14406</v>
      </c>
      <c r="E1382" s="54"/>
    </row>
    <row r="1383" spans="1:5">
      <c r="A1383" t="s">
        <v>14836</v>
      </c>
      <c r="B1383" t="s">
        <v>14836</v>
      </c>
      <c r="C1383" t="s">
        <v>834</v>
      </c>
      <c r="D1383">
        <v>5527</v>
      </c>
      <c r="E1383" s="54"/>
    </row>
    <row r="1384" spans="1:5">
      <c r="A1384" t="s">
        <v>450</v>
      </c>
      <c r="B1384" t="s">
        <v>450</v>
      </c>
      <c r="C1384" t="s">
        <v>892</v>
      </c>
      <c r="D1384">
        <v>6709</v>
      </c>
      <c r="E1384" s="54"/>
    </row>
    <row r="1385" spans="1:5">
      <c r="A1385" t="s">
        <v>16370</v>
      </c>
      <c r="B1385" t="s">
        <v>16370</v>
      </c>
      <c r="C1385" t="s">
        <v>16370</v>
      </c>
      <c r="D1385">
        <v>236</v>
      </c>
      <c r="E1385" s="54"/>
    </row>
    <row r="1386" spans="1:5">
      <c r="A1386" t="s">
        <v>825</v>
      </c>
      <c r="B1386" t="s">
        <v>393</v>
      </c>
      <c r="C1386" t="s">
        <v>825</v>
      </c>
      <c r="D1386" t="s">
        <v>1200</v>
      </c>
      <c r="E1386" s="54"/>
    </row>
    <row r="1387" spans="1:5">
      <c r="A1387" t="s">
        <v>15312</v>
      </c>
      <c r="B1387" t="s">
        <v>15353</v>
      </c>
      <c r="C1387" t="s">
        <v>15312</v>
      </c>
      <c r="D1387" t="e">
        <f>VLOOKUP(C1387,#REF!,2,FALSE)</f>
        <v>#REF!</v>
      </c>
      <c r="E1387" s="54"/>
    </row>
    <row r="1388" spans="1:5">
      <c r="A1388" t="s">
        <v>14829</v>
      </c>
      <c r="B1388" t="s">
        <v>14828</v>
      </c>
      <c r="C1388" t="s">
        <v>14829</v>
      </c>
      <c r="D1388" t="s">
        <v>14830</v>
      </c>
      <c r="E1388" s="54"/>
    </row>
    <row r="1389" spans="1:5">
      <c r="A1389" t="s">
        <v>826</v>
      </c>
      <c r="B1389" t="s">
        <v>394</v>
      </c>
      <c r="C1389" t="s">
        <v>826</v>
      </c>
      <c r="D1389" t="s">
        <v>1201</v>
      </c>
      <c r="E1389" s="54"/>
    </row>
    <row r="1390" spans="1:5">
      <c r="A1390" t="s">
        <v>827</v>
      </c>
      <c r="B1390" t="s">
        <v>1585</v>
      </c>
      <c r="C1390" t="s">
        <v>827</v>
      </c>
      <c r="D1390" t="s">
        <v>1202</v>
      </c>
      <c r="E1390" s="54"/>
    </row>
    <row r="1391" spans="1:5">
      <c r="A1391" t="s">
        <v>828</v>
      </c>
      <c r="B1391" t="s">
        <v>395</v>
      </c>
      <c r="C1391" t="s">
        <v>828</v>
      </c>
      <c r="D1391" t="s">
        <v>1203</v>
      </c>
      <c r="E1391" s="54"/>
    </row>
    <row r="1392" spans="1:5">
      <c r="A1392" t="s">
        <v>824</v>
      </c>
      <c r="B1392" t="s">
        <v>824</v>
      </c>
      <c r="C1392" t="s">
        <v>824</v>
      </c>
      <c r="D1392" t="s">
        <v>1199</v>
      </c>
      <c r="E1392" s="54"/>
    </row>
    <row r="1393" spans="1:5">
      <c r="A1393" t="s">
        <v>16371</v>
      </c>
      <c r="B1393" t="s">
        <v>16371</v>
      </c>
      <c r="C1393" t="s">
        <v>16371</v>
      </c>
      <c r="D1393">
        <v>7298</v>
      </c>
      <c r="E1393" s="54"/>
    </row>
    <row r="1394" spans="1:5">
      <c r="A1394" t="s">
        <v>16372</v>
      </c>
      <c r="B1394" t="s">
        <v>16372</v>
      </c>
      <c r="C1394" t="s">
        <v>16372</v>
      </c>
      <c r="D1394">
        <v>7306</v>
      </c>
      <c r="E1394" s="54"/>
    </row>
    <row r="1395" spans="1:5">
      <c r="A1395" t="s">
        <v>829</v>
      </c>
      <c r="B1395" t="s">
        <v>829</v>
      </c>
      <c r="C1395" t="s">
        <v>829</v>
      </c>
      <c r="D1395" t="s">
        <v>1204</v>
      </c>
      <c r="E1395" s="54"/>
    </row>
    <row r="1396" spans="1:5">
      <c r="A1396" t="s">
        <v>417</v>
      </c>
      <c r="B1396" t="s">
        <v>417</v>
      </c>
      <c r="C1396" t="s">
        <v>856</v>
      </c>
      <c r="D1396" t="s">
        <v>1220</v>
      </c>
      <c r="E1396" s="54"/>
    </row>
    <row r="1397" spans="1:5">
      <c r="A1397" t="s">
        <v>1533</v>
      </c>
      <c r="B1397" t="s">
        <v>1533</v>
      </c>
      <c r="C1397" t="s">
        <v>709</v>
      </c>
      <c r="D1397">
        <v>1192</v>
      </c>
      <c r="E1397" s="54"/>
    </row>
    <row r="1398" spans="1:5">
      <c r="A1398" t="s">
        <v>15000</v>
      </c>
      <c r="B1398" t="s">
        <v>15000</v>
      </c>
      <c r="C1398" t="s">
        <v>15001</v>
      </c>
      <c r="D1398" t="s">
        <v>15002</v>
      </c>
      <c r="E1398" s="54"/>
    </row>
    <row r="1399" spans="1:5">
      <c r="A1399" t="s">
        <v>14760</v>
      </c>
      <c r="B1399" t="s">
        <v>14760</v>
      </c>
      <c r="C1399" t="s">
        <v>14761</v>
      </c>
      <c r="D1399" t="s">
        <v>14762</v>
      </c>
      <c r="E1399" s="54"/>
    </row>
    <row r="1400" spans="1:5">
      <c r="A1400" t="s">
        <v>14376</v>
      </c>
      <c r="B1400" t="s">
        <v>14376</v>
      </c>
      <c r="C1400" t="s">
        <v>14377</v>
      </c>
      <c r="D1400" t="s">
        <v>14378</v>
      </c>
      <c r="E1400" s="54"/>
    </row>
    <row r="1401" spans="1:5">
      <c r="A1401" t="s">
        <v>14946</v>
      </c>
      <c r="B1401" t="s">
        <v>14946</v>
      </c>
      <c r="C1401" t="s">
        <v>14947</v>
      </c>
      <c r="D1401" t="s">
        <v>14948</v>
      </c>
      <c r="E1401" s="54"/>
    </row>
    <row r="1402" spans="1:5">
      <c r="A1402" t="s">
        <v>14902</v>
      </c>
      <c r="B1402" t="s">
        <v>14902</v>
      </c>
      <c r="C1402" t="s">
        <v>14903</v>
      </c>
      <c r="D1402">
        <v>8734</v>
      </c>
      <c r="E1402" s="54"/>
    </row>
    <row r="1403" spans="1:5">
      <c r="A1403" t="s">
        <v>14792</v>
      </c>
      <c r="B1403" t="s">
        <v>14792</v>
      </c>
      <c r="C1403" t="s">
        <v>14793</v>
      </c>
      <c r="D1403">
        <v>1104</v>
      </c>
      <c r="E1403" s="54"/>
    </row>
    <row r="1404" spans="1:5">
      <c r="A1404" t="s">
        <v>15357</v>
      </c>
      <c r="B1404" t="s">
        <v>15357</v>
      </c>
      <c r="C1404" t="s">
        <v>15308</v>
      </c>
      <c r="D1404" t="e">
        <f>VLOOKUP(C1404,#REF!,2,FALSE)</f>
        <v>#REF!</v>
      </c>
      <c r="E1404" s="54"/>
    </row>
    <row r="1405" spans="1:5">
      <c r="A1405" t="s">
        <v>14597</v>
      </c>
      <c r="B1405" t="s">
        <v>14597</v>
      </c>
      <c r="C1405" t="s">
        <v>14598</v>
      </c>
      <c r="D1405" t="s">
        <v>14599</v>
      </c>
      <c r="E1405" s="54"/>
    </row>
    <row r="1406" spans="1:5">
      <c r="A1406" t="s">
        <v>14487</v>
      </c>
      <c r="B1406" t="s">
        <v>14487</v>
      </c>
      <c r="C1406" t="s">
        <v>14488</v>
      </c>
      <c r="D1406" t="s">
        <v>14489</v>
      </c>
      <c r="E1406" s="54"/>
    </row>
    <row r="1407" spans="1:5">
      <c r="A1407" t="s">
        <v>15358</v>
      </c>
      <c r="B1407" t="s">
        <v>15358</v>
      </c>
      <c r="C1407" t="s">
        <v>15307</v>
      </c>
      <c r="D1407" t="e">
        <f>VLOOKUP(C1407,#REF!,2,FALSE)</f>
        <v>#REF!</v>
      </c>
      <c r="E1407" s="54"/>
    </row>
    <row r="1408" spans="1:5">
      <c r="A1408" t="s">
        <v>15115</v>
      </c>
      <c r="B1408" t="s">
        <v>15115</v>
      </c>
      <c r="C1408" t="s">
        <v>977</v>
      </c>
      <c r="D1408">
        <v>6686</v>
      </c>
      <c r="E1408" s="54"/>
    </row>
    <row r="1409" spans="1:5">
      <c r="A1409" t="s">
        <v>14939</v>
      </c>
      <c r="B1409" t="s">
        <v>14939</v>
      </c>
      <c r="C1409" t="s">
        <v>869</v>
      </c>
      <c r="D1409">
        <v>31685</v>
      </c>
      <c r="E1409" s="54"/>
    </row>
    <row r="1410" spans="1:5">
      <c r="A1410" t="s">
        <v>14620</v>
      </c>
      <c r="B1410" t="s">
        <v>14620</v>
      </c>
      <c r="C1410" t="s">
        <v>1636</v>
      </c>
      <c r="D1410">
        <v>31636</v>
      </c>
      <c r="E1410" s="54"/>
    </row>
    <row r="1411" spans="1:5">
      <c r="A1411" t="s">
        <v>14577</v>
      </c>
      <c r="B1411" t="s">
        <v>14577</v>
      </c>
      <c r="C1411" t="s">
        <v>1686</v>
      </c>
      <c r="D1411">
        <v>2411</v>
      </c>
      <c r="E1411" s="54"/>
    </row>
    <row r="1412" spans="1:5">
      <c r="A1412" t="s">
        <v>569</v>
      </c>
      <c r="B1412" t="s">
        <v>569</v>
      </c>
      <c r="C1412" t="s">
        <v>1018</v>
      </c>
      <c r="D1412">
        <v>7958</v>
      </c>
      <c r="E1412" s="54"/>
    </row>
    <row r="1413" spans="1:5">
      <c r="A1413" t="s">
        <v>464</v>
      </c>
      <c r="B1413" t="s">
        <v>464</v>
      </c>
      <c r="C1413" t="s">
        <v>907</v>
      </c>
      <c r="D1413">
        <v>204</v>
      </c>
      <c r="E1413" s="54"/>
    </row>
    <row r="1414" spans="1:5">
      <c r="A1414" t="s">
        <v>214</v>
      </c>
      <c r="B1414" t="s">
        <v>214</v>
      </c>
      <c r="C1414" t="s">
        <v>584</v>
      </c>
      <c r="D1414">
        <v>6825</v>
      </c>
      <c r="E1414" s="54"/>
    </row>
    <row r="1415" spans="1:5">
      <c r="A1415" t="s">
        <v>1726</v>
      </c>
      <c r="B1415" t="s">
        <v>1726</v>
      </c>
      <c r="C1415" t="s">
        <v>1615</v>
      </c>
      <c r="D1415">
        <v>2278</v>
      </c>
      <c r="E1415" s="54"/>
    </row>
    <row r="1416" spans="1:5">
      <c r="A1416" t="s">
        <v>503</v>
      </c>
      <c r="B1416" t="s">
        <v>503</v>
      </c>
      <c r="C1416" t="s">
        <v>947</v>
      </c>
      <c r="D1416">
        <v>7373</v>
      </c>
      <c r="E1416" s="54"/>
    </row>
    <row r="1417" spans="1:5">
      <c r="A1417" t="s">
        <v>830</v>
      </c>
      <c r="B1417" t="s">
        <v>396</v>
      </c>
      <c r="C1417" t="s">
        <v>830</v>
      </c>
      <c r="D1417">
        <v>538</v>
      </c>
      <c r="E1417" s="54"/>
    </row>
    <row r="1418" spans="1:5">
      <c r="A1418" t="s">
        <v>1700</v>
      </c>
      <c r="B1418" t="s">
        <v>1700</v>
      </c>
      <c r="C1418" t="s">
        <v>1693</v>
      </c>
      <c r="D1418">
        <v>6521</v>
      </c>
      <c r="E1418" s="54"/>
    </row>
    <row r="1419" spans="1:5">
      <c r="A1419" t="s">
        <v>14851</v>
      </c>
      <c r="B1419" t="s">
        <v>14851</v>
      </c>
      <c r="C1419" t="s">
        <v>14852</v>
      </c>
      <c r="D1419" t="s">
        <v>14853</v>
      </c>
      <c r="E1419" s="54"/>
    </row>
    <row r="1420" spans="1:5">
      <c r="A1420" t="s">
        <v>285</v>
      </c>
      <c r="B1420" t="s">
        <v>285</v>
      </c>
      <c r="C1420" t="s">
        <v>680</v>
      </c>
      <c r="D1420" t="s">
        <v>1108</v>
      </c>
      <c r="E1420" s="54"/>
    </row>
    <row r="1421" spans="1:5">
      <c r="A1421" t="s">
        <v>831</v>
      </c>
      <c r="B1421" t="s">
        <v>397</v>
      </c>
      <c r="C1421" t="s">
        <v>831</v>
      </c>
      <c r="D1421" t="s">
        <v>1205</v>
      </c>
      <c r="E1421" s="54"/>
    </row>
    <row r="1422" spans="1:5">
      <c r="A1422" t="s">
        <v>1612</v>
      </c>
      <c r="B1422" t="s">
        <v>1710</v>
      </c>
      <c r="C1422" t="s">
        <v>1612</v>
      </c>
      <c r="D1422" t="s">
        <v>1711</v>
      </c>
      <c r="E1422" s="54"/>
    </row>
    <row r="1423" spans="1:5">
      <c r="A1423" t="s">
        <v>15258</v>
      </c>
      <c r="B1423" t="s">
        <v>15258</v>
      </c>
      <c r="C1423" t="s">
        <v>15258</v>
      </c>
      <c r="D1423" t="s">
        <v>15259</v>
      </c>
      <c r="E1423" s="54"/>
    </row>
    <row r="1424" spans="1:5">
      <c r="A1424" t="s">
        <v>832</v>
      </c>
      <c r="B1424" t="s">
        <v>1416</v>
      </c>
      <c r="C1424" t="s">
        <v>832</v>
      </c>
      <c r="D1424" t="s">
        <v>1206</v>
      </c>
      <c r="E1424" s="54"/>
    </row>
    <row r="1425" spans="1:5">
      <c r="A1425" t="s">
        <v>15116</v>
      </c>
      <c r="B1425" t="s">
        <v>15116</v>
      </c>
      <c r="C1425" t="s">
        <v>15117</v>
      </c>
      <c r="D1425" t="s">
        <v>15118</v>
      </c>
      <c r="E1425" s="54"/>
    </row>
    <row r="1426" spans="1:5">
      <c r="A1426" t="s">
        <v>16373</v>
      </c>
      <c r="B1426" t="s">
        <v>16373</v>
      </c>
      <c r="C1426" t="s">
        <v>16373</v>
      </c>
      <c r="D1426">
        <v>103894787</v>
      </c>
      <c r="E1426" s="54"/>
    </row>
    <row r="1427" spans="1:5">
      <c r="A1427" t="s">
        <v>14831</v>
      </c>
      <c r="B1427" t="s">
        <v>1707</v>
      </c>
      <c r="C1427" t="s">
        <v>14831</v>
      </c>
      <c r="D1427">
        <v>6641</v>
      </c>
      <c r="E1427" s="54"/>
    </row>
    <row r="1428" spans="1:5">
      <c r="A1428" t="s">
        <v>16374</v>
      </c>
      <c r="B1428" t="s">
        <v>16374</v>
      </c>
      <c r="C1428" t="s">
        <v>16374</v>
      </c>
      <c r="D1428">
        <v>1090</v>
      </c>
      <c r="E1428" s="54"/>
    </row>
    <row r="1429" spans="1:5">
      <c r="A1429" t="s">
        <v>344</v>
      </c>
      <c r="B1429" t="s">
        <v>344</v>
      </c>
      <c r="C1429" t="s">
        <v>764</v>
      </c>
      <c r="D1429">
        <v>3618</v>
      </c>
      <c r="E1429" s="54"/>
    </row>
    <row r="1430" spans="1:5">
      <c r="A1430" t="s">
        <v>14833</v>
      </c>
      <c r="B1430" t="s">
        <v>14832</v>
      </c>
      <c r="C1430" t="s">
        <v>14833</v>
      </c>
      <c r="D1430">
        <v>5948</v>
      </c>
      <c r="E1430" s="54"/>
    </row>
    <row r="1431" spans="1:5">
      <c r="A1431" t="s">
        <v>16375</v>
      </c>
      <c r="B1431" t="s">
        <v>16375</v>
      </c>
      <c r="C1431" t="s">
        <v>16375</v>
      </c>
      <c r="D1431">
        <v>5946</v>
      </c>
      <c r="E1431" s="54"/>
    </row>
    <row r="1432" spans="1:5">
      <c r="A1432" t="s">
        <v>14835</v>
      </c>
      <c r="B1432" t="s">
        <v>14834</v>
      </c>
      <c r="C1432" t="s">
        <v>14835</v>
      </c>
      <c r="D1432">
        <v>5951</v>
      </c>
      <c r="E1432" s="54"/>
    </row>
    <row r="1433" spans="1:5">
      <c r="A1433" t="s">
        <v>16376</v>
      </c>
      <c r="B1433" t="s">
        <v>16376</v>
      </c>
      <c r="C1433" t="s">
        <v>16376</v>
      </c>
      <c r="D1433">
        <v>5945</v>
      </c>
      <c r="E1433" s="54"/>
    </row>
    <row r="1434" spans="1:5">
      <c r="A1434" t="s">
        <v>16377</v>
      </c>
      <c r="B1434" t="s">
        <v>16377</v>
      </c>
      <c r="C1434" t="s">
        <v>16377</v>
      </c>
      <c r="D1434">
        <v>5526</v>
      </c>
      <c r="E1434" s="54"/>
    </row>
    <row r="1435" spans="1:5">
      <c r="A1435" t="s">
        <v>16378</v>
      </c>
      <c r="B1435" t="s">
        <v>16378</v>
      </c>
      <c r="C1435" t="s">
        <v>16378</v>
      </c>
      <c r="D1435">
        <v>5529</v>
      </c>
      <c r="E1435" s="54"/>
    </row>
    <row r="1436" spans="1:5">
      <c r="A1436" t="s">
        <v>833</v>
      </c>
      <c r="B1436" t="s">
        <v>398</v>
      </c>
      <c r="C1436" t="s">
        <v>833</v>
      </c>
      <c r="D1436">
        <v>5528</v>
      </c>
      <c r="E1436" s="54"/>
    </row>
    <row r="1437" spans="1:5">
      <c r="A1437" t="s">
        <v>1674</v>
      </c>
      <c r="B1437" t="s">
        <v>1735</v>
      </c>
      <c r="C1437" t="s">
        <v>1674</v>
      </c>
      <c r="D1437" t="s">
        <v>1736</v>
      </c>
      <c r="E1437" s="54"/>
    </row>
    <row r="1438" spans="1:5">
      <c r="A1438" t="s">
        <v>834</v>
      </c>
      <c r="B1438" t="s">
        <v>14836</v>
      </c>
      <c r="C1438" t="s">
        <v>834</v>
      </c>
      <c r="D1438">
        <v>5527</v>
      </c>
      <c r="E1438" s="54"/>
    </row>
    <row r="1439" spans="1:5">
      <c r="A1439" t="s">
        <v>14838</v>
      </c>
      <c r="B1439" t="s">
        <v>14837</v>
      </c>
      <c r="C1439" t="s">
        <v>14838</v>
      </c>
      <c r="D1439">
        <v>22729533</v>
      </c>
      <c r="E1439" s="54"/>
    </row>
    <row r="1440" spans="1:5">
      <c r="A1440" t="s">
        <v>16379</v>
      </c>
      <c r="B1440" t="s">
        <v>16379</v>
      </c>
      <c r="C1440" t="s">
        <v>16379</v>
      </c>
      <c r="D1440">
        <v>5536</v>
      </c>
      <c r="E1440" s="54"/>
    </row>
    <row r="1441" spans="1:5">
      <c r="A1441" t="s">
        <v>16380</v>
      </c>
      <c r="B1441" t="s">
        <v>16380</v>
      </c>
      <c r="C1441" t="s">
        <v>16380</v>
      </c>
      <c r="D1441">
        <v>5549</v>
      </c>
      <c r="E1441" s="54"/>
    </row>
    <row r="1442" spans="1:5">
      <c r="A1442" t="s">
        <v>16381</v>
      </c>
      <c r="B1442" t="s">
        <v>16381</v>
      </c>
      <c r="C1442" t="s">
        <v>16381</v>
      </c>
      <c r="D1442">
        <v>103718714</v>
      </c>
      <c r="E1442" s="54"/>
    </row>
    <row r="1443" spans="1:5">
      <c r="A1443" t="s">
        <v>835</v>
      </c>
      <c r="B1443" t="s">
        <v>399</v>
      </c>
      <c r="C1443" t="s">
        <v>835</v>
      </c>
      <c r="D1443">
        <v>5533</v>
      </c>
      <c r="E1443" s="54"/>
    </row>
    <row r="1444" spans="1:5">
      <c r="A1444" t="s">
        <v>16382</v>
      </c>
      <c r="B1444" t="s">
        <v>16382</v>
      </c>
      <c r="C1444" t="s">
        <v>16382</v>
      </c>
      <c r="D1444">
        <v>5548</v>
      </c>
      <c r="E1444" s="54"/>
    </row>
    <row r="1445" spans="1:5">
      <c r="A1445" t="s">
        <v>836</v>
      </c>
      <c r="B1445" t="s">
        <v>400</v>
      </c>
      <c r="C1445" t="s">
        <v>836</v>
      </c>
      <c r="D1445">
        <v>5534</v>
      </c>
      <c r="E1445" s="54"/>
    </row>
    <row r="1446" spans="1:5">
      <c r="A1446" t="s">
        <v>16383</v>
      </c>
      <c r="B1446" t="s">
        <v>16383</v>
      </c>
      <c r="C1446" t="s">
        <v>16383</v>
      </c>
      <c r="D1446">
        <v>5524</v>
      </c>
      <c r="E1446" s="54"/>
    </row>
    <row r="1447" spans="1:5">
      <c r="A1447" t="s">
        <v>837</v>
      </c>
      <c r="B1447" t="s">
        <v>401</v>
      </c>
      <c r="C1447" t="s">
        <v>837</v>
      </c>
      <c r="D1447">
        <v>5532</v>
      </c>
      <c r="E1447" s="54"/>
    </row>
    <row r="1448" spans="1:5">
      <c r="A1448" t="s">
        <v>568</v>
      </c>
      <c r="B1448" t="s">
        <v>568</v>
      </c>
      <c r="C1448" t="s">
        <v>14491</v>
      </c>
      <c r="D1448">
        <v>7952</v>
      </c>
      <c r="E1448" s="54"/>
    </row>
    <row r="1449" spans="1:5">
      <c r="A1449" t="s">
        <v>15169</v>
      </c>
      <c r="B1449" t="s">
        <v>15169</v>
      </c>
      <c r="C1449" t="s">
        <v>15170</v>
      </c>
      <c r="D1449">
        <v>6242</v>
      </c>
      <c r="E1449" s="54"/>
    </row>
    <row r="1450" spans="1:5">
      <c r="A1450" t="s">
        <v>307</v>
      </c>
      <c r="B1450" t="s">
        <v>307</v>
      </c>
      <c r="C1450" t="s">
        <v>716</v>
      </c>
      <c r="D1450">
        <v>5784</v>
      </c>
      <c r="E1450" s="54"/>
    </row>
    <row r="1451" spans="1:5">
      <c r="A1451" t="s">
        <v>482</v>
      </c>
      <c r="B1451" t="s">
        <v>482</v>
      </c>
      <c r="C1451" t="s">
        <v>925</v>
      </c>
      <c r="D1451">
        <v>7724</v>
      </c>
      <c r="E1451" s="54"/>
    </row>
    <row r="1452" spans="1:5">
      <c r="A1452" t="s">
        <v>801</v>
      </c>
      <c r="B1452" t="s">
        <v>801</v>
      </c>
      <c r="C1452" t="s">
        <v>801</v>
      </c>
      <c r="D1452" t="s">
        <v>1179</v>
      </c>
      <c r="E1452" s="54"/>
    </row>
    <row r="1453" spans="1:5">
      <c r="A1453" t="s">
        <v>14840</v>
      </c>
      <c r="B1453" t="s">
        <v>14839</v>
      </c>
      <c r="C1453" t="s">
        <v>14840</v>
      </c>
      <c r="D1453" t="s">
        <v>14841</v>
      </c>
      <c r="E1453" s="54"/>
    </row>
    <row r="1454" spans="1:5">
      <c r="A1454" t="s">
        <v>16385</v>
      </c>
      <c r="B1454" t="s">
        <v>16385</v>
      </c>
      <c r="C1454" t="s">
        <v>16385</v>
      </c>
      <c r="D1454" t="s">
        <v>16384</v>
      </c>
      <c r="E1454" s="54"/>
    </row>
    <row r="1455" spans="1:5">
      <c r="A1455" t="s">
        <v>16387</v>
      </c>
      <c r="B1455" t="s">
        <v>16387</v>
      </c>
      <c r="C1455" t="s">
        <v>16387</v>
      </c>
      <c r="D1455" t="s">
        <v>16386</v>
      </c>
      <c r="E1455" s="54"/>
    </row>
    <row r="1456" spans="1:5">
      <c r="A1456" t="s">
        <v>16389</v>
      </c>
      <c r="B1456" t="s">
        <v>16389</v>
      </c>
      <c r="C1456" t="s">
        <v>16389</v>
      </c>
      <c r="D1456" t="s">
        <v>16388</v>
      </c>
      <c r="E1456" s="54"/>
    </row>
    <row r="1457" spans="1:5">
      <c r="A1457" t="s">
        <v>838</v>
      </c>
      <c r="B1457" t="s">
        <v>402</v>
      </c>
      <c r="C1457" t="s">
        <v>838</v>
      </c>
      <c r="D1457" t="s">
        <v>1208</v>
      </c>
      <c r="E1457" s="54"/>
    </row>
    <row r="1458" spans="1:5">
      <c r="A1458" t="s">
        <v>16391</v>
      </c>
      <c r="B1458" t="s">
        <v>16391</v>
      </c>
      <c r="C1458" t="s">
        <v>16391</v>
      </c>
      <c r="D1458" t="s">
        <v>16390</v>
      </c>
      <c r="E1458" s="54"/>
    </row>
    <row r="1459" spans="1:5">
      <c r="A1459" t="s">
        <v>16393</v>
      </c>
      <c r="B1459" t="s">
        <v>16393</v>
      </c>
      <c r="C1459" t="s">
        <v>16393</v>
      </c>
      <c r="D1459" t="s">
        <v>16392</v>
      </c>
      <c r="E1459" s="54"/>
    </row>
    <row r="1460" spans="1:5">
      <c r="A1460" t="s">
        <v>16395</v>
      </c>
      <c r="B1460" t="s">
        <v>16395</v>
      </c>
      <c r="C1460" t="s">
        <v>16395</v>
      </c>
      <c r="D1460" t="s">
        <v>16394</v>
      </c>
      <c r="E1460" s="54"/>
    </row>
    <row r="1461" spans="1:5">
      <c r="A1461" t="s">
        <v>14843</v>
      </c>
      <c r="B1461" t="s">
        <v>14842</v>
      </c>
      <c r="C1461" t="s">
        <v>14843</v>
      </c>
      <c r="D1461" t="s">
        <v>14844</v>
      </c>
      <c r="E1461" s="54"/>
    </row>
    <row r="1462" spans="1:5">
      <c r="A1462" t="s">
        <v>14846</v>
      </c>
      <c r="B1462" t="s">
        <v>14845</v>
      </c>
      <c r="C1462" t="s">
        <v>14846</v>
      </c>
      <c r="D1462" t="s">
        <v>14847</v>
      </c>
      <c r="E1462" s="54"/>
    </row>
    <row r="1463" spans="1:5">
      <c r="A1463" t="s">
        <v>14849</v>
      </c>
      <c r="B1463" t="s">
        <v>14848</v>
      </c>
      <c r="C1463" t="s">
        <v>14849</v>
      </c>
      <c r="D1463" t="s">
        <v>14850</v>
      </c>
      <c r="E1463" s="54"/>
    </row>
    <row r="1464" spans="1:5">
      <c r="A1464" t="s">
        <v>14852</v>
      </c>
      <c r="B1464" t="s">
        <v>14851</v>
      </c>
      <c r="C1464" t="s">
        <v>14852</v>
      </c>
      <c r="D1464" t="s">
        <v>14853</v>
      </c>
      <c r="E1464" s="54"/>
    </row>
    <row r="1465" spans="1:5">
      <c r="A1465" t="s">
        <v>839</v>
      </c>
      <c r="B1465" t="s">
        <v>403</v>
      </c>
      <c r="C1465" t="s">
        <v>839</v>
      </c>
      <c r="D1465" t="s">
        <v>1209</v>
      </c>
      <c r="E1465" s="54"/>
    </row>
    <row r="1466" spans="1:5">
      <c r="A1466" t="s">
        <v>16397</v>
      </c>
      <c r="B1466" t="s">
        <v>16397</v>
      </c>
      <c r="C1466" t="s">
        <v>16397</v>
      </c>
      <c r="D1466" t="s">
        <v>16396</v>
      </c>
      <c r="E1466" s="54"/>
    </row>
    <row r="1467" spans="1:5">
      <c r="A1467" t="s">
        <v>840</v>
      </c>
      <c r="B1467" t="s">
        <v>404</v>
      </c>
      <c r="C1467" t="s">
        <v>840</v>
      </c>
      <c r="D1467" t="s">
        <v>1210</v>
      </c>
      <c r="E1467" s="54"/>
    </row>
    <row r="1468" spans="1:5">
      <c r="A1468" t="s">
        <v>14855</v>
      </c>
      <c r="B1468" t="s">
        <v>14854</v>
      </c>
      <c r="C1468" t="s">
        <v>14855</v>
      </c>
      <c r="D1468" t="s">
        <v>14856</v>
      </c>
      <c r="E1468" s="54"/>
    </row>
    <row r="1469" spans="1:5">
      <c r="A1469" t="s">
        <v>14858</v>
      </c>
      <c r="B1469" t="s">
        <v>14857</v>
      </c>
      <c r="C1469" t="s">
        <v>14858</v>
      </c>
      <c r="D1469" t="s">
        <v>14859</v>
      </c>
      <c r="E1469" s="54"/>
    </row>
    <row r="1470" spans="1:5">
      <c r="A1470" t="s">
        <v>1659</v>
      </c>
      <c r="B1470" t="s">
        <v>1702</v>
      </c>
      <c r="C1470" t="s">
        <v>1659</v>
      </c>
      <c r="D1470" t="s">
        <v>1703</v>
      </c>
      <c r="E1470" s="54"/>
    </row>
    <row r="1471" spans="1:5">
      <c r="A1471" t="s">
        <v>16399</v>
      </c>
      <c r="B1471" t="s">
        <v>16399</v>
      </c>
      <c r="C1471" t="s">
        <v>16399</v>
      </c>
      <c r="D1471" t="s">
        <v>16398</v>
      </c>
      <c r="E1471" s="54"/>
    </row>
    <row r="1472" spans="1:5">
      <c r="A1472" t="s">
        <v>14861</v>
      </c>
      <c r="B1472" t="s">
        <v>14860</v>
      </c>
      <c r="C1472" t="s">
        <v>14861</v>
      </c>
      <c r="D1472" t="s">
        <v>14862</v>
      </c>
      <c r="E1472" s="54"/>
    </row>
    <row r="1473" spans="1:5">
      <c r="A1473" t="s">
        <v>841</v>
      </c>
      <c r="B1473" t="s">
        <v>14863</v>
      </c>
      <c r="C1473" t="s">
        <v>841</v>
      </c>
      <c r="D1473" t="s">
        <v>1211</v>
      </c>
      <c r="E1473" s="54"/>
    </row>
    <row r="1474" spans="1:5">
      <c r="A1474" t="s">
        <v>16401</v>
      </c>
      <c r="B1474" t="s">
        <v>16401</v>
      </c>
      <c r="C1474" t="s">
        <v>16401</v>
      </c>
      <c r="D1474" t="s">
        <v>16400</v>
      </c>
      <c r="E1474" s="54"/>
    </row>
    <row r="1475" spans="1:5">
      <c r="A1475" t="s">
        <v>1646</v>
      </c>
      <c r="B1475" t="s">
        <v>1775</v>
      </c>
      <c r="C1475" t="s">
        <v>1646</v>
      </c>
      <c r="D1475" t="s">
        <v>1776</v>
      </c>
      <c r="E1475" s="54"/>
    </row>
    <row r="1476" spans="1:5">
      <c r="A1476" t="s">
        <v>14865</v>
      </c>
      <c r="B1476" t="s">
        <v>14864</v>
      </c>
      <c r="C1476" t="s">
        <v>14865</v>
      </c>
      <c r="D1476" t="s">
        <v>14866</v>
      </c>
      <c r="E1476" s="54"/>
    </row>
    <row r="1477" spans="1:5">
      <c r="A1477" t="s">
        <v>16403</v>
      </c>
      <c r="B1477" t="s">
        <v>16403</v>
      </c>
      <c r="C1477" t="s">
        <v>16403</v>
      </c>
      <c r="D1477" t="s">
        <v>16402</v>
      </c>
      <c r="E1477" s="54"/>
    </row>
    <row r="1478" spans="1:5">
      <c r="A1478" t="s">
        <v>14868</v>
      </c>
      <c r="B1478" t="s">
        <v>14867</v>
      </c>
      <c r="C1478" t="s">
        <v>14868</v>
      </c>
      <c r="D1478" t="s">
        <v>14869</v>
      </c>
      <c r="E1478" s="54"/>
    </row>
    <row r="1479" spans="1:5">
      <c r="A1479" t="s">
        <v>14871</v>
      </c>
      <c r="B1479" t="s">
        <v>14870</v>
      </c>
      <c r="C1479" t="s">
        <v>14871</v>
      </c>
      <c r="D1479" t="s">
        <v>14872</v>
      </c>
      <c r="E1479" s="54"/>
    </row>
    <row r="1480" spans="1:5">
      <c r="A1480" t="s">
        <v>16405</v>
      </c>
      <c r="B1480" t="s">
        <v>16405</v>
      </c>
      <c r="C1480" t="s">
        <v>16405</v>
      </c>
      <c r="D1480" t="s">
        <v>16404</v>
      </c>
      <c r="E1480" s="54"/>
    </row>
    <row r="1481" spans="1:5">
      <c r="A1481" t="s">
        <v>14874</v>
      </c>
      <c r="B1481" t="s">
        <v>14873</v>
      </c>
      <c r="C1481" t="s">
        <v>14874</v>
      </c>
      <c r="D1481" t="s">
        <v>14875</v>
      </c>
      <c r="E1481" s="54"/>
    </row>
    <row r="1482" spans="1:5">
      <c r="A1482" t="s">
        <v>14877</v>
      </c>
      <c r="B1482" t="s">
        <v>14876</v>
      </c>
      <c r="C1482" t="s">
        <v>14877</v>
      </c>
      <c r="D1482" t="s">
        <v>14878</v>
      </c>
      <c r="E1482" s="54"/>
    </row>
    <row r="1483" spans="1:5">
      <c r="A1483" t="s">
        <v>842</v>
      </c>
      <c r="B1483" t="s">
        <v>405</v>
      </c>
      <c r="C1483" t="s">
        <v>842</v>
      </c>
      <c r="D1483" t="s">
        <v>1212</v>
      </c>
      <c r="E1483" s="54"/>
    </row>
    <row r="1484" spans="1:5">
      <c r="A1484" t="s">
        <v>14880</v>
      </c>
      <c r="B1484" t="s">
        <v>14879</v>
      </c>
      <c r="C1484" t="s">
        <v>14880</v>
      </c>
      <c r="D1484" t="s">
        <v>14881</v>
      </c>
      <c r="E1484" s="54"/>
    </row>
    <row r="1485" spans="1:5">
      <c r="A1485" t="s">
        <v>14883</v>
      </c>
      <c r="B1485" t="s">
        <v>14882</v>
      </c>
      <c r="C1485" t="s">
        <v>14883</v>
      </c>
      <c r="D1485">
        <v>32406</v>
      </c>
      <c r="E1485" s="54"/>
    </row>
    <row r="1486" spans="1:5">
      <c r="A1486" t="s">
        <v>15261</v>
      </c>
      <c r="B1486" t="s">
        <v>15260</v>
      </c>
      <c r="C1486" t="s">
        <v>15261</v>
      </c>
      <c r="D1486" t="s">
        <v>15262</v>
      </c>
      <c r="E1486" s="54"/>
    </row>
    <row r="1487" spans="1:5">
      <c r="A1487" t="s">
        <v>15263</v>
      </c>
      <c r="B1487" t="s">
        <v>15282</v>
      </c>
      <c r="C1487" t="s">
        <v>15263</v>
      </c>
      <c r="D1487" t="s">
        <v>15264</v>
      </c>
      <c r="E1487" s="54"/>
    </row>
    <row r="1488" spans="1:5">
      <c r="A1488" t="s">
        <v>843</v>
      </c>
      <c r="B1488" t="s">
        <v>843</v>
      </c>
      <c r="C1488" t="s">
        <v>843</v>
      </c>
      <c r="D1488" t="s">
        <v>1213</v>
      </c>
      <c r="E1488" s="54"/>
    </row>
    <row r="1489" spans="1:5">
      <c r="A1489" t="s">
        <v>14885</v>
      </c>
      <c r="B1489" t="s">
        <v>14884</v>
      </c>
      <c r="C1489" t="s">
        <v>14885</v>
      </c>
      <c r="D1489" t="s">
        <v>14886</v>
      </c>
      <c r="E1489" s="54"/>
    </row>
    <row r="1490" spans="1:5">
      <c r="A1490" t="s">
        <v>16407</v>
      </c>
      <c r="B1490" t="s">
        <v>16407</v>
      </c>
      <c r="C1490" t="s">
        <v>16407</v>
      </c>
      <c r="D1490" t="s">
        <v>16406</v>
      </c>
      <c r="E1490" s="54"/>
    </row>
    <row r="1491" spans="1:5">
      <c r="A1491" t="s">
        <v>14887</v>
      </c>
      <c r="B1491" t="s">
        <v>415</v>
      </c>
      <c r="C1491" t="s">
        <v>14887</v>
      </c>
      <c r="D1491">
        <v>6600</v>
      </c>
      <c r="E1491" s="54"/>
    </row>
    <row r="1492" spans="1:5">
      <c r="A1492" t="s">
        <v>16408</v>
      </c>
      <c r="B1492" t="s">
        <v>16408</v>
      </c>
      <c r="C1492" t="s">
        <v>16408</v>
      </c>
      <c r="D1492">
        <v>6601</v>
      </c>
      <c r="E1492" s="54"/>
    </row>
    <row r="1493" spans="1:5">
      <c r="A1493" t="s">
        <v>16409</v>
      </c>
      <c r="B1493" t="s">
        <v>16409</v>
      </c>
      <c r="C1493" t="s">
        <v>16409</v>
      </c>
      <c r="D1493">
        <v>6591</v>
      </c>
      <c r="E1493" s="54"/>
    </row>
    <row r="1494" spans="1:5">
      <c r="A1494" t="s">
        <v>1641</v>
      </c>
      <c r="B1494" t="s">
        <v>1780</v>
      </c>
      <c r="C1494" t="s">
        <v>1641</v>
      </c>
      <c r="D1494" t="s">
        <v>1781</v>
      </c>
      <c r="E1494" s="54"/>
    </row>
    <row r="1495" spans="1:5">
      <c r="A1495" t="s">
        <v>14732</v>
      </c>
      <c r="B1495" t="s">
        <v>14732</v>
      </c>
      <c r="C1495" t="s">
        <v>14733</v>
      </c>
      <c r="D1495" t="s">
        <v>14734</v>
      </c>
      <c r="E1495" s="54"/>
    </row>
    <row r="1496" spans="1:5">
      <c r="A1496" t="s">
        <v>16410</v>
      </c>
      <c r="B1496" t="s">
        <v>16410</v>
      </c>
      <c r="C1496" t="s">
        <v>16410</v>
      </c>
      <c r="D1496">
        <v>22735835</v>
      </c>
      <c r="E1496" s="54"/>
    </row>
    <row r="1497" spans="1:5">
      <c r="A1497" t="s">
        <v>16411</v>
      </c>
      <c r="B1497" t="s">
        <v>16411</v>
      </c>
      <c r="C1497" t="s">
        <v>16411</v>
      </c>
      <c r="D1497">
        <v>22735351</v>
      </c>
      <c r="E1497" s="54"/>
    </row>
    <row r="1498" spans="1:5">
      <c r="A1498" t="s">
        <v>545</v>
      </c>
      <c r="B1498" t="s">
        <v>545</v>
      </c>
      <c r="C1498" t="s">
        <v>1605</v>
      </c>
      <c r="D1498" t="s">
        <v>1302</v>
      </c>
      <c r="E1498" s="54"/>
    </row>
    <row r="1499" spans="1:5">
      <c r="A1499" t="s">
        <v>15025</v>
      </c>
      <c r="B1499" t="s">
        <v>15025</v>
      </c>
      <c r="C1499" t="s">
        <v>15026</v>
      </c>
      <c r="D1499" t="s">
        <v>15027</v>
      </c>
      <c r="E1499" s="54"/>
    </row>
    <row r="1500" spans="1:5">
      <c r="A1500" t="s">
        <v>14392</v>
      </c>
      <c r="B1500" t="s">
        <v>14392</v>
      </c>
      <c r="C1500" t="s">
        <v>14393</v>
      </c>
      <c r="D1500">
        <v>3319</v>
      </c>
      <c r="E1500" s="54"/>
    </row>
    <row r="1501" spans="1:5">
      <c r="A1501" t="s">
        <v>14558</v>
      </c>
      <c r="B1501" t="s">
        <v>14558</v>
      </c>
      <c r="C1501" t="s">
        <v>14559</v>
      </c>
      <c r="D1501" t="s">
        <v>14560</v>
      </c>
      <c r="E1501" s="54"/>
    </row>
    <row r="1502" spans="1:5">
      <c r="A1502" t="s">
        <v>16412</v>
      </c>
      <c r="B1502" t="s">
        <v>16412</v>
      </c>
      <c r="C1502" t="s">
        <v>16412</v>
      </c>
      <c r="D1502">
        <v>22681079</v>
      </c>
      <c r="E1502" s="54"/>
    </row>
    <row r="1503" spans="1:5">
      <c r="A1503" t="s">
        <v>14888</v>
      </c>
      <c r="B1503" t="s">
        <v>1788</v>
      </c>
      <c r="C1503" t="s">
        <v>14888</v>
      </c>
      <c r="D1503">
        <v>636</v>
      </c>
      <c r="E1503" s="54"/>
    </row>
    <row r="1504" spans="1:5">
      <c r="A1504" t="s">
        <v>16413</v>
      </c>
      <c r="B1504" t="s">
        <v>16413</v>
      </c>
      <c r="C1504" t="s">
        <v>16413</v>
      </c>
      <c r="D1504">
        <v>8022</v>
      </c>
      <c r="E1504" s="54"/>
    </row>
    <row r="1505" spans="1:5">
      <c r="A1505" t="s">
        <v>16414</v>
      </c>
      <c r="B1505" t="s">
        <v>16414</v>
      </c>
      <c r="C1505" t="s">
        <v>16414</v>
      </c>
      <c r="D1505">
        <v>7978</v>
      </c>
      <c r="E1505" s="54"/>
    </row>
    <row r="1506" spans="1:5">
      <c r="A1506" t="s">
        <v>16415</v>
      </c>
      <c r="B1506" t="s">
        <v>16415</v>
      </c>
      <c r="C1506" t="s">
        <v>16415</v>
      </c>
      <c r="D1506">
        <v>7979</v>
      </c>
      <c r="E1506" s="54"/>
    </row>
    <row r="1507" spans="1:5">
      <c r="A1507" t="s">
        <v>16416</v>
      </c>
      <c r="B1507" t="s">
        <v>16416</v>
      </c>
      <c r="C1507" t="s">
        <v>16416</v>
      </c>
      <c r="D1507">
        <v>103795247</v>
      </c>
      <c r="E1507" s="54"/>
    </row>
    <row r="1508" spans="1:5">
      <c r="A1508" t="s">
        <v>14889</v>
      </c>
      <c r="B1508" t="s">
        <v>1785</v>
      </c>
      <c r="C1508" t="s">
        <v>14889</v>
      </c>
      <c r="D1508">
        <v>8272</v>
      </c>
      <c r="E1508" s="54"/>
    </row>
    <row r="1509" spans="1:5">
      <c r="A1509" t="s">
        <v>14890</v>
      </c>
      <c r="B1509" t="s">
        <v>441</v>
      </c>
      <c r="C1509" t="s">
        <v>14890</v>
      </c>
      <c r="D1509">
        <v>8271</v>
      </c>
      <c r="E1509" s="54"/>
    </row>
    <row r="1510" spans="1:5">
      <c r="A1510" t="s">
        <v>16417</v>
      </c>
      <c r="B1510" t="s">
        <v>16417</v>
      </c>
      <c r="C1510" t="s">
        <v>16417</v>
      </c>
      <c r="D1510">
        <v>7694</v>
      </c>
      <c r="E1510" s="54"/>
    </row>
    <row r="1511" spans="1:5">
      <c r="A1511" t="s">
        <v>16418</v>
      </c>
      <c r="B1511" t="s">
        <v>16418</v>
      </c>
      <c r="C1511" t="s">
        <v>16418</v>
      </c>
      <c r="D1511">
        <v>7693</v>
      </c>
      <c r="E1511" s="54"/>
    </row>
    <row r="1512" spans="1:5">
      <c r="A1512" t="s">
        <v>844</v>
      </c>
      <c r="B1512" t="s">
        <v>1399</v>
      </c>
      <c r="C1512" t="s">
        <v>844</v>
      </c>
      <c r="D1512" t="s">
        <v>1214</v>
      </c>
      <c r="E1512" s="54"/>
    </row>
    <row r="1513" spans="1:5">
      <c r="A1513" t="s">
        <v>845</v>
      </c>
      <c r="B1513" t="s">
        <v>1400</v>
      </c>
      <c r="C1513" t="s">
        <v>845</v>
      </c>
      <c r="D1513" t="s">
        <v>1215</v>
      </c>
      <c r="E1513" s="54"/>
    </row>
    <row r="1514" spans="1:5">
      <c r="A1514" t="s">
        <v>16419</v>
      </c>
      <c r="B1514" t="s">
        <v>16419</v>
      </c>
      <c r="C1514" t="s">
        <v>16419</v>
      </c>
      <c r="D1514">
        <v>129</v>
      </c>
      <c r="E1514" s="54"/>
    </row>
    <row r="1515" spans="1:5">
      <c r="A1515" t="s">
        <v>1400</v>
      </c>
      <c r="B1515" t="s">
        <v>1400</v>
      </c>
      <c r="C1515" t="s">
        <v>845</v>
      </c>
      <c r="D1515" t="s">
        <v>1215</v>
      </c>
      <c r="E1515" s="54"/>
    </row>
    <row r="1516" spans="1:5">
      <c r="A1516" t="s">
        <v>403</v>
      </c>
      <c r="B1516" t="s">
        <v>403</v>
      </c>
      <c r="C1516" t="s">
        <v>839</v>
      </c>
      <c r="D1516" t="s">
        <v>1209</v>
      </c>
      <c r="E1516" s="54"/>
    </row>
    <row r="1517" spans="1:5">
      <c r="A1517" t="s">
        <v>282</v>
      </c>
      <c r="B1517" t="s">
        <v>282</v>
      </c>
      <c r="C1517" t="s">
        <v>676</v>
      </c>
      <c r="D1517">
        <v>1288</v>
      </c>
      <c r="E1517" s="54"/>
    </row>
    <row r="1518" spans="1:5">
      <c r="A1518" t="s">
        <v>534</v>
      </c>
      <c r="B1518" t="s">
        <v>534</v>
      </c>
      <c r="C1518" t="s">
        <v>1597</v>
      </c>
      <c r="D1518" t="s">
        <v>1290</v>
      </c>
      <c r="E1518" s="54"/>
    </row>
    <row r="1519" spans="1:5">
      <c r="A1519" t="s">
        <v>391</v>
      </c>
      <c r="B1519" t="s">
        <v>391</v>
      </c>
      <c r="C1519" t="s">
        <v>1544</v>
      </c>
      <c r="D1519" t="s">
        <v>14821</v>
      </c>
      <c r="E1519" s="54"/>
    </row>
    <row r="1520" spans="1:5">
      <c r="A1520" t="s">
        <v>478</v>
      </c>
      <c r="B1520" t="s">
        <v>478</v>
      </c>
      <c r="C1520" t="s">
        <v>921</v>
      </c>
      <c r="D1520" t="s">
        <v>1257</v>
      </c>
      <c r="E1520" s="54"/>
    </row>
    <row r="1521" spans="1:5">
      <c r="A1521" t="s">
        <v>354</v>
      </c>
      <c r="B1521" t="s">
        <v>354</v>
      </c>
      <c r="C1521" t="s">
        <v>775</v>
      </c>
      <c r="D1521" t="s">
        <v>1154</v>
      </c>
      <c r="E1521" s="54"/>
    </row>
    <row r="1522" spans="1:5">
      <c r="A1522" t="s">
        <v>346</v>
      </c>
      <c r="B1522" t="s">
        <v>346</v>
      </c>
      <c r="C1522" t="s">
        <v>766</v>
      </c>
      <c r="D1522" t="s">
        <v>1151</v>
      </c>
      <c r="E1522" s="54"/>
    </row>
    <row r="1523" spans="1:5">
      <c r="A1523" t="s">
        <v>14441</v>
      </c>
      <c r="B1523" t="s">
        <v>14441</v>
      </c>
      <c r="C1523" t="s">
        <v>14442</v>
      </c>
      <c r="D1523" t="s">
        <v>14443</v>
      </c>
      <c r="E1523" s="54"/>
    </row>
    <row r="1524" spans="1:5">
      <c r="A1524" t="s">
        <v>1567</v>
      </c>
      <c r="B1524" t="s">
        <v>1567</v>
      </c>
      <c r="C1524" t="s">
        <v>686</v>
      </c>
      <c r="D1524" t="s">
        <v>1113</v>
      </c>
      <c r="E1524" s="54"/>
    </row>
    <row r="1525" spans="1:5">
      <c r="A1525" t="s">
        <v>1786</v>
      </c>
      <c r="B1525" t="s">
        <v>1786</v>
      </c>
      <c r="C1525" t="s">
        <v>1627</v>
      </c>
      <c r="D1525" t="s">
        <v>1787</v>
      </c>
      <c r="E1525" s="54"/>
    </row>
    <row r="1526" spans="1:5">
      <c r="A1526" t="s">
        <v>1388</v>
      </c>
      <c r="B1526" t="s">
        <v>1388</v>
      </c>
      <c r="C1526" t="s">
        <v>734</v>
      </c>
      <c r="D1526" t="s">
        <v>1137</v>
      </c>
      <c r="E1526" s="54"/>
    </row>
    <row r="1527" spans="1:5">
      <c r="A1527" t="s">
        <v>14450</v>
      </c>
      <c r="B1527" t="s">
        <v>14450</v>
      </c>
      <c r="C1527" t="s">
        <v>14451</v>
      </c>
      <c r="D1527" t="s">
        <v>14452</v>
      </c>
      <c r="E1527" s="54"/>
    </row>
    <row r="1528" spans="1:5">
      <c r="A1528" t="s">
        <v>552</v>
      </c>
      <c r="B1528" t="s">
        <v>552</v>
      </c>
      <c r="C1528" t="s">
        <v>999</v>
      </c>
      <c r="D1528">
        <v>32426</v>
      </c>
      <c r="E1528" s="54"/>
    </row>
    <row r="1529" spans="1:5">
      <c r="A1529" t="s">
        <v>15207</v>
      </c>
      <c r="B1529" t="s">
        <v>15207</v>
      </c>
      <c r="C1529" t="s">
        <v>15208</v>
      </c>
      <c r="D1529" t="s">
        <v>15209</v>
      </c>
      <c r="E1529" s="54"/>
    </row>
    <row r="1530" spans="1:5">
      <c r="A1530" t="s">
        <v>484</v>
      </c>
      <c r="B1530" t="s">
        <v>484</v>
      </c>
      <c r="C1530" t="s">
        <v>928</v>
      </c>
      <c r="D1530">
        <v>721</v>
      </c>
      <c r="E1530" s="54"/>
    </row>
    <row r="1531" spans="1:5">
      <c r="A1531" t="s">
        <v>16421</v>
      </c>
      <c r="B1531" t="s">
        <v>16421</v>
      </c>
      <c r="C1531" t="s">
        <v>16421</v>
      </c>
      <c r="D1531" t="s">
        <v>16420</v>
      </c>
      <c r="E1531" s="54"/>
    </row>
    <row r="1532" spans="1:5">
      <c r="A1532" t="s">
        <v>16423</v>
      </c>
      <c r="B1532" t="s">
        <v>16423</v>
      </c>
      <c r="C1532" t="s">
        <v>16423</v>
      </c>
      <c r="D1532" t="s">
        <v>16422</v>
      </c>
      <c r="E1532" s="54"/>
    </row>
    <row r="1533" spans="1:5">
      <c r="A1533" t="s">
        <v>16425</v>
      </c>
      <c r="B1533" t="s">
        <v>16425</v>
      </c>
      <c r="C1533" t="s">
        <v>16425</v>
      </c>
      <c r="D1533" t="s">
        <v>16424</v>
      </c>
      <c r="E1533" s="54"/>
    </row>
    <row r="1534" spans="1:5">
      <c r="A1534" t="s">
        <v>799</v>
      </c>
      <c r="B1534" t="s">
        <v>367</v>
      </c>
      <c r="C1534" t="s">
        <v>799</v>
      </c>
      <c r="D1534" t="s">
        <v>1177</v>
      </c>
      <c r="E1534" s="54"/>
    </row>
    <row r="1535" spans="1:5">
      <c r="A1535" t="s">
        <v>16426</v>
      </c>
      <c r="B1535" t="s">
        <v>16426</v>
      </c>
      <c r="C1535" t="s">
        <v>16426</v>
      </c>
      <c r="D1535">
        <v>8840</v>
      </c>
      <c r="E1535" s="54"/>
    </row>
    <row r="1536" spans="1:5">
      <c r="A1536" t="s">
        <v>16427</v>
      </c>
      <c r="B1536" t="s">
        <v>16427</v>
      </c>
      <c r="C1536" t="s">
        <v>16427</v>
      </c>
      <c r="D1536">
        <v>8839</v>
      </c>
      <c r="E1536" s="54"/>
    </row>
    <row r="1537" spans="1:5">
      <c r="A1537" t="s">
        <v>15324</v>
      </c>
      <c r="B1537" t="s">
        <v>15341</v>
      </c>
      <c r="C1537" t="s">
        <v>15324</v>
      </c>
      <c r="D1537" t="e">
        <f>VLOOKUP(C1537,#REF!,2,FALSE)</f>
        <v>#REF!</v>
      </c>
      <c r="E1537" s="54"/>
    </row>
    <row r="1538" spans="1:5">
      <c r="A1538" t="s">
        <v>15323</v>
      </c>
      <c r="B1538" t="s">
        <v>15342</v>
      </c>
      <c r="C1538" t="s">
        <v>15323</v>
      </c>
      <c r="D1538" t="e">
        <f>VLOOKUP(C1538,#REF!,2,FALSE)</f>
        <v>#REF!</v>
      </c>
      <c r="E1538" s="54"/>
    </row>
    <row r="1539" spans="1:5">
      <c r="A1539" t="s">
        <v>15323</v>
      </c>
      <c r="B1539" t="s">
        <v>15323</v>
      </c>
      <c r="C1539" t="s">
        <v>15323</v>
      </c>
      <c r="D1539" t="s">
        <v>16428</v>
      </c>
      <c r="E1539" s="54"/>
    </row>
    <row r="1540" spans="1:5">
      <c r="A1540" t="s">
        <v>1593</v>
      </c>
      <c r="B1540" t="s">
        <v>516</v>
      </c>
      <c r="C1540" t="s">
        <v>1593</v>
      </c>
      <c r="D1540" t="s">
        <v>1278</v>
      </c>
      <c r="E1540" s="54"/>
    </row>
    <row r="1541" spans="1:5">
      <c r="A1541" t="s">
        <v>15342</v>
      </c>
      <c r="B1541" t="s">
        <v>15342</v>
      </c>
      <c r="C1541" t="s">
        <v>15323</v>
      </c>
      <c r="D1541" t="e">
        <f>VLOOKUP(C1541,#REF!,2,FALSE)</f>
        <v>#REF!</v>
      </c>
      <c r="E1541" s="54"/>
    </row>
    <row r="1542" spans="1:5">
      <c r="A1542" t="s">
        <v>16430</v>
      </c>
      <c r="B1542" t="s">
        <v>16430</v>
      </c>
      <c r="C1542" t="s">
        <v>16430</v>
      </c>
      <c r="D1542" t="s">
        <v>16429</v>
      </c>
      <c r="E1542" s="54"/>
    </row>
    <row r="1543" spans="1:5">
      <c r="A1543" t="s">
        <v>14892</v>
      </c>
      <c r="B1543" t="s">
        <v>14891</v>
      </c>
      <c r="C1543" t="s">
        <v>14892</v>
      </c>
      <c r="D1543" t="s">
        <v>14893</v>
      </c>
      <c r="E1543" s="54"/>
    </row>
    <row r="1544" spans="1:5">
      <c r="A1544" t="s">
        <v>1695</v>
      </c>
      <c r="B1544" t="s">
        <v>1783</v>
      </c>
      <c r="C1544" t="s">
        <v>1695</v>
      </c>
      <c r="D1544" t="s">
        <v>1784</v>
      </c>
      <c r="E1544" s="54"/>
    </row>
    <row r="1545" spans="1:5">
      <c r="A1545" t="s">
        <v>14895</v>
      </c>
      <c r="B1545" t="s">
        <v>14894</v>
      </c>
      <c r="C1545" t="s">
        <v>14895</v>
      </c>
      <c r="D1545" t="s">
        <v>14896</v>
      </c>
      <c r="E1545" s="54"/>
    </row>
    <row r="1546" spans="1:5">
      <c r="A1546" t="s">
        <v>846</v>
      </c>
      <c r="B1546" t="s">
        <v>407</v>
      </c>
      <c r="C1546" t="s">
        <v>846</v>
      </c>
      <c r="D1546" t="s">
        <v>1217</v>
      </c>
      <c r="E1546" s="54"/>
    </row>
    <row r="1547" spans="1:5">
      <c r="A1547" t="s">
        <v>847</v>
      </c>
      <c r="B1547" t="s">
        <v>408</v>
      </c>
      <c r="C1547" t="s">
        <v>847</v>
      </c>
      <c r="D1547" t="s">
        <v>1218</v>
      </c>
      <c r="E1547" s="54"/>
    </row>
    <row r="1548" spans="1:5">
      <c r="A1548" t="s">
        <v>848</v>
      </c>
      <c r="B1548" t="s">
        <v>848</v>
      </c>
      <c r="C1548" t="s">
        <v>848</v>
      </c>
      <c r="D1548" t="s">
        <v>1219</v>
      </c>
      <c r="E1548" s="54"/>
    </row>
    <row r="1549" spans="1:5">
      <c r="A1549" t="s">
        <v>16432</v>
      </c>
      <c r="B1549" t="s">
        <v>16432</v>
      </c>
      <c r="C1549" t="s">
        <v>16432</v>
      </c>
      <c r="D1549" t="s">
        <v>16431</v>
      </c>
      <c r="E1549" s="54"/>
    </row>
    <row r="1550" spans="1:5">
      <c r="A1550" t="s">
        <v>16434</v>
      </c>
      <c r="B1550" t="s">
        <v>16434</v>
      </c>
      <c r="C1550" t="s">
        <v>16434</v>
      </c>
      <c r="D1550" t="s">
        <v>16433</v>
      </c>
      <c r="E1550" s="54"/>
    </row>
    <row r="1551" spans="1:5">
      <c r="A1551" t="s">
        <v>14394</v>
      </c>
      <c r="B1551" t="s">
        <v>14394</v>
      </c>
      <c r="C1551" t="s">
        <v>1679</v>
      </c>
      <c r="D1551">
        <v>9804</v>
      </c>
      <c r="E1551" s="54"/>
    </row>
    <row r="1552" spans="1:5">
      <c r="A1552" t="s">
        <v>16435</v>
      </c>
      <c r="B1552" t="s">
        <v>16435</v>
      </c>
      <c r="C1552" t="s">
        <v>16435</v>
      </c>
      <c r="D1552">
        <v>32348</v>
      </c>
      <c r="E1552" s="54"/>
    </row>
    <row r="1553" spans="1:5">
      <c r="A1553" t="s">
        <v>16436</v>
      </c>
      <c r="B1553" t="s">
        <v>16436</v>
      </c>
      <c r="C1553" t="s">
        <v>16436</v>
      </c>
      <c r="D1553">
        <v>7828</v>
      </c>
      <c r="E1553" s="54"/>
    </row>
    <row r="1554" spans="1:5">
      <c r="A1554" t="s">
        <v>16437</v>
      </c>
      <c r="B1554" t="s">
        <v>16437</v>
      </c>
      <c r="C1554" t="s">
        <v>16437</v>
      </c>
      <c r="D1554">
        <v>103878757</v>
      </c>
      <c r="E1554" s="54"/>
    </row>
    <row r="1555" spans="1:5">
      <c r="A1555" t="s">
        <v>16438</v>
      </c>
      <c r="B1555" t="s">
        <v>16438</v>
      </c>
      <c r="C1555" t="s">
        <v>16438</v>
      </c>
      <c r="D1555">
        <v>7996</v>
      </c>
      <c r="E1555" s="54"/>
    </row>
    <row r="1556" spans="1:5">
      <c r="A1556" t="s">
        <v>15009</v>
      </c>
      <c r="B1556" t="s">
        <v>15009</v>
      </c>
      <c r="C1556" t="s">
        <v>15010</v>
      </c>
      <c r="D1556" t="s">
        <v>15011</v>
      </c>
      <c r="E1556" s="54"/>
    </row>
    <row r="1557" spans="1:5">
      <c r="A1557" t="s">
        <v>475</v>
      </c>
      <c r="B1557" t="s">
        <v>475</v>
      </c>
      <c r="C1557" t="s">
        <v>1588</v>
      </c>
      <c r="D1557" t="s">
        <v>1254</v>
      </c>
      <c r="E1557" s="54"/>
    </row>
    <row r="1558" spans="1:5">
      <c r="A1558" t="s">
        <v>1792</v>
      </c>
      <c r="B1558" t="s">
        <v>1792</v>
      </c>
      <c r="C1558" t="s">
        <v>1631</v>
      </c>
      <c r="D1558" t="s">
        <v>1793</v>
      </c>
      <c r="E1558" s="54"/>
    </row>
    <row r="1559" spans="1:5">
      <c r="A1559" t="s">
        <v>14963</v>
      </c>
      <c r="B1559" t="s">
        <v>14963</v>
      </c>
      <c r="C1559" t="s">
        <v>14964</v>
      </c>
      <c r="D1559" t="s">
        <v>14965</v>
      </c>
      <c r="E1559" s="54"/>
    </row>
    <row r="1560" spans="1:5">
      <c r="A1560" t="s">
        <v>331</v>
      </c>
      <c r="B1560" t="s">
        <v>331</v>
      </c>
      <c r="C1560" t="s">
        <v>747</v>
      </c>
      <c r="D1560" t="s">
        <v>1142</v>
      </c>
      <c r="E1560" s="54"/>
    </row>
    <row r="1561" spans="1:5">
      <c r="A1561" t="s">
        <v>338</v>
      </c>
      <c r="B1561" t="s">
        <v>338</v>
      </c>
      <c r="C1561" t="s">
        <v>756</v>
      </c>
      <c r="D1561">
        <v>6667</v>
      </c>
      <c r="E1561" s="54"/>
    </row>
    <row r="1562" spans="1:5">
      <c r="A1562" t="s">
        <v>554</v>
      </c>
      <c r="B1562" t="s">
        <v>554</v>
      </c>
      <c r="C1562" t="s">
        <v>1001</v>
      </c>
      <c r="D1562" t="s">
        <v>1306</v>
      </c>
      <c r="E1562" s="54"/>
    </row>
    <row r="1563" spans="1:5">
      <c r="A1563" t="s">
        <v>14573</v>
      </c>
      <c r="B1563" t="s">
        <v>14573</v>
      </c>
      <c r="C1563" t="s">
        <v>14574</v>
      </c>
      <c r="D1563">
        <v>604</v>
      </c>
      <c r="E1563" s="54"/>
    </row>
    <row r="1564" spans="1:5">
      <c r="A1564" t="s">
        <v>1765</v>
      </c>
      <c r="B1564" t="s">
        <v>1765</v>
      </c>
      <c r="C1564" t="s">
        <v>1611</v>
      </c>
      <c r="D1564" t="s">
        <v>1766</v>
      </c>
      <c r="E1564" s="54"/>
    </row>
    <row r="1565" spans="1:5">
      <c r="A1565" t="s">
        <v>14711</v>
      </c>
      <c r="B1565" t="s">
        <v>14711</v>
      </c>
      <c r="C1565" t="s">
        <v>14712</v>
      </c>
      <c r="D1565" t="s">
        <v>14713</v>
      </c>
      <c r="E1565" s="54"/>
    </row>
    <row r="1566" spans="1:5">
      <c r="A1566" t="s">
        <v>14932</v>
      </c>
      <c r="B1566" t="s">
        <v>14932</v>
      </c>
      <c r="C1566" t="s">
        <v>14933</v>
      </c>
      <c r="D1566" t="s">
        <v>14934</v>
      </c>
      <c r="E1566" s="54"/>
    </row>
    <row r="1567" spans="1:5">
      <c r="A1567" t="s">
        <v>1578</v>
      </c>
      <c r="B1567" t="s">
        <v>1578</v>
      </c>
      <c r="C1567" t="s">
        <v>790</v>
      </c>
      <c r="D1567" t="s">
        <v>1168</v>
      </c>
      <c r="E1567" s="54"/>
    </row>
    <row r="1568" spans="1:5">
      <c r="A1568" t="s">
        <v>287</v>
      </c>
      <c r="B1568" t="s">
        <v>287</v>
      </c>
      <c r="C1568" t="s">
        <v>682</v>
      </c>
      <c r="D1568" t="s">
        <v>1110</v>
      </c>
      <c r="E1568" s="54"/>
    </row>
    <row r="1569" spans="1:5">
      <c r="A1569" t="s">
        <v>279</v>
      </c>
      <c r="B1569" t="s">
        <v>279</v>
      </c>
      <c r="C1569" t="s">
        <v>672</v>
      </c>
      <c r="D1569" t="s">
        <v>1103</v>
      </c>
      <c r="E1569" s="54"/>
    </row>
    <row r="1570" spans="1:5">
      <c r="A1570" t="s">
        <v>247</v>
      </c>
      <c r="B1570" t="s">
        <v>247</v>
      </c>
      <c r="C1570" t="s">
        <v>624</v>
      </c>
      <c r="D1570">
        <v>1787</v>
      </c>
      <c r="E1570" s="54"/>
    </row>
    <row r="1571" spans="1:5">
      <c r="A1571" t="s">
        <v>532</v>
      </c>
      <c r="B1571" t="s">
        <v>532</v>
      </c>
      <c r="C1571" t="s">
        <v>1595</v>
      </c>
      <c r="D1571" t="s">
        <v>1287</v>
      </c>
      <c r="E1571" s="54"/>
    </row>
    <row r="1572" spans="1:5">
      <c r="A1572" t="s">
        <v>849</v>
      </c>
      <c r="B1572" t="s">
        <v>14897</v>
      </c>
      <c r="C1572" t="s">
        <v>849</v>
      </c>
      <c r="D1572">
        <v>7590</v>
      </c>
      <c r="E1572" s="54"/>
    </row>
    <row r="1573" spans="1:5">
      <c r="A1573" t="s">
        <v>16439</v>
      </c>
      <c r="B1573" t="s">
        <v>16439</v>
      </c>
      <c r="C1573" t="s">
        <v>16439</v>
      </c>
      <c r="D1573">
        <v>31623</v>
      </c>
      <c r="E1573" s="54"/>
    </row>
    <row r="1574" spans="1:5">
      <c r="A1574" t="s">
        <v>16440</v>
      </c>
      <c r="B1574" t="s">
        <v>16440</v>
      </c>
      <c r="C1574" t="s">
        <v>16440</v>
      </c>
      <c r="D1574">
        <v>22735632</v>
      </c>
      <c r="E1574" s="54"/>
    </row>
    <row r="1575" spans="1:5">
      <c r="A1575" t="s">
        <v>16441</v>
      </c>
      <c r="B1575" t="s">
        <v>16441</v>
      </c>
      <c r="C1575" t="s">
        <v>16441</v>
      </c>
      <c r="D1575">
        <v>7588</v>
      </c>
      <c r="E1575" s="54"/>
    </row>
    <row r="1576" spans="1:5">
      <c r="A1576" t="s">
        <v>16442</v>
      </c>
      <c r="B1576" t="s">
        <v>16442</v>
      </c>
      <c r="C1576" t="s">
        <v>16442</v>
      </c>
      <c r="D1576">
        <v>7569</v>
      </c>
      <c r="E1576" s="54"/>
    </row>
    <row r="1577" spans="1:5">
      <c r="A1577" t="s">
        <v>16443</v>
      </c>
      <c r="B1577" t="s">
        <v>16443</v>
      </c>
      <c r="C1577" t="s">
        <v>16443</v>
      </c>
      <c r="D1577">
        <v>7567</v>
      </c>
      <c r="E1577" s="54"/>
    </row>
    <row r="1578" spans="1:5">
      <c r="A1578" t="s">
        <v>16444</v>
      </c>
      <c r="B1578" t="s">
        <v>16444</v>
      </c>
      <c r="C1578" t="s">
        <v>16444</v>
      </c>
      <c r="D1578">
        <v>32253</v>
      </c>
      <c r="E1578" s="54"/>
    </row>
    <row r="1579" spans="1:5">
      <c r="A1579" t="s">
        <v>16445</v>
      </c>
      <c r="B1579" t="s">
        <v>16445</v>
      </c>
      <c r="C1579" t="s">
        <v>16445</v>
      </c>
      <c r="D1579">
        <v>7589</v>
      </c>
      <c r="E1579" s="54"/>
    </row>
    <row r="1580" spans="1:5">
      <c r="A1580" t="s">
        <v>16446</v>
      </c>
      <c r="B1580" t="s">
        <v>16446</v>
      </c>
      <c r="C1580" t="s">
        <v>16446</v>
      </c>
      <c r="D1580">
        <v>7568</v>
      </c>
      <c r="E1580" s="54"/>
    </row>
    <row r="1581" spans="1:5">
      <c r="A1581" t="s">
        <v>14899</v>
      </c>
      <c r="B1581" t="s">
        <v>14898</v>
      </c>
      <c r="C1581" t="s">
        <v>14899</v>
      </c>
      <c r="D1581">
        <v>7566</v>
      </c>
      <c r="E1581" s="54"/>
    </row>
    <row r="1582" spans="1:5">
      <c r="A1582" t="s">
        <v>850</v>
      </c>
      <c r="B1582" t="s">
        <v>409</v>
      </c>
      <c r="C1582" t="s">
        <v>850</v>
      </c>
      <c r="D1582">
        <v>30167</v>
      </c>
      <c r="E1582" s="54"/>
    </row>
    <row r="1583" spans="1:5">
      <c r="A1583" t="s">
        <v>14901</v>
      </c>
      <c r="B1583" t="s">
        <v>14900</v>
      </c>
      <c r="C1583" t="s">
        <v>14901</v>
      </c>
      <c r="D1583">
        <v>8720</v>
      </c>
      <c r="E1583" s="54"/>
    </row>
    <row r="1584" spans="1:5">
      <c r="A1584" t="s">
        <v>851</v>
      </c>
      <c r="B1584" t="s">
        <v>410</v>
      </c>
      <c r="C1584" t="s">
        <v>851</v>
      </c>
      <c r="D1584">
        <v>8708</v>
      </c>
      <c r="E1584" s="54"/>
    </row>
    <row r="1585" spans="1:5">
      <c r="A1585" t="s">
        <v>852</v>
      </c>
      <c r="B1585" t="s">
        <v>411</v>
      </c>
      <c r="C1585" t="s">
        <v>852</v>
      </c>
      <c r="D1585">
        <v>31337</v>
      </c>
      <c r="E1585" s="54"/>
    </row>
    <row r="1586" spans="1:5">
      <c r="A1586" t="s">
        <v>14903</v>
      </c>
      <c r="B1586" t="s">
        <v>14902</v>
      </c>
      <c r="C1586" t="s">
        <v>14903</v>
      </c>
      <c r="D1586">
        <v>8734</v>
      </c>
      <c r="E1586" s="54"/>
    </row>
    <row r="1587" spans="1:5">
      <c r="A1587" t="s">
        <v>853</v>
      </c>
      <c r="B1587" t="s">
        <v>412</v>
      </c>
      <c r="C1587" t="s">
        <v>853</v>
      </c>
      <c r="D1587">
        <v>8709</v>
      </c>
      <c r="E1587" s="54"/>
    </row>
    <row r="1588" spans="1:5">
      <c r="A1588" t="s">
        <v>854</v>
      </c>
      <c r="B1588" t="s">
        <v>413</v>
      </c>
      <c r="C1588" t="s">
        <v>854</v>
      </c>
      <c r="D1588">
        <v>8704</v>
      </c>
      <c r="E1588" s="54"/>
    </row>
    <row r="1589" spans="1:5">
      <c r="A1589" t="s">
        <v>14891</v>
      </c>
      <c r="B1589" t="s">
        <v>14891</v>
      </c>
      <c r="C1589" t="s">
        <v>14892</v>
      </c>
      <c r="D1589" t="s">
        <v>14893</v>
      </c>
      <c r="E1589" s="54"/>
    </row>
    <row r="1590" spans="1:5">
      <c r="A1590" t="s">
        <v>14505</v>
      </c>
      <c r="B1590" t="s">
        <v>14505</v>
      </c>
      <c r="C1590" t="s">
        <v>14506</v>
      </c>
      <c r="D1590" t="s">
        <v>14507</v>
      </c>
      <c r="E1590" s="54"/>
    </row>
    <row r="1591" spans="1:5">
      <c r="A1591" t="s">
        <v>243</v>
      </c>
      <c r="B1591" t="s">
        <v>243</v>
      </c>
      <c r="C1591" t="s">
        <v>618</v>
      </c>
      <c r="D1591">
        <v>31184</v>
      </c>
      <c r="E1591" s="54"/>
    </row>
    <row r="1592" spans="1:5">
      <c r="A1592" t="s">
        <v>290</v>
      </c>
      <c r="B1592" t="s">
        <v>290</v>
      </c>
      <c r="C1592" t="s">
        <v>687</v>
      </c>
      <c r="D1592" t="s">
        <v>1114</v>
      </c>
      <c r="E1592" s="54"/>
    </row>
    <row r="1593" spans="1:5">
      <c r="A1593" t="s">
        <v>271</v>
      </c>
      <c r="B1593" t="s">
        <v>271</v>
      </c>
      <c r="C1593" t="s">
        <v>662</v>
      </c>
      <c r="D1593" t="s">
        <v>1096</v>
      </c>
      <c r="E1593" s="54"/>
    </row>
    <row r="1594" spans="1:5">
      <c r="A1594" t="s">
        <v>14635</v>
      </c>
      <c r="B1594" t="s">
        <v>14635</v>
      </c>
      <c r="C1594" t="s">
        <v>14636</v>
      </c>
      <c r="D1594" t="s">
        <v>14637</v>
      </c>
      <c r="E1594" s="54"/>
    </row>
    <row r="1595" spans="1:5">
      <c r="A1595" t="s">
        <v>468</v>
      </c>
      <c r="B1595" t="s">
        <v>468</v>
      </c>
      <c r="C1595" t="s">
        <v>911</v>
      </c>
      <c r="D1595">
        <v>5977</v>
      </c>
      <c r="E1595" s="54"/>
    </row>
    <row r="1596" spans="1:5">
      <c r="A1596" t="s">
        <v>399</v>
      </c>
      <c r="B1596" t="s">
        <v>399</v>
      </c>
      <c r="C1596" t="s">
        <v>835</v>
      </c>
      <c r="D1596">
        <v>5533</v>
      </c>
      <c r="E1596" s="54"/>
    </row>
    <row r="1597" spans="1:5">
      <c r="A1597" t="s">
        <v>280</v>
      </c>
      <c r="B1597" t="s">
        <v>280</v>
      </c>
      <c r="C1597" t="s">
        <v>673</v>
      </c>
      <c r="D1597" t="s">
        <v>1104</v>
      </c>
      <c r="E1597" s="54"/>
    </row>
    <row r="1598" spans="1:5">
      <c r="A1598" t="s">
        <v>16447</v>
      </c>
      <c r="B1598" t="s">
        <v>16447</v>
      </c>
      <c r="C1598" t="s">
        <v>16447</v>
      </c>
      <c r="D1598">
        <v>7035</v>
      </c>
      <c r="E1598" s="54"/>
    </row>
    <row r="1599" spans="1:5">
      <c r="A1599" t="s">
        <v>16448</v>
      </c>
      <c r="B1599" t="s">
        <v>16448</v>
      </c>
      <c r="C1599" t="s">
        <v>16448</v>
      </c>
      <c r="D1599">
        <v>243</v>
      </c>
      <c r="E1599" s="54"/>
    </row>
    <row r="1600" spans="1:5">
      <c r="A1600" t="s">
        <v>16449</v>
      </c>
      <c r="B1600" t="s">
        <v>16449</v>
      </c>
      <c r="C1600" t="s">
        <v>16449</v>
      </c>
      <c r="D1600">
        <v>244</v>
      </c>
      <c r="E1600" s="54"/>
    </row>
    <row r="1601" spans="1:5">
      <c r="A1601" t="s">
        <v>16450</v>
      </c>
      <c r="B1601" t="s">
        <v>16450</v>
      </c>
      <c r="C1601" t="s">
        <v>16450</v>
      </c>
      <c r="D1601">
        <v>3546</v>
      </c>
      <c r="E1601" s="54"/>
    </row>
    <row r="1602" spans="1:5">
      <c r="A1602" t="s">
        <v>16451</v>
      </c>
      <c r="B1602" t="s">
        <v>16451</v>
      </c>
      <c r="C1602" t="s">
        <v>16451</v>
      </c>
      <c r="D1602">
        <v>260</v>
      </c>
      <c r="E1602" s="54"/>
    </row>
    <row r="1603" spans="1:5">
      <c r="A1603" t="s">
        <v>16452</v>
      </c>
      <c r="B1603" t="s">
        <v>16452</v>
      </c>
      <c r="C1603" t="s">
        <v>16452</v>
      </c>
      <c r="D1603">
        <v>250</v>
      </c>
      <c r="E1603" s="54"/>
    </row>
    <row r="1604" spans="1:5">
      <c r="A1604" t="s">
        <v>16453</v>
      </c>
      <c r="B1604" t="s">
        <v>16453</v>
      </c>
      <c r="C1604" t="s">
        <v>16453</v>
      </c>
      <c r="D1604">
        <v>251</v>
      </c>
      <c r="E1604" s="54"/>
    </row>
    <row r="1605" spans="1:5">
      <c r="A1605" t="s">
        <v>855</v>
      </c>
      <c r="B1605" t="s">
        <v>414</v>
      </c>
      <c r="C1605" t="s">
        <v>855</v>
      </c>
      <c r="D1605">
        <v>1515</v>
      </c>
      <c r="E1605" s="54"/>
    </row>
    <row r="1606" spans="1:5">
      <c r="A1606" t="s">
        <v>14626</v>
      </c>
      <c r="B1606" t="s">
        <v>14626</v>
      </c>
      <c r="C1606" t="s">
        <v>14627</v>
      </c>
      <c r="D1606">
        <v>8291</v>
      </c>
      <c r="E1606" s="54"/>
    </row>
    <row r="1607" spans="1:5">
      <c r="A1607" t="s">
        <v>16454</v>
      </c>
      <c r="B1607" t="s">
        <v>16454</v>
      </c>
      <c r="C1607" t="s">
        <v>16454</v>
      </c>
      <c r="D1607">
        <v>8878</v>
      </c>
      <c r="E1607" s="54"/>
    </row>
    <row r="1608" spans="1:5">
      <c r="A1608" t="s">
        <v>856</v>
      </c>
      <c r="B1608" t="s">
        <v>417</v>
      </c>
      <c r="C1608" t="s">
        <v>856</v>
      </c>
      <c r="D1608" t="s">
        <v>1220</v>
      </c>
      <c r="E1608" s="54"/>
    </row>
    <row r="1609" spans="1:5">
      <c r="A1609" t="s">
        <v>16455</v>
      </c>
      <c r="B1609" t="s">
        <v>16455</v>
      </c>
      <c r="C1609" t="s">
        <v>16455</v>
      </c>
      <c r="D1609">
        <v>22689690</v>
      </c>
      <c r="E1609" s="54"/>
    </row>
    <row r="1610" spans="1:5">
      <c r="A1610" t="s">
        <v>16456</v>
      </c>
      <c r="B1610" t="s">
        <v>16456</v>
      </c>
      <c r="C1610" t="s">
        <v>16456</v>
      </c>
      <c r="D1610">
        <v>7053</v>
      </c>
      <c r="E1610" s="54"/>
    </row>
    <row r="1611" spans="1:5">
      <c r="A1611" t="s">
        <v>16457</v>
      </c>
      <c r="B1611" t="s">
        <v>16457</v>
      </c>
      <c r="C1611" t="s">
        <v>16457</v>
      </c>
      <c r="D1611">
        <v>7055</v>
      </c>
      <c r="E1611" s="54"/>
    </row>
    <row r="1612" spans="1:5">
      <c r="A1612" t="s">
        <v>14904</v>
      </c>
      <c r="B1612" t="s">
        <v>1755</v>
      </c>
      <c r="C1612" t="s">
        <v>14904</v>
      </c>
      <c r="D1612">
        <v>7054</v>
      </c>
      <c r="E1612" s="54"/>
    </row>
    <row r="1613" spans="1:5">
      <c r="A1613" t="s">
        <v>16458</v>
      </c>
      <c r="B1613" t="s">
        <v>16458</v>
      </c>
      <c r="C1613" t="s">
        <v>16458</v>
      </c>
      <c r="D1613">
        <v>2520</v>
      </c>
      <c r="E1613" s="54"/>
    </row>
    <row r="1614" spans="1:5">
      <c r="A1614" t="s">
        <v>16459</v>
      </c>
      <c r="B1614" t="s">
        <v>16459</v>
      </c>
      <c r="C1614" t="s">
        <v>16459</v>
      </c>
      <c r="D1614">
        <v>2514</v>
      </c>
      <c r="E1614" s="54"/>
    </row>
    <row r="1615" spans="1:5">
      <c r="A1615" t="s">
        <v>16460</v>
      </c>
      <c r="B1615" t="s">
        <v>16460</v>
      </c>
      <c r="C1615" t="s">
        <v>16460</v>
      </c>
      <c r="D1615">
        <v>2513</v>
      </c>
      <c r="E1615" s="54"/>
    </row>
    <row r="1616" spans="1:5">
      <c r="A1616" t="s">
        <v>14456</v>
      </c>
      <c r="B1616" t="s">
        <v>14456</v>
      </c>
      <c r="C1616" t="s">
        <v>14457</v>
      </c>
      <c r="D1616" t="s">
        <v>14458</v>
      </c>
      <c r="E1616" s="54"/>
    </row>
    <row r="1617" spans="1:5">
      <c r="A1617" t="s">
        <v>1733</v>
      </c>
      <c r="B1617" t="s">
        <v>1733</v>
      </c>
      <c r="C1617" t="s">
        <v>1630</v>
      </c>
      <c r="D1617">
        <v>1016601</v>
      </c>
      <c r="E1617" s="54"/>
    </row>
    <row r="1618" spans="1:5">
      <c r="A1618" t="s">
        <v>1778</v>
      </c>
      <c r="B1618" t="s">
        <v>1778</v>
      </c>
      <c r="C1618" t="s">
        <v>1637</v>
      </c>
      <c r="D1618">
        <v>943</v>
      </c>
      <c r="E1618" s="54"/>
    </row>
    <row r="1619" spans="1:5">
      <c r="A1619" t="s">
        <v>359</v>
      </c>
      <c r="B1619" t="s">
        <v>359</v>
      </c>
      <c r="C1619" t="s">
        <v>782</v>
      </c>
      <c r="D1619">
        <v>8171</v>
      </c>
      <c r="E1619" s="54"/>
    </row>
    <row r="1620" spans="1:5">
      <c r="A1620" t="s">
        <v>504</v>
      </c>
      <c r="B1620" t="s">
        <v>504</v>
      </c>
      <c r="C1620" t="s">
        <v>949</v>
      </c>
      <c r="D1620">
        <v>1537</v>
      </c>
      <c r="E1620" s="54"/>
    </row>
    <row r="1621" spans="1:5">
      <c r="A1621" t="s">
        <v>1729</v>
      </c>
      <c r="B1621" t="s">
        <v>1729</v>
      </c>
      <c r="C1621" t="s">
        <v>1633</v>
      </c>
      <c r="D1621">
        <v>946</v>
      </c>
      <c r="E1621" s="54"/>
    </row>
    <row r="1622" spans="1:5">
      <c r="A1622" t="s">
        <v>1798</v>
      </c>
      <c r="B1622" t="s">
        <v>1798</v>
      </c>
      <c r="C1622" t="s">
        <v>1663</v>
      </c>
      <c r="D1622">
        <v>6300</v>
      </c>
      <c r="E1622" s="54"/>
    </row>
    <row r="1623" spans="1:5">
      <c r="A1623" t="s">
        <v>15167</v>
      </c>
      <c r="B1623" t="s">
        <v>15167</v>
      </c>
      <c r="C1623" t="s">
        <v>15168</v>
      </c>
      <c r="D1623">
        <v>103703869</v>
      </c>
      <c r="E1623" s="54"/>
    </row>
    <row r="1624" spans="1:5">
      <c r="A1624" t="s">
        <v>16461</v>
      </c>
      <c r="B1624" t="s">
        <v>16461</v>
      </c>
      <c r="C1624" t="s">
        <v>16461</v>
      </c>
      <c r="D1624">
        <v>7837</v>
      </c>
      <c r="E1624" s="54"/>
    </row>
    <row r="1625" spans="1:5">
      <c r="A1625" t="s">
        <v>16462</v>
      </c>
      <c r="B1625" t="s">
        <v>16462</v>
      </c>
      <c r="C1625" t="s">
        <v>16462</v>
      </c>
      <c r="D1625">
        <v>7852</v>
      </c>
      <c r="E1625" s="54"/>
    </row>
    <row r="1626" spans="1:5">
      <c r="A1626" t="s">
        <v>14906</v>
      </c>
      <c r="B1626" t="s">
        <v>14905</v>
      </c>
      <c r="C1626" t="s">
        <v>14906</v>
      </c>
      <c r="D1626" t="s">
        <v>14907</v>
      </c>
      <c r="E1626" s="54"/>
    </row>
    <row r="1627" spans="1:5">
      <c r="A1627" t="s">
        <v>1579</v>
      </c>
      <c r="B1627" t="s">
        <v>1579</v>
      </c>
      <c r="C1627" t="s">
        <v>795</v>
      </c>
      <c r="D1627" t="s">
        <v>1173</v>
      </c>
      <c r="E1627" s="54"/>
    </row>
    <row r="1628" spans="1:5">
      <c r="A1628" t="s">
        <v>14603</v>
      </c>
      <c r="B1628" t="s">
        <v>14603</v>
      </c>
      <c r="C1628" t="s">
        <v>14604</v>
      </c>
      <c r="D1628" t="s">
        <v>14605</v>
      </c>
      <c r="E1628" s="54"/>
    </row>
    <row r="1629" spans="1:5">
      <c r="A1629" t="s">
        <v>233</v>
      </c>
      <c r="B1629" t="s">
        <v>233</v>
      </c>
      <c r="C1629" t="s">
        <v>605</v>
      </c>
      <c r="D1629" t="s">
        <v>1046</v>
      </c>
      <c r="E1629" s="54"/>
    </row>
    <row r="1630" spans="1:5">
      <c r="A1630" t="s">
        <v>1715</v>
      </c>
      <c r="B1630" t="s">
        <v>1715</v>
      </c>
      <c r="C1630" t="s">
        <v>1669</v>
      </c>
      <c r="D1630" t="s">
        <v>1716</v>
      </c>
      <c r="E1630" s="54"/>
    </row>
    <row r="1631" spans="1:5">
      <c r="A1631" t="s">
        <v>14617</v>
      </c>
      <c r="B1631" t="s">
        <v>14617</v>
      </c>
      <c r="C1631" t="s">
        <v>14618</v>
      </c>
      <c r="D1631" t="s">
        <v>14619</v>
      </c>
      <c r="E1631" s="54"/>
    </row>
    <row r="1632" spans="1:5">
      <c r="A1632" t="s">
        <v>14667</v>
      </c>
      <c r="B1632" t="s">
        <v>14667</v>
      </c>
      <c r="C1632" t="s">
        <v>14668</v>
      </c>
      <c r="D1632">
        <v>6570</v>
      </c>
      <c r="E1632" s="54"/>
    </row>
    <row r="1633" spans="1:5">
      <c r="A1633" t="s">
        <v>455</v>
      </c>
      <c r="B1633" t="s">
        <v>455</v>
      </c>
      <c r="C1633" t="s">
        <v>14985</v>
      </c>
      <c r="D1633">
        <v>5639</v>
      </c>
      <c r="E1633" s="54"/>
    </row>
    <row r="1634" spans="1:5">
      <c r="A1634" t="s">
        <v>418</v>
      </c>
      <c r="B1634" t="s">
        <v>418</v>
      </c>
      <c r="C1634" t="s">
        <v>857</v>
      </c>
      <c r="D1634" t="s">
        <v>1221</v>
      </c>
      <c r="E1634" s="54"/>
    </row>
    <row r="1635" spans="1:5">
      <c r="A1635" t="s">
        <v>14909</v>
      </c>
      <c r="B1635" t="s">
        <v>14908</v>
      </c>
      <c r="C1635" t="s">
        <v>14909</v>
      </c>
      <c r="D1635" t="s">
        <v>14910</v>
      </c>
      <c r="E1635" s="54"/>
    </row>
    <row r="1636" spans="1:5">
      <c r="A1636" t="s">
        <v>1553</v>
      </c>
      <c r="B1636" t="s">
        <v>1384</v>
      </c>
      <c r="C1636" t="s">
        <v>1553</v>
      </c>
      <c r="D1636" t="s">
        <v>1041</v>
      </c>
      <c r="E1636" s="54"/>
    </row>
    <row r="1637" spans="1:5">
      <c r="A1637" t="s">
        <v>1555</v>
      </c>
      <c r="B1637" t="s">
        <v>232</v>
      </c>
      <c r="C1637" t="s">
        <v>1555</v>
      </c>
      <c r="D1637" t="s">
        <v>1045</v>
      </c>
      <c r="E1637" s="54"/>
    </row>
    <row r="1638" spans="1:5">
      <c r="A1638" t="s">
        <v>1558</v>
      </c>
      <c r="B1638" t="s">
        <v>235</v>
      </c>
      <c r="C1638" t="s">
        <v>1558</v>
      </c>
      <c r="D1638" t="s">
        <v>1049</v>
      </c>
      <c r="E1638" s="54"/>
    </row>
    <row r="1639" spans="1:5">
      <c r="A1639" t="s">
        <v>857</v>
      </c>
      <c r="B1639" t="s">
        <v>418</v>
      </c>
      <c r="C1639" t="s">
        <v>857</v>
      </c>
      <c r="D1639" t="s">
        <v>1221</v>
      </c>
      <c r="E1639" s="54"/>
    </row>
    <row r="1640" spans="1:5">
      <c r="A1640" t="s">
        <v>564</v>
      </c>
      <c r="B1640" t="s">
        <v>564</v>
      </c>
      <c r="C1640" t="s">
        <v>1015</v>
      </c>
      <c r="D1640" t="s">
        <v>1318</v>
      </c>
      <c r="E1640" s="54"/>
    </row>
    <row r="1641" spans="1:5">
      <c r="A1641" t="s">
        <v>14391</v>
      </c>
      <c r="B1641" t="s">
        <v>14391</v>
      </c>
      <c r="C1641" t="s">
        <v>591</v>
      </c>
      <c r="D1641">
        <v>6148</v>
      </c>
      <c r="E1641" s="54"/>
    </row>
    <row r="1642" spans="1:5">
      <c r="A1642" t="s">
        <v>550</v>
      </c>
      <c r="B1642" t="s">
        <v>550</v>
      </c>
      <c r="C1642" t="s">
        <v>995</v>
      </c>
      <c r="D1642" t="s">
        <v>1304</v>
      </c>
      <c r="E1642" s="54"/>
    </row>
    <row r="1643" spans="1:5">
      <c r="A1643" t="s">
        <v>378</v>
      </c>
      <c r="B1643" t="s">
        <v>378</v>
      </c>
      <c r="C1643" t="s">
        <v>1404</v>
      </c>
      <c r="D1643" t="s">
        <v>1191</v>
      </c>
      <c r="E1643" s="54"/>
    </row>
    <row r="1644" spans="1:5">
      <c r="A1644" t="s">
        <v>15222</v>
      </c>
      <c r="B1644" t="s">
        <v>15222</v>
      </c>
      <c r="C1644" t="s">
        <v>15223</v>
      </c>
      <c r="D1644" t="s">
        <v>15224</v>
      </c>
      <c r="E1644" s="54"/>
    </row>
    <row r="1645" spans="1:5">
      <c r="A1645" t="s">
        <v>15338</v>
      </c>
      <c r="B1645" t="s">
        <v>15338</v>
      </c>
      <c r="C1645" t="s">
        <v>15327</v>
      </c>
      <c r="D1645" t="e">
        <f>VLOOKUP(C1645,#REF!,2,FALSE)</f>
        <v>#REF!</v>
      </c>
      <c r="E1645" s="54"/>
    </row>
    <row r="1646" spans="1:5">
      <c r="A1646" t="s">
        <v>859</v>
      </c>
      <c r="B1646" t="s">
        <v>421</v>
      </c>
      <c r="C1646" t="s">
        <v>859</v>
      </c>
      <c r="D1646" t="s">
        <v>1222</v>
      </c>
      <c r="E1646" s="54"/>
    </row>
    <row r="1647" spans="1:5">
      <c r="A1647" t="s">
        <v>15314</v>
      </c>
      <c r="B1647" t="s">
        <v>15351</v>
      </c>
      <c r="C1647" t="s">
        <v>15314</v>
      </c>
      <c r="D1647" t="e">
        <f>VLOOKUP(C1647,#REF!,2,FALSE)</f>
        <v>#REF!</v>
      </c>
      <c r="E1647" s="54"/>
    </row>
    <row r="1648" spans="1:5">
      <c r="A1648" t="s">
        <v>15314</v>
      </c>
      <c r="B1648" t="s">
        <v>15314</v>
      </c>
      <c r="C1648" t="s">
        <v>15314</v>
      </c>
      <c r="D1648" t="s">
        <v>16463</v>
      </c>
      <c r="E1648" s="54"/>
    </row>
    <row r="1649" spans="1:5">
      <c r="A1649" t="s">
        <v>858</v>
      </c>
      <c r="B1649" t="s">
        <v>420</v>
      </c>
      <c r="C1649" t="s">
        <v>858</v>
      </c>
      <c r="D1649">
        <v>7758</v>
      </c>
      <c r="E1649" s="54"/>
    </row>
    <row r="1650" spans="1:5">
      <c r="A1650" t="s">
        <v>16464</v>
      </c>
      <c r="B1650" t="s">
        <v>16464</v>
      </c>
      <c r="C1650" t="s">
        <v>16464</v>
      </c>
      <c r="D1650">
        <v>117</v>
      </c>
      <c r="E1650" s="54"/>
    </row>
    <row r="1651" spans="1:5">
      <c r="A1651" t="s">
        <v>16465</v>
      </c>
      <c r="B1651" t="s">
        <v>16465</v>
      </c>
      <c r="C1651" t="s">
        <v>16465</v>
      </c>
      <c r="D1651">
        <v>748</v>
      </c>
      <c r="E1651" s="54"/>
    </row>
    <row r="1652" spans="1:5">
      <c r="A1652" t="s">
        <v>14912</v>
      </c>
      <c r="B1652" t="s">
        <v>14911</v>
      </c>
      <c r="C1652" t="s">
        <v>14912</v>
      </c>
      <c r="D1652" t="s">
        <v>14913</v>
      </c>
      <c r="E1652" s="54"/>
    </row>
    <row r="1653" spans="1:5">
      <c r="A1653" t="s">
        <v>14915</v>
      </c>
      <c r="B1653" t="s">
        <v>14914</v>
      </c>
      <c r="C1653" t="s">
        <v>14915</v>
      </c>
      <c r="D1653">
        <v>32254</v>
      </c>
      <c r="E1653" s="54"/>
    </row>
    <row r="1654" spans="1:5">
      <c r="A1654" t="s">
        <v>14917</v>
      </c>
      <c r="B1654" t="s">
        <v>14916</v>
      </c>
      <c r="C1654" t="s">
        <v>14917</v>
      </c>
      <c r="D1654" t="s">
        <v>14918</v>
      </c>
      <c r="E1654" s="54"/>
    </row>
    <row r="1655" spans="1:5">
      <c r="A1655" t="s">
        <v>14920</v>
      </c>
      <c r="B1655" t="s">
        <v>14919</v>
      </c>
      <c r="C1655" t="s">
        <v>14920</v>
      </c>
      <c r="D1655" t="s">
        <v>14921</v>
      </c>
      <c r="E1655" s="54"/>
    </row>
    <row r="1656" spans="1:5">
      <c r="A1656" t="s">
        <v>16467</v>
      </c>
      <c r="B1656" t="s">
        <v>16467</v>
      </c>
      <c r="C1656" t="s">
        <v>16467</v>
      </c>
      <c r="D1656" t="s">
        <v>16466</v>
      </c>
      <c r="E1656" s="54"/>
    </row>
    <row r="1657" spans="1:5">
      <c r="A1657" t="s">
        <v>15298</v>
      </c>
      <c r="B1657" t="s">
        <v>15298</v>
      </c>
      <c r="C1657" t="s">
        <v>15298</v>
      </c>
      <c r="D1657" t="e">
        <f>VLOOKUP(C1657,#REF!,2,FALSE)</f>
        <v>#REF!</v>
      </c>
      <c r="E1657" s="54"/>
    </row>
    <row r="1658" spans="1:5">
      <c r="A1658" t="s">
        <v>15298</v>
      </c>
      <c r="B1658" t="s">
        <v>15298</v>
      </c>
      <c r="C1658" t="s">
        <v>15298</v>
      </c>
      <c r="D1658" t="s">
        <v>16468</v>
      </c>
      <c r="E1658" s="54"/>
    </row>
    <row r="1659" spans="1:5">
      <c r="A1659" t="s">
        <v>16469</v>
      </c>
      <c r="B1659" t="s">
        <v>16469</v>
      </c>
      <c r="C1659" t="s">
        <v>16469</v>
      </c>
      <c r="D1659">
        <v>7067</v>
      </c>
      <c r="E1659" s="54"/>
    </row>
    <row r="1660" spans="1:5">
      <c r="A1660" t="s">
        <v>860</v>
      </c>
      <c r="B1660" t="s">
        <v>422</v>
      </c>
      <c r="C1660" t="s">
        <v>860</v>
      </c>
      <c r="D1660">
        <v>8146</v>
      </c>
      <c r="E1660" s="54"/>
    </row>
    <row r="1661" spans="1:5">
      <c r="A1661" t="s">
        <v>16471</v>
      </c>
      <c r="B1661" t="s">
        <v>16471</v>
      </c>
      <c r="C1661" t="s">
        <v>16471</v>
      </c>
      <c r="D1661" t="s">
        <v>16470</v>
      </c>
      <c r="E1661" s="54"/>
    </row>
    <row r="1662" spans="1:5">
      <c r="A1662" t="s">
        <v>16472</v>
      </c>
      <c r="B1662" t="s">
        <v>16472</v>
      </c>
      <c r="C1662" t="s">
        <v>16472</v>
      </c>
      <c r="D1662">
        <v>8147</v>
      </c>
      <c r="E1662" s="54"/>
    </row>
    <row r="1663" spans="1:5">
      <c r="A1663" t="s">
        <v>861</v>
      </c>
      <c r="B1663" t="s">
        <v>424</v>
      </c>
      <c r="C1663" t="s">
        <v>861</v>
      </c>
      <c r="D1663" t="s">
        <v>1223</v>
      </c>
      <c r="E1663" s="54"/>
    </row>
    <row r="1664" spans="1:5">
      <c r="A1664" t="s">
        <v>862</v>
      </c>
      <c r="B1664" t="s">
        <v>1587</v>
      </c>
      <c r="C1664" t="s">
        <v>862</v>
      </c>
      <c r="D1664" t="s">
        <v>1224</v>
      </c>
      <c r="E1664" s="54"/>
    </row>
    <row r="1665" spans="1:5">
      <c r="A1665" t="s">
        <v>14923</v>
      </c>
      <c r="B1665" t="s">
        <v>14922</v>
      </c>
      <c r="C1665" t="s">
        <v>14923</v>
      </c>
      <c r="D1665" t="s">
        <v>14924</v>
      </c>
      <c r="E1665" s="54"/>
    </row>
    <row r="1666" spans="1:5">
      <c r="A1666" t="s">
        <v>16474</v>
      </c>
      <c r="B1666" t="s">
        <v>16474</v>
      </c>
      <c r="C1666" t="s">
        <v>16474</v>
      </c>
      <c r="D1666" t="s">
        <v>16473</v>
      </c>
      <c r="E1666" s="54"/>
    </row>
    <row r="1667" spans="1:5">
      <c r="A1667" t="s">
        <v>16476</v>
      </c>
      <c r="B1667" t="s">
        <v>16476</v>
      </c>
      <c r="C1667" t="s">
        <v>16476</v>
      </c>
      <c r="D1667" t="s">
        <v>16475</v>
      </c>
      <c r="E1667" s="54"/>
    </row>
    <row r="1668" spans="1:5">
      <c r="A1668" t="s">
        <v>14926</v>
      </c>
      <c r="B1668" t="s">
        <v>14925</v>
      </c>
      <c r="C1668" t="s">
        <v>14926</v>
      </c>
      <c r="D1668" t="s">
        <v>14927</v>
      </c>
      <c r="E1668" s="54"/>
    </row>
    <row r="1669" spans="1:5">
      <c r="A1669" t="s">
        <v>15363</v>
      </c>
      <c r="B1669" t="s">
        <v>15363</v>
      </c>
      <c r="C1669" t="s">
        <v>15302</v>
      </c>
      <c r="D1669" t="e">
        <f>VLOOKUP(C1669,#REF!,2,FALSE)</f>
        <v>#REF!</v>
      </c>
      <c r="E1669" s="54"/>
    </row>
    <row r="1670" spans="1:5">
      <c r="A1670" t="s">
        <v>16477</v>
      </c>
      <c r="B1670" t="s">
        <v>16477</v>
      </c>
      <c r="C1670" t="s">
        <v>16477</v>
      </c>
      <c r="D1670">
        <v>1181</v>
      </c>
      <c r="E1670" s="54"/>
    </row>
    <row r="1671" spans="1:5">
      <c r="A1671" t="s">
        <v>863</v>
      </c>
      <c r="B1671" t="s">
        <v>425</v>
      </c>
      <c r="C1671" t="s">
        <v>863</v>
      </c>
      <c r="D1671">
        <v>1182</v>
      </c>
      <c r="E1671" s="54"/>
    </row>
    <row r="1672" spans="1:5">
      <c r="A1672" t="s">
        <v>864</v>
      </c>
      <c r="B1672" t="s">
        <v>1532</v>
      </c>
      <c r="C1672" t="s">
        <v>864</v>
      </c>
      <c r="D1672">
        <v>1174</v>
      </c>
      <c r="E1672" s="54"/>
    </row>
    <row r="1673" spans="1:5">
      <c r="A1673" t="s">
        <v>865</v>
      </c>
      <c r="B1673" t="s">
        <v>426</v>
      </c>
      <c r="C1673" t="s">
        <v>865</v>
      </c>
      <c r="D1673" t="s">
        <v>1225</v>
      </c>
      <c r="E1673" s="54"/>
    </row>
    <row r="1674" spans="1:5">
      <c r="A1674" t="s">
        <v>866</v>
      </c>
      <c r="B1674" t="s">
        <v>427</v>
      </c>
      <c r="C1674" t="s">
        <v>866</v>
      </c>
      <c r="D1674" t="s">
        <v>1226</v>
      </c>
      <c r="E1674" s="54"/>
    </row>
    <row r="1675" spans="1:5">
      <c r="A1675" t="s">
        <v>14929</v>
      </c>
      <c r="B1675" t="s">
        <v>14928</v>
      </c>
      <c r="C1675" t="s">
        <v>14929</v>
      </c>
      <c r="D1675">
        <v>1176</v>
      </c>
      <c r="E1675" s="54"/>
    </row>
    <row r="1676" spans="1:5">
      <c r="A1676" t="s">
        <v>14931</v>
      </c>
      <c r="B1676" t="s">
        <v>14930</v>
      </c>
      <c r="C1676" t="s">
        <v>14931</v>
      </c>
      <c r="D1676">
        <v>1016777</v>
      </c>
      <c r="E1676" s="54"/>
    </row>
    <row r="1677" spans="1:5">
      <c r="A1677" t="s">
        <v>867</v>
      </c>
      <c r="B1677" t="s">
        <v>428</v>
      </c>
      <c r="C1677" t="s">
        <v>867</v>
      </c>
      <c r="D1677" t="s">
        <v>1227</v>
      </c>
      <c r="E1677" s="54"/>
    </row>
    <row r="1678" spans="1:5">
      <c r="A1678" t="s">
        <v>14845</v>
      </c>
      <c r="B1678" t="s">
        <v>14845</v>
      </c>
      <c r="C1678" t="s">
        <v>14846</v>
      </c>
      <c r="D1678" t="s">
        <v>14847</v>
      </c>
      <c r="E1678" s="54"/>
    </row>
    <row r="1679" spans="1:5">
      <c r="A1679" t="s">
        <v>14933</v>
      </c>
      <c r="B1679" t="s">
        <v>14932</v>
      </c>
      <c r="C1679" t="s">
        <v>14933</v>
      </c>
      <c r="D1679" t="s">
        <v>14934</v>
      </c>
      <c r="E1679" s="54"/>
    </row>
    <row r="1680" spans="1:5">
      <c r="A1680" t="s">
        <v>1588</v>
      </c>
      <c r="B1680" t="s">
        <v>475</v>
      </c>
      <c r="C1680" t="s">
        <v>1588</v>
      </c>
      <c r="D1680" t="s">
        <v>1254</v>
      </c>
      <c r="E1680" s="54"/>
    </row>
    <row r="1681" spans="1:5">
      <c r="A1681" t="s">
        <v>14936</v>
      </c>
      <c r="B1681" t="s">
        <v>14935</v>
      </c>
      <c r="C1681" t="s">
        <v>14936</v>
      </c>
      <c r="D1681" t="s">
        <v>14937</v>
      </c>
      <c r="E1681" s="54"/>
    </row>
    <row r="1682" spans="1:5">
      <c r="A1682" t="s">
        <v>16478</v>
      </c>
      <c r="B1682" t="s">
        <v>16478</v>
      </c>
      <c r="C1682" t="s">
        <v>16478</v>
      </c>
      <c r="D1682">
        <v>3583</v>
      </c>
      <c r="E1682" s="54"/>
    </row>
    <row r="1683" spans="1:5">
      <c r="A1683" t="s">
        <v>16479</v>
      </c>
      <c r="B1683" t="s">
        <v>16479</v>
      </c>
      <c r="C1683" t="s">
        <v>16479</v>
      </c>
      <c r="D1683">
        <v>3587</v>
      </c>
      <c r="E1683" s="54"/>
    </row>
    <row r="1684" spans="1:5">
      <c r="A1684" t="s">
        <v>14938</v>
      </c>
      <c r="B1684" t="s">
        <v>1737</v>
      </c>
      <c r="C1684" t="s">
        <v>14938</v>
      </c>
      <c r="D1684">
        <v>691</v>
      </c>
      <c r="E1684" s="54"/>
    </row>
    <row r="1685" spans="1:5">
      <c r="A1685" t="s">
        <v>14952</v>
      </c>
      <c r="B1685" t="s">
        <v>14952</v>
      </c>
      <c r="C1685" t="s">
        <v>14953</v>
      </c>
      <c r="D1685" t="s">
        <v>14954</v>
      </c>
      <c r="E1685" s="54"/>
    </row>
    <row r="1686" spans="1:5">
      <c r="A1686" t="s">
        <v>868</v>
      </c>
      <c r="B1686" t="s">
        <v>429</v>
      </c>
      <c r="C1686" t="s">
        <v>868</v>
      </c>
      <c r="D1686" t="s">
        <v>1228</v>
      </c>
      <c r="E1686" s="54"/>
    </row>
    <row r="1687" spans="1:5">
      <c r="A1687" t="s">
        <v>1658</v>
      </c>
      <c r="B1687" t="s">
        <v>1741</v>
      </c>
      <c r="C1687" t="s">
        <v>1658</v>
      </c>
      <c r="D1687" t="s">
        <v>1742</v>
      </c>
      <c r="E1687" s="54"/>
    </row>
    <row r="1688" spans="1:5">
      <c r="A1688" t="s">
        <v>16480</v>
      </c>
      <c r="B1688" t="s">
        <v>16480</v>
      </c>
      <c r="C1688" t="s">
        <v>16480</v>
      </c>
      <c r="D1688">
        <v>7995</v>
      </c>
      <c r="E1688" s="54"/>
    </row>
    <row r="1689" spans="1:5">
      <c r="A1689" t="s">
        <v>869</v>
      </c>
      <c r="B1689" t="s">
        <v>14939</v>
      </c>
      <c r="C1689" t="s">
        <v>869</v>
      </c>
      <c r="D1689">
        <v>31685</v>
      </c>
      <c r="E1689" s="54"/>
    </row>
    <row r="1690" spans="1:5">
      <c r="A1690" t="s">
        <v>16481</v>
      </c>
      <c r="B1690" t="s">
        <v>16481</v>
      </c>
      <c r="C1690" t="s">
        <v>16481</v>
      </c>
      <c r="D1690">
        <v>8113</v>
      </c>
      <c r="E1690" s="54"/>
    </row>
    <row r="1691" spans="1:5">
      <c r="A1691" t="s">
        <v>16482</v>
      </c>
      <c r="B1691" t="s">
        <v>16482</v>
      </c>
      <c r="C1691" t="s">
        <v>16482</v>
      </c>
      <c r="D1691">
        <v>32271</v>
      </c>
      <c r="E1691" s="54"/>
    </row>
    <row r="1692" spans="1:5">
      <c r="A1692" t="s">
        <v>870</v>
      </c>
      <c r="B1692" t="s">
        <v>14940</v>
      </c>
      <c r="C1692" t="s">
        <v>870</v>
      </c>
      <c r="D1692">
        <v>8112</v>
      </c>
      <c r="E1692" s="54"/>
    </row>
    <row r="1693" spans="1:5">
      <c r="A1693" t="s">
        <v>16483</v>
      </c>
      <c r="B1693" t="s">
        <v>16483</v>
      </c>
      <c r="C1693" t="s">
        <v>16483</v>
      </c>
      <c r="D1693">
        <v>8094</v>
      </c>
      <c r="E1693" s="54"/>
    </row>
    <row r="1694" spans="1:5">
      <c r="A1694" t="s">
        <v>16484</v>
      </c>
      <c r="B1694" t="s">
        <v>16484</v>
      </c>
      <c r="C1694" t="s">
        <v>16484</v>
      </c>
      <c r="D1694">
        <v>8093</v>
      </c>
      <c r="E1694" s="54"/>
    </row>
    <row r="1695" spans="1:5">
      <c r="A1695" t="s">
        <v>16485</v>
      </c>
      <c r="B1695" t="s">
        <v>16485</v>
      </c>
      <c r="C1695" t="s">
        <v>16485</v>
      </c>
      <c r="D1695">
        <v>7936</v>
      </c>
      <c r="E1695" s="54"/>
    </row>
    <row r="1696" spans="1:5">
      <c r="A1696" t="s">
        <v>16486</v>
      </c>
      <c r="B1696" t="s">
        <v>16486</v>
      </c>
      <c r="C1696" t="s">
        <v>16486</v>
      </c>
      <c r="D1696">
        <v>7938</v>
      </c>
      <c r="E1696" s="54"/>
    </row>
    <row r="1697" spans="1:5">
      <c r="A1697" t="s">
        <v>14592</v>
      </c>
      <c r="B1697" t="s">
        <v>14592</v>
      </c>
      <c r="C1697" t="s">
        <v>14593</v>
      </c>
      <c r="D1697">
        <v>1082</v>
      </c>
      <c r="E1697" s="54"/>
    </row>
    <row r="1698" spans="1:5">
      <c r="A1698" t="s">
        <v>15260</v>
      </c>
      <c r="B1698" t="s">
        <v>15260</v>
      </c>
      <c r="C1698" t="s">
        <v>15261</v>
      </c>
      <c r="D1698" t="s">
        <v>15262</v>
      </c>
      <c r="E1698" s="54"/>
    </row>
    <row r="1699" spans="1:5">
      <c r="A1699" t="s">
        <v>14631</v>
      </c>
      <c r="B1699" t="s">
        <v>14631</v>
      </c>
      <c r="C1699" t="s">
        <v>706</v>
      </c>
      <c r="D1699" t="s">
        <v>1129</v>
      </c>
      <c r="E1699" s="54"/>
    </row>
    <row r="1700" spans="1:5">
      <c r="A1700" t="s">
        <v>14941</v>
      </c>
      <c r="B1700" t="s">
        <v>430</v>
      </c>
      <c r="C1700" t="s">
        <v>14941</v>
      </c>
      <c r="D1700">
        <v>6292</v>
      </c>
      <c r="E1700" s="54"/>
    </row>
    <row r="1701" spans="1:5">
      <c r="A1701" t="s">
        <v>16487</v>
      </c>
      <c r="B1701" t="s">
        <v>16487</v>
      </c>
      <c r="C1701" t="s">
        <v>16487</v>
      </c>
      <c r="D1701">
        <v>6293</v>
      </c>
      <c r="E1701" s="54"/>
    </row>
    <row r="1702" spans="1:5">
      <c r="A1702" t="s">
        <v>16488</v>
      </c>
      <c r="B1702" t="s">
        <v>16488</v>
      </c>
      <c r="C1702" t="s">
        <v>16488</v>
      </c>
      <c r="D1702">
        <v>6294</v>
      </c>
      <c r="E1702" s="54"/>
    </row>
    <row r="1703" spans="1:5">
      <c r="A1703" t="s">
        <v>16489</v>
      </c>
      <c r="B1703" t="s">
        <v>16489</v>
      </c>
      <c r="C1703" t="s">
        <v>16489</v>
      </c>
      <c r="D1703">
        <v>6290</v>
      </c>
      <c r="E1703" s="54"/>
    </row>
    <row r="1704" spans="1:5">
      <c r="A1704" t="s">
        <v>871</v>
      </c>
      <c r="B1704" t="s">
        <v>431</v>
      </c>
      <c r="C1704" t="s">
        <v>871</v>
      </c>
      <c r="D1704">
        <v>6295</v>
      </c>
      <c r="E1704" s="54"/>
    </row>
    <row r="1705" spans="1:5">
      <c r="A1705" t="s">
        <v>16490</v>
      </c>
      <c r="B1705" t="s">
        <v>16490</v>
      </c>
      <c r="C1705" t="s">
        <v>16490</v>
      </c>
      <c r="D1705">
        <v>8396</v>
      </c>
      <c r="E1705" s="54"/>
    </row>
    <row r="1706" spans="1:5">
      <c r="A1706" t="s">
        <v>16492</v>
      </c>
      <c r="B1706" t="s">
        <v>16492</v>
      </c>
      <c r="C1706" t="s">
        <v>16492</v>
      </c>
      <c r="D1706" t="s">
        <v>16491</v>
      </c>
      <c r="E1706" s="54"/>
    </row>
    <row r="1707" spans="1:5">
      <c r="A1707" t="s">
        <v>14943</v>
      </c>
      <c r="B1707" t="s">
        <v>14942</v>
      </c>
      <c r="C1707" t="s">
        <v>14943</v>
      </c>
      <c r="D1707" t="s">
        <v>14944</v>
      </c>
      <c r="E1707" s="54"/>
    </row>
    <row r="1708" spans="1:5">
      <c r="A1708" t="s">
        <v>872</v>
      </c>
      <c r="B1708" t="s">
        <v>1408</v>
      </c>
      <c r="C1708" t="s">
        <v>872</v>
      </c>
      <c r="D1708" t="s">
        <v>1229</v>
      </c>
      <c r="E1708" s="54"/>
    </row>
    <row r="1709" spans="1:5">
      <c r="A1709" t="s">
        <v>873</v>
      </c>
      <c r="B1709" t="s">
        <v>432</v>
      </c>
      <c r="C1709" t="s">
        <v>873</v>
      </c>
      <c r="D1709" t="s">
        <v>1230</v>
      </c>
      <c r="E1709" s="54"/>
    </row>
    <row r="1710" spans="1:5">
      <c r="A1710" t="s">
        <v>874</v>
      </c>
      <c r="B1710" t="s">
        <v>433</v>
      </c>
      <c r="C1710" t="s">
        <v>874</v>
      </c>
      <c r="D1710" t="s">
        <v>1231</v>
      </c>
      <c r="E1710" s="54"/>
    </row>
    <row r="1711" spans="1:5">
      <c r="A1711" t="s">
        <v>875</v>
      </c>
      <c r="B1711" t="s">
        <v>14945</v>
      </c>
      <c r="C1711" t="s">
        <v>875</v>
      </c>
      <c r="D1711" t="s">
        <v>1232</v>
      </c>
      <c r="E1711" s="54"/>
    </row>
    <row r="1712" spans="1:5">
      <c r="A1712" t="s">
        <v>14947</v>
      </c>
      <c r="B1712" t="s">
        <v>14946</v>
      </c>
      <c r="C1712" t="s">
        <v>14947</v>
      </c>
      <c r="D1712" t="s">
        <v>14948</v>
      </c>
      <c r="E1712" s="54"/>
    </row>
    <row r="1713" spans="1:5">
      <c r="A1713" t="s">
        <v>14949</v>
      </c>
      <c r="B1713" t="s">
        <v>434</v>
      </c>
      <c r="C1713" t="s">
        <v>14949</v>
      </c>
      <c r="D1713" t="s">
        <v>1233</v>
      </c>
      <c r="E1713" s="54"/>
    </row>
    <row r="1714" spans="1:5">
      <c r="A1714" t="s">
        <v>16493</v>
      </c>
      <c r="B1714" t="s">
        <v>16493</v>
      </c>
      <c r="C1714" t="s">
        <v>16493</v>
      </c>
      <c r="D1714">
        <v>30239</v>
      </c>
      <c r="E1714" s="54"/>
    </row>
    <row r="1715" spans="1:5">
      <c r="A1715" t="s">
        <v>876</v>
      </c>
      <c r="B1715" t="s">
        <v>876</v>
      </c>
      <c r="C1715" t="s">
        <v>876</v>
      </c>
      <c r="D1715" t="s">
        <v>1234</v>
      </c>
      <c r="E1715" s="54"/>
    </row>
    <row r="1716" spans="1:5">
      <c r="A1716" t="s">
        <v>16494</v>
      </c>
      <c r="B1716" t="s">
        <v>16494</v>
      </c>
      <c r="C1716" t="s">
        <v>16494</v>
      </c>
      <c r="D1716">
        <v>103822471</v>
      </c>
      <c r="E1716" s="54"/>
    </row>
    <row r="1717" spans="1:5">
      <c r="A1717" t="s">
        <v>1732</v>
      </c>
      <c r="B1717" t="s">
        <v>1732</v>
      </c>
      <c r="C1717" t="s">
        <v>1653</v>
      </c>
      <c r="D1717">
        <v>2238</v>
      </c>
      <c r="E1717" s="54"/>
    </row>
    <row r="1718" spans="1:5">
      <c r="A1718" t="s">
        <v>444</v>
      </c>
      <c r="B1718" t="s">
        <v>444</v>
      </c>
      <c r="C1718" t="s">
        <v>883</v>
      </c>
      <c r="D1718">
        <v>3552</v>
      </c>
      <c r="E1718" s="54"/>
    </row>
    <row r="1719" spans="1:5">
      <c r="A1719" t="s">
        <v>16495</v>
      </c>
      <c r="B1719" t="s">
        <v>16495</v>
      </c>
      <c r="C1719" t="s">
        <v>16495</v>
      </c>
      <c r="D1719">
        <v>754</v>
      </c>
      <c r="E1719" s="54"/>
    </row>
    <row r="1720" spans="1:5">
      <c r="A1720" t="s">
        <v>877</v>
      </c>
      <c r="B1720" t="s">
        <v>435</v>
      </c>
      <c r="C1720" t="s">
        <v>877</v>
      </c>
      <c r="D1720">
        <v>6490</v>
      </c>
      <c r="E1720" s="54"/>
    </row>
    <row r="1721" spans="1:5">
      <c r="A1721" t="s">
        <v>16496</v>
      </c>
      <c r="B1721" t="s">
        <v>16496</v>
      </c>
      <c r="C1721" t="s">
        <v>16496</v>
      </c>
      <c r="D1721">
        <v>6495</v>
      </c>
      <c r="E1721" s="54"/>
    </row>
    <row r="1722" spans="1:5">
      <c r="A1722" t="s">
        <v>14951</v>
      </c>
      <c r="B1722" t="s">
        <v>14950</v>
      </c>
      <c r="C1722" t="s">
        <v>14951</v>
      </c>
      <c r="D1722">
        <v>6488</v>
      </c>
      <c r="E1722" s="54"/>
    </row>
    <row r="1723" spans="1:5">
      <c r="A1723" t="s">
        <v>16497</v>
      </c>
      <c r="B1723" t="s">
        <v>16497</v>
      </c>
      <c r="C1723" t="s">
        <v>16497</v>
      </c>
      <c r="D1723">
        <v>6494</v>
      </c>
      <c r="E1723" s="54"/>
    </row>
    <row r="1724" spans="1:5">
      <c r="A1724" t="s">
        <v>16498</v>
      </c>
      <c r="B1724" t="s">
        <v>16498</v>
      </c>
      <c r="C1724" t="s">
        <v>16498</v>
      </c>
      <c r="D1724">
        <v>6489</v>
      </c>
      <c r="E1724" s="54"/>
    </row>
    <row r="1725" spans="1:5">
      <c r="A1725" t="s">
        <v>16499</v>
      </c>
      <c r="B1725" t="s">
        <v>16499</v>
      </c>
      <c r="C1725" t="s">
        <v>16499</v>
      </c>
      <c r="D1725">
        <v>6486</v>
      </c>
      <c r="E1725" s="54"/>
    </row>
    <row r="1726" spans="1:5">
      <c r="A1726" t="s">
        <v>14537</v>
      </c>
      <c r="B1726" t="s">
        <v>14537</v>
      </c>
      <c r="C1726" t="s">
        <v>14538</v>
      </c>
      <c r="D1726" t="s">
        <v>14539</v>
      </c>
      <c r="E1726" s="54"/>
    </row>
    <row r="1727" spans="1:5">
      <c r="A1727" t="s">
        <v>14501</v>
      </c>
      <c r="B1727" t="s">
        <v>14501</v>
      </c>
      <c r="C1727" t="s">
        <v>14502</v>
      </c>
      <c r="D1727" t="s">
        <v>14503</v>
      </c>
      <c r="E1727" s="54"/>
    </row>
    <row r="1728" spans="1:5">
      <c r="A1728" t="s">
        <v>14662</v>
      </c>
      <c r="B1728" t="s">
        <v>14662</v>
      </c>
      <c r="C1728" t="s">
        <v>14663</v>
      </c>
      <c r="D1728" t="s">
        <v>14664</v>
      </c>
      <c r="E1728" s="54"/>
    </row>
    <row r="1729" spans="1:5">
      <c r="A1729" t="s">
        <v>16500</v>
      </c>
      <c r="B1729" t="s">
        <v>16500</v>
      </c>
      <c r="C1729" t="s">
        <v>16500</v>
      </c>
      <c r="D1729">
        <v>8891</v>
      </c>
      <c r="E1729" s="54"/>
    </row>
    <row r="1730" spans="1:5">
      <c r="A1730" t="s">
        <v>16501</v>
      </c>
      <c r="B1730" t="s">
        <v>16501</v>
      </c>
      <c r="C1730" t="s">
        <v>16501</v>
      </c>
      <c r="D1730">
        <v>8893</v>
      </c>
      <c r="E1730" s="54"/>
    </row>
    <row r="1731" spans="1:5">
      <c r="A1731" t="s">
        <v>16502</v>
      </c>
      <c r="B1731" t="s">
        <v>16502</v>
      </c>
      <c r="C1731" t="s">
        <v>16502</v>
      </c>
      <c r="D1731">
        <v>8890</v>
      </c>
      <c r="E1731" s="54"/>
    </row>
    <row r="1732" spans="1:5">
      <c r="A1732" t="s">
        <v>16503</v>
      </c>
      <c r="B1732" t="s">
        <v>16503</v>
      </c>
      <c r="C1732" t="s">
        <v>16503</v>
      </c>
      <c r="D1732">
        <v>8892</v>
      </c>
      <c r="E1732" s="54"/>
    </row>
    <row r="1733" spans="1:5">
      <c r="A1733" t="s">
        <v>14953</v>
      </c>
      <c r="B1733" t="s">
        <v>14952</v>
      </c>
      <c r="C1733" t="s">
        <v>14953</v>
      </c>
      <c r="D1733" t="s">
        <v>14954</v>
      </c>
      <c r="E1733" s="54"/>
    </row>
    <row r="1734" spans="1:5">
      <c r="A1734" t="s">
        <v>878</v>
      </c>
      <c r="B1734" t="s">
        <v>437</v>
      </c>
      <c r="C1734" t="s">
        <v>878</v>
      </c>
      <c r="D1734" t="s">
        <v>1235</v>
      </c>
      <c r="E1734" s="54"/>
    </row>
    <row r="1735" spans="1:5">
      <c r="A1735" t="s">
        <v>16504</v>
      </c>
      <c r="B1735" t="s">
        <v>16504</v>
      </c>
      <c r="C1735" t="s">
        <v>16504</v>
      </c>
      <c r="D1735">
        <v>32503</v>
      </c>
      <c r="E1735" s="54"/>
    </row>
    <row r="1736" spans="1:5">
      <c r="A1736" t="s">
        <v>16505</v>
      </c>
      <c r="B1736" t="s">
        <v>16505</v>
      </c>
      <c r="C1736" t="s">
        <v>16505</v>
      </c>
      <c r="D1736">
        <v>103768823</v>
      </c>
      <c r="E1736" s="54"/>
    </row>
    <row r="1737" spans="1:5">
      <c r="A1737" t="s">
        <v>16506</v>
      </c>
      <c r="B1737" t="s">
        <v>16506</v>
      </c>
      <c r="C1737" t="s">
        <v>16506</v>
      </c>
      <c r="D1737">
        <v>32502</v>
      </c>
      <c r="E1737" s="54"/>
    </row>
    <row r="1738" spans="1:5">
      <c r="A1738" t="s">
        <v>879</v>
      </c>
      <c r="B1738" t="s">
        <v>438</v>
      </c>
      <c r="C1738" t="s">
        <v>879</v>
      </c>
      <c r="D1738">
        <v>6301</v>
      </c>
      <c r="E1738" s="54"/>
    </row>
    <row r="1739" spans="1:5">
      <c r="A1739" t="s">
        <v>1663</v>
      </c>
      <c r="B1739" t="s">
        <v>1798</v>
      </c>
      <c r="C1739" t="s">
        <v>1663</v>
      </c>
      <c r="D1739">
        <v>6300</v>
      </c>
      <c r="E1739" s="54"/>
    </row>
    <row r="1740" spans="1:5">
      <c r="A1740" t="s">
        <v>16507</v>
      </c>
      <c r="B1740" t="s">
        <v>16507</v>
      </c>
      <c r="C1740" t="s">
        <v>16507</v>
      </c>
      <c r="D1740">
        <v>8040</v>
      </c>
      <c r="E1740" s="54"/>
    </row>
    <row r="1741" spans="1:5">
      <c r="A1741" t="s">
        <v>16508</v>
      </c>
      <c r="B1741" t="s">
        <v>16508</v>
      </c>
      <c r="C1741" t="s">
        <v>16508</v>
      </c>
      <c r="D1741">
        <v>7891</v>
      </c>
      <c r="E1741" s="54"/>
    </row>
    <row r="1742" spans="1:5">
      <c r="A1742" t="s">
        <v>880</v>
      </c>
      <c r="B1742" t="s">
        <v>442</v>
      </c>
      <c r="C1742" t="s">
        <v>880</v>
      </c>
      <c r="D1742" t="s">
        <v>1236</v>
      </c>
      <c r="E1742" s="54"/>
    </row>
    <row r="1743" spans="1:5">
      <c r="A1743" t="s">
        <v>16509</v>
      </c>
      <c r="B1743" t="s">
        <v>16509</v>
      </c>
      <c r="C1743" t="s">
        <v>16509</v>
      </c>
      <c r="D1743">
        <v>8060</v>
      </c>
      <c r="E1743" s="54"/>
    </row>
    <row r="1744" spans="1:5">
      <c r="A1744" t="s">
        <v>882</v>
      </c>
      <c r="B1744" t="s">
        <v>443</v>
      </c>
      <c r="C1744" t="s">
        <v>882</v>
      </c>
      <c r="D1744" t="s">
        <v>1238</v>
      </c>
      <c r="E1744" s="54"/>
    </row>
    <row r="1745" spans="1:5">
      <c r="A1745" t="s">
        <v>881</v>
      </c>
      <c r="B1745" t="s">
        <v>1389</v>
      </c>
      <c r="C1745" t="s">
        <v>881</v>
      </c>
      <c r="D1745" t="s">
        <v>1237</v>
      </c>
      <c r="E1745" s="54"/>
    </row>
    <row r="1746" spans="1:5">
      <c r="A1746" t="s">
        <v>14956</v>
      </c>
      <c r="B1746" t="s">
        <v>14955</v>
      </c>
      <c r="C1746" t="s">
        <v>14956</v>
      </c>
      <c r="D1746" t="s">
        <v>14957</v>
      </c>
      <c r="E1746" s="54"/>
    </row>
    <row r="1747" spans="1:5">
      <c r="A1747" t="s">
        <v>15351</v>
      </c>
      <c r="B1747" t="s">
        <v>15351</v>
      </c>
      <c r="C1747" t="s">
        <v>15314</v>
      </c>
      <c r="D1747" t="e">
        <f>VLOOKUP(C1747,#REF!,2,FALSE)</f>
        <v>#REF!</v>
      </c>
      <c r="E1747" s="54"/>
    </row>
    <row r="1748" spans="1:5">
      <c r="A1748" t="s">
        <v>15275</v>
      </c>
      <c r="B1748" t="s">
        <v>15275</v>
      </c>
      <c r="C1748" t="s">
        <v>736</v>
      </c>
      <c r="D1748">
        <v>103776128</v>
      </c>
      <c r="E1748" s="54"/>
    </row>
    <row r="1749" spans="1:5">
      <c r="A1749" t="s">
        <v>16510</v>
      </c>
      <c r="B1749" t="s">
        <v>16510</v>
      </c>
      <c r="C1749" t="s">
        <v>16510</v>
      </c>
      <c r="D1749">
        <v>6549</v>
      </c>
      <c r="E1749" s="54"/>
    </row>
    <row r="1750" spans="1:5">
      <c r="A1750" t="s">
        <v>16511</v>
      </c>
      <c r="B1750" t="s">
        <v>16511</v>
      </c>
      <c r="C1750" t="s">
        <v>16511</v>
      </c>
      <c r="D1750">
        <v>6547</v>
      </c>
      <c r="E1750" s="54"/>
    </row>
    <row r="1751" spans="1:5">
      <c r="A1751" t="s">
        <v>16512</v>
      </c>
      <c r="B1751" t="s">
        <v>16512</v>
      </c>
      <c r="C1751" t="s">
        <v>16512</v>
      </c>
      <c r="D1751">
        <v>6548</v>
      </c>
      <c r="E1751" s="54"/>
    </row>
    <row r="1752" spans="1:5">
      <c r="A1752" t="s">
        <v>16513</v>
      </c>
      <c r="B1752" t="s">
        <v>16513</v>
      </c>
      <c r="C1752" t="s">
        <v>16513</v>
      </c>
      <c r="D1752">
        <v>103757396</v>
      </c>
      <c r="E1752" s="54"/>
    </row>
    <row r="1753" spans="1:5">
      <c r="A1753" t="s">
        <v>16514</v>
      </c>
      <c r="B1753" t="s">
        <v>16514</v>
      </c>
      <c r="C1753" t="s">
        <v>16514</v>
      </c>
      <c r="D1753">
        <v>6550</v>
      </c>
      <c r="E1753" s="54"/>
    </row>
    <row r="1754" spans="1:5">
      <c r="A1754" t="s">
        <v>16515</v>
      </c>
      <c r="B1754" t="s">
        <v>16515</v>
      </c>
      <c r="C1754" t="s">
        <v>16515</v>
      </c>
      <c r="D1754">
        <v>2302</v>
      </c>
      <c r="E1754" s="54"/>
    </row>
    <row r="1755" spans="1:5">
      <c r="A1755" t="s">
        <v>16516</v>
      </c>
      <c r="B1755" t="s">
        <v>16516</v>
      </c>
      <c r="C1755" t="s">
        <v>16516</v>
      </c>
      <c r="D1755">
        <v>1016684</v>
      </c>
      <c r="E1755" s="54"/>
    </row>
    <row r="1756" spans="1:5">
      <c r="A1756" t="s">
        <v>16517</v>
      </c>
      <c r="B1756" t="s">
        <v>16517</v>
      </c>
      <c r="C1756" t="s">
        <v>16517</v>
      </c>
      <c r="D1756">
        <v>2301</v>
      </c>
      <c r="E1756" s="54"/>
    </row>
    <row r="1757" spans="1:5">
      <c r="A1757" t="s">
        <v>16519</v>
      </c>
      <c r="B1757" t="s">
        <v>16519</v>
      </c>
      <c r="C1757" t="s">
        <v>16519</v>
      </c>
      <c r="D1757" t="s">
        <v>16518</v>
      </c>
      <c r="E1757" s="54"/>
    </row>
    <row r="1758" spans="1:5">
      <c r="A1758" t="s">
        <v>1380</v>
      </c>
      <c r="B1758" t="s">
        <v>531</v>
      </c>
      <c r="C1758" t="s">
        <v>1380</v>
      </c>
      <c r="D1758" t="s">
        <v>1286</v>
      </c>
      <c r="E1758" s="54"/>
    </row>
    <row r="1759" spans="1:5">
      <c r="A1759" t="s">
        <v>883</v>
      </c>
      <c r="B1759" t="s">
        <v>444</v>
      </c>
      <c r="C1759" t="s">
        <v>883</v>
      </c>
      <c r="D1759">
        <v>3552</v>
      </c>
      <c r="E1759" s="54"/>
    </row>
    <row r="1760" spans="1:5">
      <c r="A1760" t="s">
        <v>14959</v>
      </c>
      <c r="B1760" t="s">
        <v>14958</v>
      </c>
      <c r="C1760" t="s">
        <v>14959</v>
      </c>
      <c r="D1760">
        <v>3556</v>
      </c>
      <c r="E1760" s="54"/>
    </row>
    <row r="1761" spans="1:5">
      <c r="A1761" t="s">
        <v>15265</v>
      </c>
      <c r="B1761" t="s">
        <v>15265</v>
      </c>
      <c r="C1761" t="s">
        <v>15265</v>
      </c>
      <c r="D1761" t="s">
        <v>1312</v>
      </c>
      <c r="E1761" s="54"/>
    </row>
    <row r="1762" spans="1:5">
      <c r="A1762" t="s">
        <v>15292</v>
      </c>
      <c r="B1762" t="s">
        <v>15292</v>
      </c>
      <c r="C1762" t="s">
        <v>15292</v>
      </c>
      <c r="D1762" t="s">
        <v>1312</v>
      </c>
      <c r="E1762" s="54"/>
    </row>
    <row r="1763" spans="1:5">
      <c r="A1763" t="s">
        <v>14958</v>
      </c>
      <c r="B1763" t="s">
        <v>14958</v>
      </c>
      <c r="C1763" t="s">
        <v>14959</v>
      </c>
      <c r="D1763">
        <v>3556</v>
      </c>
      <c r="E1763" s="54"/>
    </row>
    <row r="1764" spans="1:5">
      <c r="A1764" t="s">
        <v>1372</v>
      </c>
      <c r="B1764" t="s">
        <v>1372</v>
      </c>
      <c r="C1764" t="s">
        <v>96</v>
      </c>
      <c r="D1764" t="s">
        <v>95</v>
      </c>
      <c r="E1764" s="54"/>
    </row>
    <row r="1765" spans="1:5">
      <c r="A1765" t="s">
        <v>14672</v>
      </c>
      <c r="B1765" t="s">
        <v>14672</v>
      </c>
      <c r="C1765" t="s">
        <v>728</v>
      </c>
      <c r="D1765">
        <v>7150</v>
      </c>
      <c r="E1765" s="54"/>
    </row>
    <row r="1766" spans="1:5">
      <c r="A1766" t="s">
        <v>578</v>
      </c>
      <c r="B1766" t="s">
        <v>578</v>
      </c>
      <c r="C1766" t="s">
        <v>1028</v>
      </c>
      <c r="D1766" t="s">
        <v>1329</v>
      </c>
      <c r="E1766" s="54"/>
    </row>
    <row r="1767" spans="1:5">
      <c r="A1767" t="s">
        <v>1561</v>
      </c>
      <c r="B1767" t="s">
        <v>1561</v>
      </c>
      <c r="C1767" t="s">
        <v>644</v>
      </c>
      <c r="D1767" t="s">
        <v>1079</v>
      </c>
      <c r="E1767" s="54"/>
    </row>
    <row r="1768" spans="1:5">
      <c r="A1768" t="s">
        <v>228</v>
      </c>
      <c r="B1768" t="s">
        <v>228</v>
      </c>
      <c r="C1768" t="s">
        <v>601</v>
      </c>
      <c r="D1768" t="s">
        <v>1038</v>
      </c>
      <c r="E1768" s="54"/>
    </row>
    <row r="1769" spans="1:5">
      <c r="A1769" t="s">
        <v>229</v>
      </c>
      <c r="B1769" t="s">
        <v>229</v>
      </c>
      <c r="C1769" t="s">
        <v>1552</v>
      </c>
      <c r="D1769" t="s">
        <v>1039</v>
      </c>
      <c r="E1769" s="54"/>
    </row>
    <row r="1770" spans="1:5">
      <c r="A1770" t="s">
        <v>16520</v>
      </c>
      <c r="B1770" t="s">
        <v>16520</v>
      </c>
      <c r="C1770" t="s">
        <v>16520</v>
      </c>
      <c r="D1770">
        <v>103727443</v>
      </c>
      <c r="E1770" s="54"/>
    </row>
    <row r="1771" spans="1:5">
      <c r="A1771" t="s">
        <v>16521</v>
      </c>
      <c r="B1771" t="s">
        <v>16521</v>
      </c>
      <c r="C1771" t="s">
        <v>16521</v>
      </c>
      <c r="D1771">
        <v>103727455</v>
      </c>
      <c r="E1771" s="54"/>
    </row>
    <row r="1772" spans="1:5">
      <c r="A1772" t="s">
        <v>884</v>
      </c>
      <c r="B1772" t="s">
        <v>445</v>
      </c>
      <c r="C1772" t="s">
        <v>884</v>
      </c>
      <c r="D1772" t="s">
        <v>1239</v>
      </c>
      <c r="E1772" s="54"/>
    </row>
    <row r="1773" spans="1:5">
      <c r="A1773" t="s">
        <v>14961</v>
      </c>
      <c r="B1773" t="s">
        <v>14960</v>
      </c>
      <c r="C1773" t="s">
        <v>14961</v>
      </c>
      <c r="D1773" t="s">
        <v>14962</v>
      </c>
      <c r="E1773" s="54"/>
    </row>
    <row r="1774" spans="1:5">
      <c r="A1774" t="s">
        <v>14964</v>
      </c>
      <c r="B1774" t="s">
        <v>14963</v>
      </c>
      <c r="C1774" t="s">
        <v>14964</v>
      </c>
      <c r="D1774" t="s">
        <v>14965</v>
      </c>
      <c r="E1774" s="54"/>
    </row>
    <row r="1775" spans="1:5">
      <c r="A1775" t="s">
        <v>886</v>
      </c>
      <c r="B1775" t="s">
        <v>446</v>
      </c>
      <c r="C1775" t="s">
        <v>886</v>
      </c>
      <c r="D1775" t="s">
        <v>1241</v>
      </c>
      <c r="E1775" s="54"/>
    </row>
    <row r="1776" spans="1:5">
      <c r="A1776" t="s">
        <v>885</v>
      </c>
      <c r="B1776" t="s">
        <v>885</v>
      </c>
      <c r="C1776" t="s">
        <v>885</v>
      </c>
      <c r="D1776" t="s">
        <v>1240</v>
      </c>
      <c r="E1776" s="54"/>
    </row>
    <row r="1777" spans="1:5">
      <c r="A1777" t="s">
        <v>16523</v>
      </c>
      <c r="B1777" t="s">
        <v>16523</v>
      </c>
      <c r="C1777" t="s">
        <v>16523</v>
      </c>
      <c r="D1777" t="s">
        <v>16522</v>
      </c>
      <c r="E1777" s="54"/>
    </row>
    <row r="1778" spans="1:5">
      <c r="A1778" t="s">
        <v>16525</v>
      </c>
      <c r="B1778" t="s">
        <v>16525</v>
      </c>
      <c r="C1778" t="s">
        <v>16525</v>
      </c>
      <c r="D1778" t="s">
        <v>16524</v>
      </c>
      <c r="E1778" s="54"/>
    </row>
    <row r="1779" spans="1:5">
      <c r="A1779" t="s">
        <v>14967</v>
      </c>
      <c r="B1779" t="s">
        <v>14966</v>
      </c>
      <c r="C1779" t="s">
        <v>14967</v>
      </c>
      <c r="D1779" t="s">
        <v>14968</v>
      </c>
      <c r="E1779" s="54"/>
    </row>
    <row r="1780" spans="1:5">
      <c r="A1780" t="s">
        <v>887</v>
      </c>
      <c r="B1780" t="s">
        <v>447</v>
      </c>
      <c r="C1780" t="s">
        <v>887</v>
      </c>
      <c r="D1780" t="s">
        <v>1242</v>
      </c>
      <c r="E1780" s="54"/>
    </row>
    <row r="1781" spans="1:5">
      <c r="A1781" t="s">
        <v>16526</v>
      </c>
      <c r="B1781" t="s">
        <v>16526</v>
      </c>
      <c r="C1781" t="s">
        <v>16526</v>
      </c>
      <c r="D1781">
        <v>1161</v>
      </c>
      <c r="E1781" s="54"/>
    </row>
    <row r="1782" spans="1:5">
      <c r="A1782" t="s">
        <v>889</v>
      </c>
      <c r="B1782" t="s">
        <v>14969</v>
      </c>
      <c r="C1782" t="s">
        <v>889</v>
      </c>
      <c r="D1782" t="s">
        <v>1244</v>
      </c>
      <c r="E1782" s="54"/>
    </row>
    <row r="1783" spans="1:5">
      <c r="A1783" t="s">
        <v>890</v>
      </c>
      <c r="B1783" t="s">
        <v>448</v>
      </c>
      <c r="C1783" t="s">
        <v>890</v>
      </c>
      <c r="D1783">
        <v>945</v>
      </c>
      <c r="E1783" s="54"/>
    </row>
    <row r="1784" spans="1:5">
      <c r="A1784" t="s">
        <v>1637</v>
      </c>
      <c r="B1784" t="s">
        <v>1778</v>
      </c>
      <c r="C1784" t="s">
        <v>1637</v>
      </c>
      <c r="D1784">
        <v>943</v>
      </c>
      <c r="E1784" s="54"/>
    </row>
    <row r="1785" spans="1:5">
      <c r="A1785" t="s">
        <v>16527</v>
      </c>
      <c r="B1785" t="s">
        <v>16527</v>
      </c>
      <c r="C1785" t="s">
        <v>16527</v>
      </c>
      <c r="D1785">
        <v>2533</v>
      </c>
      <c r="E1785" s="54"/>
    </row>
    <row r="1786" spans="1:5">
      <c r="A1786" t="s">
        <v>16528</v>
      </c>
      <c r="B1786" t="s">
        <v>16528</v>
      </c>
      <c r="C1786" t="s">
        <v>16528</v>
      </c>
      <c r="D1786">
        <v>6692</v>
      </c>
      <c r="E1786" s="54"/>
    </row>
    <row r="1787" spans="1:5">
      <c r="A1787" t="s">
        <v>16529</v>
      </c>
      <c r="B1787" t="s">
        <v>16529</v>
      </c>
      <c r="C1787" t="s">
        <v>16529</v>
      </c>
      <c r="D1787">
        <v>32384</v>
      </c>
      <c r="E1787" s="54"/>
    </row>
    <row r="1788" spans="1:5">
      <c r="A1788" t="s">
        <v>891</v>
      </c>
      <c r="B1788" t="s">
        <v>449</v>
      </c>
      <c r="C1788" t="s">
        <v>891</v>
      </c>
      <c r="D1788">
        <v>6707</v>
      </c>
      <c r="E1788" s="54"/>
    </row>
    <row r="1789" spans="1:5">
      <c r="A1789" t="s">
        <v>16530</v>
      </c>
      <c r="B1789" t="s">
        <v>16530</v>
      </c>
      <c r="C1789" t="s">
        <v>16530</v>
      </c>
      <c r="D1789">
        <v>6700</v>
      </c>
      <c r="E1789" s="54"/>
    </row>
    <row r="1790" spans="1:5">
      <c r="A1790" t="s">
        <v>14971</v>
      </c>
      <c r="B1790" t="s">
        <v>14970</v>
      </c>
      <c r="C1790" t="s">
        <v>14971</v>
      </c>
      <c r="D1790">
        <v>6717</v>
      </c>
      <c r="E1790" s="54"/>
    </row>
    <row r="1791" spans="1:5">
      <c r="A1791" t="s">
        <v>892</v>
      </c>
      <c r="B1791" t="s">
        <v>450</v>
      </c>
      <c r="C1791" t="s">
        <v>892</v>
      </c>
      <c r="D1791">
        <v>6709</v>
      </c>
      <c r="E1791" s="54"/>
    </row>
    <row r="1792" spans="1:5">
      <c r="A1792" t="s">
        <v>16531</v>
      </c>
      <c r="B1792" t="s">
        <v>16531</v>
      </c>
      <c r="C1792" t="s">
        <v>16531</v>
      </c>
      <c r="D1792">
        <v>6696</v>
      </c>
      <c r="E1792" s="54"/>
    </row>
    <row r="1793" spans="1:5">
      <c r="A1793" t="s">
        <v>893</v>
      </c>
      <c r="B1793" t="s">
        <v>451</v>
      </c>
      <c r="C1793" t="s">
        <v>893</v>
      </c>
      <c r="D1793">
        <v>6701</v>
      </c>
      <c r="E1793" s="54"/>
    </row>
    <row r="1794" spans="1:5">
      <c r="A1794" t="s">
        <v>894</v>
      </c>
      <c r="B1794" t="s">
        <v>452</v>
      </c>
      <c r="C1794" t="s">
        <v>894</v>
      </c>
      <c r="D1794">
        <v>6704</v>
      </c>
      <c r="E1794" s="54"/>
    </row>
    <row r="1795" spans="1:5">
      <c r="A1795" t="s">
        <v>1406</v>
      </c>
      <c r="B1795" t="s">
        <v>1406</v>
      </c>
      <c r="C1795" t="s">
        <v>614</v>
      </c>
      <c r="D1795" t="s">
        <v>1057</v>
      </c>
      <c r="E1795" s="54"/>
    </row>
    <row r="1796" spans="1:5">
      <c r="A1796" t="s">
        <v>440</v>
      </c>
      <c r="B1796" t="s">
        <v>440</v>
      </c>
      <c r="C1796" t="s">
        <v>14625</v>
      </c>
      <c r="D1796">
        <v>8276</v>
      </c>
      <c r="E1796" s="54"/>
    </row>
    <row r="1797" spans="1:5">
      <c r="A1797" t="s">
        <v>14973</v>
      </c>
      <c r="B1797" t="s">
        <v>14972</v>
      </c>
      <c r="C1797" t="s">
        <v>14973</v>
      </c>
      <c r="D1797" t="s">
        <v>14974</v>
      </c>
      <c r="E1797" s="54"/>
    </row>
    <row r="1798" spans="1:5">
      <c r="A1798" t="s">
        <v>1596</v>
      </c>
      <c r="B1798" t="s">
        <v>533</v>
      </c>
      <c r="C1798" t="s">
        <v>1596</v>
      </c>
      <c r="D1798" t="s">
        <v>1288</v>
      </c>
      <c r="E1798" s="54"/>
    </row>
    <row r="1799" spans="1:5">
      <c r="A1799" t="s">
        <v>1601</v>
      </c>
      <c r="B1799" t="s">
        <v>537</v>
      </c>
      <c r="C1799" t="s">
        <v>1601</v>
      </c>
      <c r="D1799" t="s">
        <v>1294</v>
      </c>
      <c r="E1799" s="54"/>
    </row>
    <row r="1800" spans="1:5">
      <c r="A1800" t="s">
        <v>15305</v>
      </c>
      <c r="B1800" t="s">
        <v>15360</v>
      </c>
      <c r="C1800" t="s">
        <v>15305</v>
      </c>
      <c r="D1800" t="e">
        <f>VLOOKUP(C1800,#REF!,2,FALSE)</f>
        <v>#REF!</v>
      </c>
      <c r="E1800" s="54"/>
    </row>
    <row r="1801" spans="1:5">
      <c r="A1801" t="s">
        <v>15305</v>
      </c>
      <c r="B1801" t="s">
        <v>15305</v>
      </c>
      <c r="C1801" t="s">
        <v>15305</v>
      </c>
      <c r="D1801" t="s">
        <v>16532</v>
      </c>
      <c r="E1801" s="54"/>
    </row>
    <row r="1802" spans="1:5">
      <c r="A1802" t="s">
        <v>16533</v>
      </c>
      <c r="B1802" t="s">
        <v>16533</v>
      </c>
      <c r="C1802" t="s">
        <v>16533</v>
      </c>
      <c r="D1802">
        <v>8397</v>
      </c>
      <c r="E1802" s="54"/>
    </row>
    <row r="1803" spans="1:5">
      <c r="A1803" t="s">
        <v>16534</v>
      </c>
      <c r="B1803" t="s">
        <v>16534</v>
      </c>
      <c r="C1803" t="s">
        <v>16534</v>
      </c>
      <c r="D1803">
        <v>235</v>
      </c>
      <c r="E1803" s="54"/>
    </row>
    <row r="1804" spans="1:5">
      <c r="A1804" t="s">
        <v>580</v>
      </c>
      <c r="B1804" t="s">
        <v>580</v>
      </c>
      <c r="C1804" t="s">
        <v>14753</v>
      </c>
      <c r="D1804">
        <v>6312</v>
      </c>
      <c r="E1804" s="54"/>
    </row>
    <row r="1805" spans="1:5">
      <c r="A1805" t="s">
        <v>1390</v>
      </c>
      <c r="B1805" t="s">
        <v>1390</v>
      </c>
      <c r="C1805" t="s">
        <v>607</v>
      </c>
      <c r="D1805" t="s">
        <v>1050</v>
      </c>
      <c r="E1805" s="54"/>
    </row>
    <row r="1806" spans="1:5">
      <c r="A1806" t="s">
        <v>1531</v>
      </c>
      <c r="B1806" t="s">
        <v>1531</v>
      </c>
      <c r="C1806" t="s">
        <v>679</v>
      </c>
      <c r="D1806">
        <v>1083</v>
      </c>
      <c r="E1806" s="54"/>
    </row>
    <row r="1807" spans="1:5">
      <c r="A1807" t="s">
        <v>15364</v>
      </c>
      <c r="B1807" t="s">
        <v>15364</v>
      </c>
      <c r="C1807" t="s">
        <v>15301</v>
      </c>
      <c r="D1807" t="e">
        <f>VLOOKUP(C1807,#REF!,2,FALSE)</f>
        <v>#REF!</v>
      </c>
      <c r="E1807" s="54"/>
    </row>
    <row r="1808" spans="1:5">
      <c r="A1808" t="s">
        <v>471</v>
      </c>
      <c r="B1808" t="s">
        <v>471</v>
      </c>
      <c r="C1808" t="s">
        <v>1543</v>
      </c>
      <c r="D1808">
        <v>3335</v>
      </c>
      <c r="E1808" s="54"/>
    </row>
    <row r="1809" spans="1:5">
      <c r="A1809" t="s">
        <v>304</v>
      </c>
      <c r="B1809" t="s">
        <v>304</v>
      </c>
      <c r="C1809" t="s">
        <v>712</v>
      </c>
      <c r="D1809">
        <v>6640</v>
      </c>
      <c r="E1809" s="54"/>
    </row>
    <row r="1810" spans="1:5">
      <c r="A1810" t="s">
        <v>14459</v>
      </c>
      <c r="B1810" t="s">
        <v>14459</v>
      </c>
      <c r="C1810" t="s">
        <v>14460</v>
      </c>
      <c r="D1810">
        <v>947</v>
      </c>
      <c r="E1810" s="54"/>
    </row>
    <row r="1811" spans="1:5">
      <c r="A1811" t="s">
        <v>14612</v>
      </c>
      <c r="B1811" t="s">
        <v>14612</v>
      </c>
      <c r="C1811" t="s">
        <v>14613</v>
      </c>
      <c r="D1811" t="s">
        <v>14614</v>
      </c>
      <c r="E1811" s="54"/>
    </row>
    <row r="1812" spans="1:5">
      <c r="A1812" t="s">
        <v>364</v>
      </c>
      <c r="B1812" t="s">
        <v>364</v>
      </c>
      <c r="C1812" t="s">
        <v>791</v>
      </c>
      <c r="D1812" t="s">
        <v>1169</v>
      </c>
      <c r="E1812" s="54"/>
    </row>
    <row r="1813" spans="1:5">
      <c r="A1813" t="s">
        <v>221</v>
      </c>
      <c r="B1813" t="s">
        <v>221</v>
      </c>
      <c r="C1813" t="s">
        <v>594</v>
      </c>
      <c r="D1813">
        <v>8179</v>
      </c>
      <c r="E1813" s="54"/>
    </row>
    <row r="1814" spans="1:5">
      <c r="A1814" t="s">
        <v>1730</v>
      </c>
      <c r="B1814" t="s">
        <v>1730</v>
      </c>
      <c r="C1814" t="s">
        <v>1677</v>
      </c>
      <c r="D1814" t="s">
        <v>1731</v>
      </c>
      <c r="E1814" s="54"/>
    </row>
    <row r="1815" spans="1:5">
      <c r="A1815" t="s">
        <v>543</v>
      </c>
      <c r="B1815" t="s">
        <v>543</v>
      </c>
      <c r="C1815" t="s">
        <v>991</v>
      </c>
      <c r="D1815">
        <v>2501</v>
      </c>
      <c r="E1815" s="54"/>
    </row>
    <row r="1816" spans="1:5">
      <c r="A1816" t="s">
        <v>581</v>
      </c>
      <c r="B1816" t="s">
        <v>581</v>
      </c>
      <c r="C1816" t="s">
        <v>1030</v>
      </c>
      <c r="D1816">
        <v>7455</v>
      </c>
      <c r="E1816" s="54"/>
    </row>
    <row r="1817" spans="1:5">
      <c r="A1817" t="s">
        <v>1623</v>
      </c>
      <c r="B1817" t="s">
        <v>1763</v>
      </c>
      <c r="C1817" t="s">
        <v>1623</v>
      </c>
      <c r="D1817">
        <v>5884</v>
      </c>
      <c r="E1817" s="54"/>
    </row>
    <row r="1818" spans="1:5">
      <c r="A1818" t="s">
        <v>15273</v>
      </c>
      <c r="B1818" t="s">
        <v>15274</v>
      </c>
      <c r="C1818" t="s">
        <v>15273</v>
      </c>
      <c r="D1818">
        <v>103692955</v>
      </c>
      <c r="E1818" s="54"/>
    </row>
    <row r="1819" spans="1:5">
      <c r="A1819" t="s">
        <v>1655</v>
      </c>
      <c r="B1819" t="s">
        <v>14975</v>
      </c>
      <c r="C1819" t="s">
        <v>1655</v>
      </c>
      <c r="D1819">
        <v>5890</v>
      </c>
      <c r="E1819" s="54"/>
    </row>
    <row r="1820" spans="1:5">
      <c r="A1820" t="s">
        <v>16535</v>
      </c>
      <c r="B1820" t="s">
        <v>16535</v>
      </c>
      <c r="C1820" t="s">
        <v>16535</v>
      </c>
      <c r="D1820">
        <v>5897</v>
      </c>
      <c r="E1820" s="54"/>
    </row>
    <row r="1821" spans="1:5">
      <c r="A1821" t="s">
        <v>895</v>
      </c>
      <c r="B1821" t="s">
        <v>453</v>
      </c>
      <c r="C1821" t="s">
        <v>895</v>
      </c>
      <c r="D1821">
        <v>5882</v>
      </c>
      <c r="E1821" s="54"/>
    </row>
    <row r="1822" spans="1:5">
      <c r="A1822" t="s">
        <v>16536</v>
      </c>
      <c r="B1822" t="s">
        <v>16536</v>
      </c>
      <c r="C1822" t="s">
        <v>16536</v>
      </c>
      <c r="D1822">
        <v>5885</v>
      </c>
      <c r="E1822" s="54"/>
    </row>
    <row r="1823" spans="1:5">
      <c r="A1823" t="s">
        <v>16537</v>
      </c>
      <c r="B1823" t="s">
        <v>16537</v>
      </c>
      <c r="C1823" t="s">
        <v>16537</v>
      </c>
      <c r="D1823">
        <v>5896</v>
      </c>
      <c r="E1823" s="54"/>
    </row>
    <row r="1824" spans="1:5">
      <c r="A1824" t="s">
        <v>1661</v>
      </c>
      <c r="B1824" t="s">
        <v>1806</v>
      </c>
      <c r="C1824" t="s">
        <v>1661</v>
      </c>
      <c r="D1824">
        <v>5893</v>
      </c>
      <c r="E1824" s="54"/>
    </row>
    <row r="1825" spans="1:5">
      <c r="A1825" t="s">
        <v>16538</v>
      </c>
      <c r="B1825" t="s">
        <v>16538</v>
      </c>
      <c r="C1825" t="s">
        <v>16538</v>
      </c>
      <c r="D1825">
        <v>7647</v>
      </c>
      <c r="E1825" s="54"/>
    </row>
    <row r="1826" spans="1:5">
      <c r="A1826" t="s">
        <v>896</v>
      </c>
      <c r="B1826" t="s">
        <v>454</v>
      </c>
      <c r="C1826" t="s">
        <v>896</v>
      </c>
      <c r="D1826">
        <v>7646</v>
      </c>
      <c r="E1826" s="54"/>
    </row>
    <row r="1827" spans="1:5">
      <c r="A1827" t="s">
        <v>456</v>
      </c>
      <c r="B1827" t="s">
        <v>456</v>
      </c>
      <c r="C1827" t="s">
        <v>898</v>
      </c>
      <c r="D1827" t="s">
        <v>1245</v>
      </c>
      <c r="E1827" s="54"/>
    </row>
    <row r="1828" spans="1:5">
      <c r="A1828" t="s">
        <v>14977</v>
      </c>
      <c r="B1828" t="s">
        <v>14976</v>
      </c>
      <c r="C1828" t="s">
        <v>14977</v>
      </c>
      <c r="D1828" t="s">
        <v>14978</v>
      </c>
      <c r="E1828" s="54"/>
    </row>
    <row r="1829" spans="1:5">
      <c r="A1829" t="s">
        <v>16539</v>
      </c>
      <c r="B1829" t="s">
        <v>16539</v>
      </c>
      <c r="C1829" t="s">
        <v>16539</v>
      </c>
      <c r="D1829">
        <v>6408</v>
      </c>
      <c r="E1829" s="54"/>
    </row>
    <row r="1830" spans="1:5">
      <c r="A1830" t="s">
        <v>16540</v>
      </c>
      <c r="B1830" t="s">
        <v>16540</v>
      </c>
      <c r="C1830" t="s">
        <v>16540</v>
      </c>
      <c r="D1830">
        <v>30029</v>
      </c>
      <c r="E1830" s="54"/>
    </row>
    <row r="1831" spans="1:5">
      <c r="A1831" t="s">
        <v>897</v>
      </c>
      <c r="B1831" t="s">
        <v>1540</v>
      </c>
      <c r="C1831" t="s">
        <v>897</v>
      </c>
      <c r="D1831">
        <v>2186</v>
      </c>
      <c r="E1831" s="54"/>
    </row>
    <row r="1832" spans="1:5">
      <c r="A1832" t="s">
        <v>16541</v>
      </c>
      <c r="B1832" t="s">
        <v>16541</v>
      </c>
      <c r="C1832" t="s">
        <v>16541</v>
      </c>
      <c r="D1832">
        <v>2165</v>
      </c>
      <c r="E1832" s="54"/>
    </row>
    <row r="1833" spans="1:5">
      <c r="A1833" t="s">
        <v>16542</v>
      </c>
      <c r="B1833" t="s">
        <v>16542</v>
      </c>
      <c r="C1833" t="s">
        <v>16542</v>
      </c>
      <c r="D1833">
        <v>2174</v>
      </c>
      <c r="E1833" s="54"/>
    </row>
    <row r="1834" spans="1:5">
      <c r="A1834" t="s">
        <v>16543</v>
      </c>
      <c r="B1834" t="s">
        <v>16543</v>
      </c>
      <c r="C1834" t="s">
        <v>16543</v>
      </c>
      <c r="D1834">
        <v>1017038</v>
      </c>
      <c r="E1834" s="54"/>
    </row>
    <row r="1835" spans="1:5">
      <c r="A1835" t="s">
        <v>1652</v>
      </c>
      <c r="B1835" t="s">
        <v>1720</v>
      </c>
      <c r="C1835" t="s">
        <v>1652</v>
      </c>
      <c r="D1835">
        <v>31075</v>
      </c>
      <c r="E1835" s="54"/>
    </row>
    <row r="1836" spans="1:5">
      <c r="A1836" t="s">
        <v>16544</v>
      </c>
      <c r="B1836" t="s">
        <v>16544</v>
      </c>
      <c r="C1836" t="s">
        <v>16544</v>
      </c>
      <c r="D1836">
        <v>2166</v>
      </c>
      <c r="E1836" s="54"/>
    </row>
    <row r="1837" spans="1:5">
      <c r="A1837" t="s">
        <v>16545</v>
      </c>
      <c r="B1837" t="s">
        <v>16545</v>
      </c>
      <c r="C1837" t="s">
        <v>16545</v>
      </c>
      <c r="D1837">
        <v>30133</v>
      </c>
      <c r="E1837" s="54"/>
    </row>
    <row r="1838" spans="1:5">
      <c r="A1838" t="s">
        <v>14980</v>
      </c>
      <c r="B1838" t="s">
        <v>14979</v>
      </c>
      <c r="C1838" t="s">
        <v>14980</v>
      </c>
      <c r="D1838" t="s">
        <v>14981</v>
      </c>
      <c r="E1838" s="54"/>
    </row>
    <row r="1839" spans="1:5">
      <c r="A1839" t="s">
        <v>14983</v>
      </c>
      <c r="B1839" t="s">
        <v>14982</v>
      </c>
      <c r="C1839" t="s">
        <v>14983</v>
      </c>
      <c r="D1839" t="s">
        <v>14984</v>
      </c>
      <c r="E1839" s="54"/>
    </row>
    <row r="1840" spans="1:5">
      <c r="A1840" t="s">
        <v>16547</v>
      </c>
      <c r="B1840" t="s">
        <v>16547</v>
      </c>
      <c r="C1840" t="s">
        <v>16547</v>
      </c>
      <c r="D1840" t="s">
        <v>16546</v>
      </c>
      <c r="E1840" s="54"/>
    </row>
    <row r="1841" spans="1:5">
      <c r="A1841" t="s">
        <v>16549</v>
      </c>
      <c r="B1841" t="s">
        <v>16549</v>
      </c>
      <c r="C1841" t="s">
        <v>16549</v>
      </c>
      <c r="D1841" t="s">
        <v>16548</v>
      </c>
      <c r="E1841" s="54"/>
    </row>
    <row r="1842" spans="1:5">
      <c r="A1842" t="s">
        <v>14985</v>
      </c>
      <c r="B1842" t="s">
        <v>455</v>
      </c>
      <c r="C1842" t="s">
        <v>14985</v>
      </c>
      <c r="D1842">
        <v>5639</v>
      </c>
      <c r="E1842" s="54"/>
    </row>
    <row r="1843" spans="1:5">
      <c r="A1843" t="s">
        <v>14424</v>
      </c>
      <c r="B1843" t="s">
        <v>14424</v>
      </c>
      <c r="C1843" t="s">
        <v>14425</v>
      </c>
      <c r="D1843" t="s">
        <v>14426</v>
      </c>
      <c r="E1843" s="54"/>
    </row>
    <row r="1844" spans="1:5">
      <c r="A1844" t="s">
        <v>491</v>
      </c>
      <c r="B1844" t="s">
        <v>491</v>
      </c>
      <c r="C1844" t="s">
        <v>935</v>
      </c>
      <c r="D1844" t="s">
        <v>1263</v>
      </c>
      <c r="E1844" s="54"/>
    </row>
    <row r="1845" spans="1:5">
      <c r="A1845" t="s">
        <v>14870</v>
      </c>
      <c r="B1845" t="s">
        <v>14870</v>
      </c>
      <c r="C1845" t="s">
        <v>14871</v>
      </c>
      <c r="D1845" t="s">
        <v>14872</v>
      </c>
      <c r="E1845" s="54"/>
    </row>
    <row r="1846" spans="1:5">
      <c r="A1846" t="s">
        <v>14745</v>
      </c>
      <c r="B1846" t="s">
        <v>14745</v>
      </c>
      <c r="C1846" t="s">
        <v>14746</v>
      </c>
      <c r="D1846" t="s">
        <v>14747</v>
      </c>
      <c r="E1846" s="54"/>
    </row>
    <row r="1847" spans="1:5">
      <c r="A1847" t="s">
        <v>1395</v>
      </c>
      <c r="B1847" t="s">
        <v>1395</v>
      </c>
      <c r="C1847" t="s">
        <v>749</v>
      </c>
      <c r="D1847" t="s">
        <v>1145</v>
      </c>
      <c r="E1847" s="54"/>
    </row>
    <row r="1848" spans="1:5">
      <c r="A1848" t="s">
        <v>1539</v>
      </c>
      <c r="B1848" t="s">
        <v>1539</v>
      </c>
      <c r="C1848" t="s">
        <v>627</v>
      </c>
      <c r="D1848">
        <v>1785</v>
      </c>
      <c r="E1848" s="54"/>
    </row>
    <row r="1849" spans="1:5">
      <c r="A1849" t="s">
        <v>1407</v>
      </c>
      <c r="B1849" t="s">
        <v>1407</v>
      </c>
      <c r="C1849" t="s">
        <v>620</v>
      </c>
      <c r="D1849" t="s">
        <v>1058</v>
      </c>
      <c r="E1849" s="54"/>
    </row>
    <row r="1850" spans="1:5">
      <c r="A1850" t="s">
        <v>217</v>
      </c>
      <c r="B1850" t="s">
        <v>217</v>
      </c>
      <c r="C1850" t="s">
        <v>588</v>
      </c>
      <c r="D1850">
        <v>31249</v>
      </c>
      <c r="E1850" s="54"/>
    </row>
    <row r="1851" spans="1:5">
      <c r="A1851" t="s">
        <v>16551</v>
      </c>
      <c r="B1851" t="s">
        <v>16551</v>
      </c>
      <c r="C1851" t="s">
        <v>16551</v>
      </c>
      <c r="D1851" t="s">
        <v>16550</v>
      </c>
      <c r="E1851" s="54"/>
    </row>
    <row r="1852" spans="1:5">
      <c r="A1852" t="s">
        <v>1748</v>
      </c>
      <c r="B1852" t="s">
        <v>1748</v>
      </c>
      <c r="C1852" t="s">
        <v>1691</v>
      </c>
      <c r="D1852">
        <v>206</v>
      </c>
      <c r="E1852" s="54"/>
    </row>
    <row r="1853" spans="1:5">
      <c r="A1853" t="s">
        <v>1743</v>
      </c>
      <c r="B1853" t="s">
        <v>1743</v>
      </c>
      <c r="C1853" t="s">
        <v>1649</v>
      </c>
      <c r="D1853">
        <v>147</v>
      </c>
      <c r="E1853" s="54"/>
    </row>
    <row r="1854" spans="1:5">
      <c r="A1854" t="s">
        <v>1802</v>
      </c>
      <c r="B1854" t="s">
        <v>1802</v>
      </c>
      <c r="C1854" t="s">
        <v>1668</v>
      </c>
      <c r="D1854">
        <v>2970</v>
      </c>
      <c r="E1854" s="54"/>
    </row>
    <row r="1855" spans="1:5">
      <c r="A1855" t="s">
        <v>437</v>
      </c>
      <c r="B1855" t="s">
        <v>437</v>
      </c>
      <c r="C1855" t="s">
        <v>878</v>
      </c>
      <c r="D1855" t="s">
        <v>1235</v>
      </c>
      <c r="E1855" s="54"/>
    </row>
    <row r="1856" spans="1:5">
      <c r="A1856" t="s">
        <v>1757</v>
      </c>
      <c r="B1856" t="s">
        <v>1757</v>
      </c>
      <c r="C1856" t="s">
        <v>1687</v>
      </c>
      <c r="D1856">
        <v>8208</v>
      </c>
      <c r="E1856" s="54"/>
    </row>
    <row r="1857" spans="1:5">
      <c r="A1857" t="s">
        <v>15350</v>
      </c>
      <c r="B1857" t="s">
        <v>15350</v>
      </c>
      <c r="C1857" t="s">
        <v>15315</v>
      </c>
      <c r="D1857" t="e">
        <f>VLOOKUP(C1857,#REF!,2,FALSE)</f>
        <v>#REF!</v>
      </c>
      <c r="E1857" s="54"/>
    </row>
    <row r="1858" spans="1:5">
      <c r="A1858" t="s">
        <v>14796</v>
      </c>
      <c r="B1858" t="s">
        <v>14796</v>
      </c>
      <c r="C1858" t="s">
        <v>810</v>
      </c>
      <c r="D1858" t="s">
        <v>1188</v>
      </c>
      <c r="E1858" s="54"/>
    </row>
    <row r="1859" spans="1:5">
      <c r="A1859" t="s">
        <v>14897</v>
      </c>
      <c r="B1859" t="s">
        <v>14897</v>
      </c>
      <c r="C1859" t="s">
        <v>849</v>
      </c>
      <c r="D1859">
        <v>7590</v>
      </c>
      <c r="E1859" s="54"/>
    </row>
    <row r="1860" spans="1:5">
      <c r="A1860" t="s">
        <v>14863</v>
      </c>
      <c r="B1860" t="s">
        <v>14863</v>
      </c>
      <c r="C1860" t="s">
        <v>841</v>
      </c>
      <c r="D1860" t="s">
        <v>1211</v>
      </c>
      <c r="E1860" s="54"/>
    </row>
    <row r="1861" spans="1:5">
      <c r="A1861" t="s">
        <v>298</v>
      </c>
      <c r="B1861" t="s">
        <v>298</v>
      </c>
      <c r="C1861" t="s">
        <v>704</v>
      </c>
      <c r="D1861" t="s">
        <v>1127</v>
      </c>
      <c r="E1861" s="54"/>
    </row>
    <row r="1862" spans="1:5">
      <c r="A1862" t="s">
        <v>898</v>
      </c>
      <c r="B1862" t="s">
        <v>456</v>
      </c>
      <c r="C1862" t="s">
        <v>898</v>
      </c>
      <c r="D1862" t="s">
        <v>1245</v>
      </c>
      <c r="E1862" s="54"/>
    </row>
    <row r="1863" spans="1:5">
      <c r="A1863" t="s">
        <v>16553</v>
      </c>
      <c r="B1863" t="s">
        <v>16553</v>
      </c>
      <c r="C1863" t="s">
        <v>16553</v>
      </c>
      <c r="D1863" t="s">
        <v>16552</v>
      </c>
      <c r="E1863" s="54"/>
    </row>
    <row r="1864" spans="1:5">
      <c r="A1864" t="s">
        <v>15361</v>
      </c>
      <c r="B1864" t="s">
        <v>15361</v>
      </c>
      <c r="C1864" t="s">
        <v>15304</v>
      </c>
      <c r="D1864" t="e">
        <f>VLOOKUP(C1864,#REF!,2,FALSE)</f>
        <v>#REF!</v>
      </c>
      <c r="E1864" s="54"/>
    </row>
    <row r="1865" spans="1:5">
      <c r="A1865" t="s">
        <v>16554</v>
      </c>
      <c r="B1865" t="s">
        <v>16554</v>
      </c>
      <c r="C1865" t="s">
        <v>16554</v>
      </c>
      <c r="D1865">
        <v>8049</v>
      </c>
      <c r="E1865" s="54"/>
    </row>
    <row r="1866" spans="1:5">
      <c r="A1866" t="s">
        <v>16555</v>
      </c>
      <c r="B1866" t="s">
        <v>16555</v>
      </c>
      <c r="C1866" t="s">
        <v>16555</v>
      </c>
      <c r="D1866">
        <v>8050</v>
      </c>
      <c r="E1866" s="54"/>
    </row>
    <row r="1867" spans="1:5">
      <c r="A1867" t="s">
        <v>1680</v>
      </c>
      <c r="B1867" t="s">
        <v>1745</v>
      </c>
      <c r="C1867" t="s">
        <v>1680</v>
      </c>
      <c r="D1867">
        <v>32615</v>
      </c>
      <c r="E1867" s="54"/>
    </row>
    <row r="1868" spans="1:5">
      <c r="A1868" t="s">
        <v>16556</v>
      </c>
      <c r="B1868" t="s">
        <v>16556</v>
      </c>
      <c r="C1868" t="s">
        <v>16556</v>
      </c>
      <c r="D1868">
        <v>7052</v>
      </c>
      <c r="E1868" s="54"/>
    </row>
    <row r="1869" spans="1:5">
      <c r="A1869" t="s">
        <v>16557</v>
      </c>
      <c r="B1869" t="s">
        <v>16557</v>
      </c>
      <c r="C1869" t="s">
        <v>16557</v>
      </c>
      <c r="D1869">
        <v>8371</v>
      </c>
      <c r="E1869" s="54"/>
    </row>
    <row r="1870" spans="1:5">
      <c r="A1870" t="s">
        <v>899</v>
      </c>
      <c r="B1870" t="s">
        <v>457</v>
      </c>
      <c r="C1870" t="s">
        <v>899</v>
      </c>
      <c r="D1870">
        <v>8367</v>
      </c>
      <c r="E1870" s="54"/>
    </row>
    <row r="1871" spans="1:5">
      <c r="A1871" t="s">
        <v>14987</v>
      </c>
      <c r="B1871" t="s">
        <v>14986</v>
      </c>
      <c r="C1871" t="s">
        <v>14987</v>
      </c>
      <c r="D1871">
        <v>8372</v>
      </c>
      <c r="E1871" s="54"/>
    </row>
    <row r="1872" spans="1:5">
      <c r="A1872" t="s">
        <v>16559</v>
      </c>
      <c r="B1872" t="s">
        <v>16559</v>
      </c>
      <c r="C1872" t="s">
        <v>16559</v>
      </c>
      <c r="D1872" t="s">
        <v>16558</v>
      </c>
      <c r="E1872" s="54"/>
    </row>
    <row r="1873" spans="1:5">
      <c r="A1873" t="s">
        <v>900</v>
      </c>
      <c r="B1873" t="s">
        <v>458</v>
      </c>
      <c r="C1873" t="s">
        <v>900</v>
      </c>
      <c r="D1873">
        <v>8385</v>
      </c>
      <c r="E1873" s="54"/>
    </row>
    <row r="1874" spans="1:5">
      <c r="A1874" t="s">
        <v>16560</v>
      </c>
      <c r="B1874" t="s">
        <v>16560</v>
      </c>
      <c r="C1874" t="s">
        <v>16560</v>
      </c>
      <c r="D1874">
        <v>8369</v>
      </c>
      <c r="E1874" s="54"/>
    </row>
    <row r="1875" spans="1:5">
      <c r="A1875" t="s">
        <v>14988</v>
      </c>
      <c r="B1875" t="s">
        <v>549</v>
      </c>
      <c r="C1875" t="s">
        <v>14988</v>
      </c>
      <c r="D1875">
        <v>6814</v>
      </c>
      <c r="E1875" s="54"/>
    </row>
    <row r="1876" spans="1:5">
      <c r="A1876" t="s">
        <v>901</v>
      </c>
      <c r="B1876" t="s">
        <v>459</v>
      </c>
      <c r="C1876" t="s">
        <v>901</v>
      </c>
      <c r="D1876">
        <v>285</v>
      </c>
      <c r="E1876" s="54"/>
    </row>
    <row r="1877" spans="1:5">
      <c r="A1877" t="s">
        <v>16561</v>
      </c>
      <c r="B1877" t="s">
        <v>16561</v>
      </c>
      <c r="C1877" t="s">
        <v>16561</v>
      </c>
      <c r="D1877">
        <v>286</v>
      </c>
      <c r="E1877" s="54"/>
    </row>
    <row r="1878" spans="1:5">
      <c r="A1878" t="s">
        <v>14555</v>
      </c>
      <c r="B1878" t="s">
        <v>14555</v>
      </c>
      <c r="C1878" t="s">
        <v>14556</v>
      </c>
      <c r="D1878" t="s">
        <v>14557</v>
      </c>
      <c r="E1878" s="54"/>
    </row>
    <row r="1879" spans="1:5">
      <c r="A1879" t="s">
        <v>15006</v>
      </c>
      <c r="B1879" t="s">
        <v>15006</v>
      </c>
      <c r="C1879" t="s">
        <v>15007</v>
      </c>
      <c r="D1879" t="s">
        <v>15008</v>
      </c>
      <c r="E1879" s="54"/>
    </row>
    <row r="1880" spans="1:5">
      <c r="A1880" t="s">
        <v>16562</v>
      </c>
      <c r="B1880" t="s">
        <v>16562</v>
      </c>
      <c r="C1880" t="s">
        <v>16562</v>
      </c>
      <c r="D1880">
        <v>3972</v>
      </c>
      <c r="E1880" s="54"/>
    </row>
    <row r="1881" spans="1:5">
      <c r="A1881" t="s">
        <v>1382</v>
      </c>
      <c r="B1881" t="s">
        <v>372</v>
      </c>
      <c r="C1881" t="s">
        <v>1382</v>
      </c>
      <c r="D1881" t="s">
        <v>1183</v>
      </c>
      <c r="E1881" s="54"/>
    </row>
    <row r="1882" spans="1:5">
      <c r="A1882" t="s">
        <v>1383</v>
      </c>
      <c r="B1882" t="s">
        <v>373</v>
      </c>
      <c r="C1882" t="s">
        <v>1383</v>
      </c>
      <c r="D1882" t="s">
        <v>1184</v>
      </c>
      <c r="E1882" s="54"/>
    </row>
    <row r="1883" spans="1:5">
      <c r="A1883" t="s">
        <v>14990</v>
      </c>
      <c r="B1883" t="s">
        <v>14989</v>
      </c>
      <c r="C1883" t="s">
        <v>14990</v>
      </c>
      <c r="D1883" t="s">
        <v>14991</v>
      </c>
      <c r="E1883" s="54"/>
    </row>
    <row r="1884" spans="1:5">
      <c r="A1884" t="s">
        <v>902</v>
      </c>
      <c r="B1884" t="s">
        <v>460</v>
      </c>
      <c r="C1884" t="s">
        <v>902</v>
      </c>
      <c r="D1884" t="s">
        <v>1246</v>
      </c>
      <c r="E1884" s="54"/>
    </row>
    <row r="1885" spans="1:5">
      <c r="A1885" t="s">
        <v>16564</v>
      </c>
      <c r="B1885" t="s">
        <v>16564</v>
      </c>
      <c r="C1885" t="s">
        <v>16564</v>
      </c>
      <c r="D1885" t="s">
        <v>16563</v>
      </c>
      <c r="E1885" s="54"/>
    </row>
    <row r="1886" spans="1:5">
      <c r="A1886" t="s">
        <v>904</v>
      </c>
      <c r="B1886" t="s">
        <v>461</v>
      </c>
      <c r="C1886" t="s">
        <v>904</v>
      </c>
      <c r="D1886" t="s">
        <v>1248</v>
      </c>
      <c r="E1886" s="54"/>
    </row>
    <row r="1887" spans="1:5">
      <c r="A1887" t="s">
        <v>905</v>
      </c>
      <c r="B1887" t="s">
        <v>462</v>
      </c>
      <c r="C1887" t="s">
        <v>905</v>
      </c>
      <c r="D1887" t="s">
        <v>1249</v>
      </c>
      <c r="E1887" s="54"/>
    </row>
    <row r="1888" spans="1:5">
      <c r="A1888" t="s">
        <v>903</v>
      </c>
      <c r="B1888" t="s">
        <v>903</v>
      </c>
      <c r="C1888" t="s">
        <v>903</v>
      </c>
      <c r="D1888" t="s">
        <v>1247</v>
      </c>
      <c r="E1888" s="54"/>
    </row>
    <row r="1889" spans="1:5">
      <c r="A1889" t="s">
        <v>16565</v>
      </c>
      <c r="B1889" t="s">
        <v>16565</v>
      </c>
      <c r="C1889" t="s">
        <v>16565</v>
      </c>
      <c r="D1889">
        <v>7845</v>
      </c>
      <c r="E1889" s="54"/>
    </row>
    <row r="1890" spans="1:5">
      <c r="A1890" t="s">
        <v>16566</v>
      </c>
      <c r="B1890" t="s">
        <v>16566</v>
      </c>
      <c r="C1890" t="s">
        <v>16566</v>
      </c>
      <c r="D1890">
        <v>7846</v>
      </c>
      <c r="E1890" s="54"/>
    </row>
    <row r="1891" spans="1:5">
      <c r="A1891" t="s">
        <v>1634</v>
      </c>
      <c r="B1891" t="s">
        <v>1740</v>
      </c>
      <c r="C1891" t="s">
        <v>1634</v>
      </c>
      <c r="D1891">
        <v>7847</v>
      </c>
      <c r="E1891" s="54"/>
    </row>
    <row r="1892" spans="1:5">
      <c r="A1892" t="s">
        <v>14993</v>
      </c>
      <c r="B1892" t="s">
        <v>14992</v>
      </c>
      <c r="C1892" t="s">
        <v>14993</v>
      </c>
      <c r="D1892" t="s">
        <v>14994</v>
      </c>
      <c r="E1892" s="54"/>
    </row>
    <row r="1893" spans="1:5">
      <c r="A1893" t="s">
        <v>906</v>
      </c>
      <c r="B1893" t="s">
        <v>463</v>
      </c>
      <c r="C1893" t="s">
        <v>906</v>
      </c>
      <c r="D1893">
        <v>205</v>
      </c>
      <c r="E1893" s="54"/>
    </row>
    <row r="1894" spans="1:5">
      <c r="A1894" t="s">
        <v>907</v>
      </c>
      <c r="B1894" t="s">
        <v>464</v>
      </c>
      <c r="C1894" t="s">
        <v>907</v>
      </c>
      <c r="D1894">
        <v>204</v>
      </c>
      <c r="E1894" s="54"/>
    </row>
    <row r="1895" spans="1:5">
      <c r="A1895" t="s">
        <v>1691</v>
      </c>
      <c r="B1895" t="s">
        <v>1748</v>
      </c>
      <c r="C1895" t="s">
        <v>1691</v>
      </c>
      <c r="D1895">
        <v>206</v>
      </c>
      <c r="E1895" s="54"/>
    </row>
    <row r="1896" spans="1:5">
      <c r="A1896" t="s">
        <v>16567</v>
      </c>
      <c r="B1896" t="s">
        <v>16567</v>
      </c>
      <c r="C1896" t="s">
        <v>16567</v>
      </c>
      <c r="D1896">
        <v>207</v>
      </c>
      <c r="E1896" s="54"/>
    </row>
    <row r="1897" spans="1:5">
      <c r="A1897" t="s">
        <v>16568</v>
      </c>
      <c r="B1897" t="s">
        <v>16568</v>
      </c>
      <c r="C1897" t="s">
        <v>16568</v>
      </c>
      <c r="D1897">
        <v>190</v>
      </c>
    </row>
    <row r="1898" spans="1:5">
      <c r="A1898" t="s">
        <v>14996</v>
      </c>
      <c r="B1898" t="s">
        <v>14995</v>
      </c>
      <c r="C1898" t="s">
        <v>14996</v>
      </c>
      <c r="D1898">
        <v>188</v>
      </c>
    </row>
    <row r="1899" spans="1:5">
      <c r="A1899" t="s">
        <v>347</v>
      </c>
      <c r="B1899" t="s">
        <v>347</v>
      </c>
      <c r="C1899" t="s">
        <v>767</v>
      </c>
      <c r="D1899" t="s">
        <v>1152</v>
      </c>
    </row>
    <row r="1900" spans="1:5">
      <c r="A1900" t="s">
        <v>16569</v>
      </c>
      <c r="B1900" t="s">
        <v>16569</v>
      </c>
      <c r="C1900" t="s">
        <v>16569</v>
      </c>
      <c r="D1900">
        <v>5978</v>
      </c>
    </row>
    <row r="1901" spans="1:5">
      <c r="A1901" t="s">
        <v>16570</v>
      </c>
      <c r="B1901" t="s">
        <v>16570</v>
      </c>
      <c r="C1901" t="s">
        <v>16570</v>
      </c>
      <c r="D1901">
        <v>5969</v>
      </c>
    </row>
    <row r="1902" spans="1:5">
      <c r="A1902" t="s">
        <v>908</v>
      </c>
      <c r="B1902" t="s">
        <v>465</v>
      </c>
      <c r="C1902" t="s">
        <v>908</v>
      </c>
      <c r="D1902">
        <v>5972</v>
      </c>
    </row>
    <row r="1903" spans="1:5">
      <c r="A1903" t="s">
        <v>909</v>
      </c>
      <c r="B1903" t="s">
        <v>466</v>
      </c>
      <c r="C1903" t="s">
        <v>909</v>
      </c>
      <c r="D1903">
        <v>5970</v>
      </c>
    </row>
    <row r="1904" spans="1:5">
      <c r="A1904" t="s">
        <v>910</v>
      </c>
      <c r="B1904" t="s">
        <v>467</v>
      </c>
      <c r="C1904" t="s">
        <v>910</v>
      </c>
      <c r="D1904">
        <v>5975</v>
      </c>
    </row>
    <row r="1905" spans="1:4">
      <c r="A1905" t="s">
        <v>911</v>
      </c>
      <c r="B1905" t="s">
        <v>468</v>
      </c>
      <c r="C1905" t="s">
        <v>911</v>
      </c>
      <c r="D1905">
        <v>5977</v>
      </c>
    </row>
    <row r="1906" spans="1:4">
      <c r="A1906" t="s">
        <v>912</v>
      </c>
      <c r="B1906" t="s">
        <v>469</v>
      </c>
      <c r="C1906" t="s">
        <v>912</v>
      </c>
      <c r="D1906">
        <v>5980</v>
      </c>
    </row>
    <row r="1907" spans="1:4">
      <c r="A1907" t="s">
        <v>913</v>
      </c>
      <c r="B1907" t="s">
        <v>470</v>
      </c>
      <c r="C1907" t="s">
        <v>913</v>
      </c>
      <c r="D1907">
        <v>5968</v>
      </c>
    </row>
    <row r="1908" spans="1:4">
      <c r="A1908" t="s">
        <v>16571</v>
      </c>
      <c r="B1908" t="s">
        <v>16571</v>
      </c>
      <c r="C1908" t="s">
        <v>16571</v>
      </c>
      <c r="D1908">
        <v>5976</v>
      </c>
    </row>
    <row r="1909" spans="1:4">
      <c r="A1909" t="s">
        <v>16573</v>
      </c>
      <c r="B1909" t="s">
        <v>16573</v>
      </c>
      <c r="C1909" t="s">
        <v>16573</v>
      </c>
      <c r="D1909" t="s">
        <v>16572</v>
      </c>
    </row>
    <row r="1910" spans="1:4">
      <c r="A1910" t="s">
        <v>16574</v>
      </c>
      <c r="B1910" t="s">
        <v>16574</v>
      </c>
      <c r="C1910" t="s">
        <v>16574</v>
      </c>
      <c r="D1910">
        <v>7028</v>
      </c>
    </row>
    <row r="1911" spans="1:4">
      <c r="A1911" t="s">
        <v>16575</v>
      </c>
      <c r="B1911" t="s">
        <v>16575</v>
      </c>
      <c r="C1911" t="s">
        <v>16575</v>
      </c>
      <c r="D1911">
        <v>7027</v>
      </c>
    </row>
    <row r="1912" spans="1:4">
      <c r="A1912" t="s">
        <v>1621</v>
      </c>
      <c r="B1912" t="s">
        <v>1790</v>
      </c>
      <c r="C1912" t="s">
        <v>1621</v>
      </c>
      <c r="D1912">
        <v>3334</v>
      </c>
    </row>
    <row r="1913" spans="1:4">
      <c r="A1913" t="s">
        <v>1543</v>
      </c>
      <c r="B1913" t="s">
        <v>471</v>
      </c>
      <c r="C1913" t="s">
        <v>1543</v>
      </c>
      <c r="D1913">
        <v>3335</v>
      </c>
    </row>
    <row r="1914" spans="1:4">
      <c r="A1914" t="s">
        <v>14997</v>
      </c>
      <c r="B1914" t="s">
        <v>385</v>
      </c>
      <c r="C1914" t="s">
        <v>14997</v>
      </c>
      <c r="D1914">
        <v>7147</v>
      </c>
    </row>
    <row r="1915" spans="1:4">
      <c r="A1915" t="s">
        <v>16576</v>
      </c>
      <c r="B1915" t="s">
        <v>16576</v>
      </c>
      <c r="C1915" t="s">
        <v>16576</v>
      </c>
      <c r="D1915">
        <v>8393</v>
      </c>
    </row>
    <row r="1916" spans="1:4">
      <c r="A1916" t="s">
        <v>16577</v>
      </c>
      <c r="B1916" t="s">
        <v>16577</v>
      </c>
      <c r="C1916" t="s">
        <v>16577</v>
      </c>
      <c r="D1916">
        <v>1249</v>
      </c>
    </row>
    <row r="1917" spans="1:4">
      <c r="A1917" t="s">
        <v>1639</v>
      </c>
      <c r="B1917" t="s">
        <v>1800</v>
      </c>
      <c r="C1917" t="s">
        <v>1639</v>
      </c>
      <c r="D1917">
        <v>1250</v>
      </c>
    </row>
    <row r="1918" spans="1:4">
      <c r="A1918" t="s">
        <v>16578</v>
      </c>
      <c r="B1918" t="s">
        <v>16578</v>
      </c>
      <c r="C1918" t="s">
        <v>16578</v>
      </c>
      <c r="D1918">
        <v>3648</v>
      </c>
    </row>
    <row r="1919" spans="1:4">
      <c r="A1919" t="s">
        <v>14999</v>
      </c>
      <c r="B1919" t="s">
        <v>14998</v>
      </c>
      <c r="C1919" t="s">
        <v>14999</v>
      </c>
      <c r="D1919">
        <v>3650</v>
      </c>
    </row>
    <row r="1920" spans="1:4">
      <c r="A1920" t="s">
        <v>16579</v>
      </c>
      <c r="B1920" t="s">
        <v>16579</v>
      </c>
      <c r="C1920" t="s">
        <v>16579</v>
      </c>
      <c r="D1920">
        <v>3649</v>
      </c>
    </row>
    <row r="1921" spans="1:4">
      <c r="A1921" t="s">
        <v>15001</v>
      </c>
      <c r="B1921" t="s">
        <v>15000</v>
      </c>
      <c r="C1921" t="s">
        <v>15001</v>
      </c>
      <c r="D1921" t="s">
        <v>15002</v>
      </c>
    </row>
    <row r="1922" spans="1:4">
      <c r="A1922" t="s">
        <v>914</v>
      </c>
      <c r="B1922" t="s">
        <v>472</v>
      </c>
      <c r="C1922" t="s">
        <v>914</v>
      </c>
      <c r="D1922" t="s">
        <v>1250</v>
      </c>
    </row>
    <row r="1923" spans="1:4">
      <c r="A1923" t="s">
        <v>16581</v>
      </c>
      <c r="B1923" t="s">
        <v>16581</v>
      </c>
      <c r="C1923" t="s">
        <v>16581</v>
      </c>
      <c r="D1923" t="s">
        <v>16580</v>
      </c>
    </row>
    <row r="1924" spans="1:4">
      <c r="A1924" t="s">
        <v>15004</v>
      </c>
      <c r="B1924" t="s">
        <v>15003</v>
      </c>
      <c r="C1924" t="s">
        <v>15004</v>
      </c>
      <c r="D1924" t="s">
        <v>15005</v>
      </c>
    </row>
    <row r="1925" spans="1:4">
      <c r="A1925" t="s">
        <v>915</v>
      </c>
      <c r="B1925" t="s">
        <v>1409</v>
      </c>
      <c r="C1925" t="s">
        <v>915</v>
      </c>
      <c r="D1925" t="s">
        <v>1251</v>
      </c>
    </row>
    <row r="1926" spans="1:4">
      <c r="A1926" t="s">
        <v>15007</v>
      </c>
      <c r="B1926" t="s">
        <v>15006</v>
      </c>
      <c r="C1926" t="s">
        <v>15007</v>
      </c>
      <c r="D1926" t="s">
        <v>15008</v>
      </c>
    </row>
    <row r="1927" spans="1:4">
      <c r="A1927" t="s">
        <v>16583</v>
      </c>
      <c r="B1927" t="s">
        <v>16583</v>
      </c>
      <c r="C1927" t="s">
        <v>16583</v>
      </c>
      <c r="D1927" t="s">
        <v>16582</v>
      </c>
    </row>
    <row r="1928" spans="1:4">
      <c r="A1928" t="s">
        <v>916</v>
      </c>
      <c r="B1928" t="s">
        <v>916</v>
      </c>
      <c r="C1928" t="s">
        <v>916</v>
      </c>
      <c r="D1928" t="s">
        <v>1252</v>
      </c>
    </row>
    <row r="1929" spans="1:4">
      <c r="A1929" t="s">
        <v>15010</v>
      </c>
      <c r="B1929" t="s">
        <v>15009</v>
      </c>
      <c r="C1929" t="s">
        <v>15010</v>
      </c>
      <c r="D1929" t="s">
        <v>15011</v>
      </c>
    </row>
    <row r="1930" spans="1:4">
      <c r="A1930" t="s">
        <v>15013</v>
      </c>
      <c r="B1930" t="s">
        <v>15012</v>
      </c>
      <c r="C1930" t="s">
        <v>15013</v>
      </c>
      <c r="D1930" t="s">
        <v>15014</v>
      </c>
    </row>
    <row r="1931" spans="1:4">
      <c r="A1931" t="s">
        <v>15016</v>
      </c>
      <c r="B1931" t="s">
        <v>15015</v>
      </c>
      <c r="C1931" t="s">
        <v>15016</v>
      </c>
      <c r="D1931" t="s">
        <v>15017</v>
      </c>
    </row>
    <row r="1932" spans="1:4">
      <c r="A1932" t="s">
        <v>15019</v>
      </c>
      <c r="B1932" t="s">
        <v>15018</v>
      </c>
      <c r="C1932" t="s">
        <v>15019</v>
      </c>
      <c r="D1932" t="s">
        <v>15020</v>
      </c>
    </row>
    <row r="1933" spans="1:4">
      <c r="A1933" t="s">
        <v>917</v>
      </c>
      <c r="B1933" t="s">
        <v>474</v>
      </c>
      <c r="C1933" t="s">
        <v>917</v>
      </c>
      <c r="D1933" t="s">
        <v>1253</v>
      </c>
    </row>
    <row r="1934" spans="1:4">
      <c r="A1934" t="s">
        <v>15297</v>
      </c>
      <c r="B1934" t="s">
        <v>15297</v>
      </c>
      <c r="C1934" t="s">
        <v>15297</v>
      </c>
      <c r="D1934" t="e">
        <f>VLOOKUP(C1934,#REF!,2,FALSE)</f>
        <v>#REF!</v>
      </c>
    </row>
    <row r="1935" spans="1:4">
      <c r="A1935" t="s">
        <v>15297</v>
      </c>
      <c r="B1935" t="s">
        <v>15297</v>
      </c>
      <c r="C1935" t="s">
        <v>15297</v>
      </c>
      <c r="D1935" t="s">
        <v>16584</v>
      </c>
    </row>
    <row r="1936" spans="1:4">
      <c r="A1936" t="s">
        <v>15022</v>
      </c>
      <c r="B1936" t="s">
        <v>15021</v>
      </c>
      <c r="C1936" t="s">
        <v>15022</v>
      </c>
      <c r="D1936">
        <v>2627</v>
      </c>
    </row>
    <row r="1937" spans="1:4">
      <c r="A1937" t="s">
        <v>389</v>
      </c>
      <c r="B1937" t="s">
        <v>389</v>
      </c>
      <c r="C1937" t="s">
        <v>821</v>
      </c>
      <c r="D1937" t="s">
        <v>1195</v>
      </c>
    </row>
    <row r="1938" spans="1:4">
      <c r="A1938" t="s">
        <v>15024</v>
      </c>
      <c r="B1938" t="s">
        <v>15023</v>
      </c>
      <c r="C1938" t="s">
        <v>15024</v>
      </c>
      <c r="D1938">
        <v>5315</v>
      </c>
    </row>
    <row r="1939" spans="1:4">
      <c r="A1939" t="s">
        <v>14819</v>
      </c>
      <c r="B1939" t="s">
        <v>14819</v>
      </c>
      <c r="C1939" t="s">
        <v>14820</v>
      </c>
      <c r="D1939">
        <v>7290</v>
      </c>
    </row>
    <row r="1940" spans="1:4">
      <c r="A1940" t="s">
        <v>14407</v>
      </c>
      <c r="B1940" t="s">
        <v>14407</v>
      </c>
      <c r="C1940" t="s">
        <v>14408</v>
      </c>
      <c r="D1940" t="s">
        <v>14409</v>
      </c>
    </row>
    <row r="1941" spans="1:4">
      <c r="A1941" t="s">
        <v>14421</v>
      </c>
      <c r="B1941" t="s">
        <v>14421</v>
      </c>
      <c r="C1941" t="s">
        <v>14422</v>
      </c>
      <c r="D1941" t="s">
        <v>14423</v>
      </c>
    </row>
    <row r="1942" spans="1:4">
      <c r="A1942" t="s">
        <v>16585</v>
      </c>
      <c r="B1942" t="s">
        <v>16585</v>
      </c>
      <c r="C1942" t="s">
        <v>16585</v>
      </c>
      <c r="D1942">
        <v>112679</v>
      </c>
    </row>
    <row r="1943" spans="1:4">
      <c r="A1943" t="s">
        <v>16586</v>
      </c>
      <c r="B1943" t="s">
        <v>16586</v>
      </c>
      <c r="C1943" t="s">
        <v>16586</v>
      </c>
      <c r="D1943">
        <v>2160</v>
      </c>
    </row>
    <row r="1944" spans="1:4">
      <c r="A1944" t="s">
        <v>15026</v>
      </c>
      <c r="B1944" t="s">
        <v>15025</v>
      </c>
      <c r="C1944" t="s">
        <v>15026</v>
      </c>
      <c r="D1944" t="s">
        <v>15027</v>
      </c>
    </row>
    <row r="1945" spans="1:4">
      <c r="A1945" t="s">
        <v>921</v>
      </c>
      <c r="B1945" t="s">
        <v>478</v>
      </c>
      <c r="C1945" t="s">
        <v>921</v>
      </c>
      <c r="D1945" t="s">
        <v>1257</v>
      </c>
    </row>
    <row r="1946" spans="1:4">
      <c r="A1946" t="s">
        <v>918</v>
      </c>
      <c r="B1946" t="s">
        <v>918</v>
      </c>
      <c r="C1946" t="s">
        <v>918</v>
      </c>
      <c r="D1946" t="s">
        <v>1256</v>
      </c>
    </row>
    <row r="1947" spans="1:4">
      <c r="A1947" t="s">
        <v>922</v>
      </c>
      <c r="B1947" t="s">
        <v>479</v>
      </c>
      <c r="C1947" t="s">
        <v>922</v>
      </c>
      <c r="D1947" t="s">
        <v>1258</v>
      </c>
    </row>
    <row r="1948" spans="1:4">
      <c r="A1948" t="s">
        <v>16587</v>
      </c>
      <c r="B1948" t="s">
        <v>16587</v>
      </c>
      <c r="C1948" t="s">
        <v>16587</v>
      </c>
      <c r="D1948">
        <v>6655</v>
      </c>
    </row>
    <row r="1949" spans="1:4">
      <c r="A1949" t="s">
        <v>16588</v>
      </c>
      <c r="B1949" t="s">
        <v>16588</v>
      </c>
      <c r="C1949" t="s">
        <v>16588</v>
      </c>
      <c r="D1949">
        <v>6650</v>
      </c>
    </row>
    <row r="1950" spans="1:4">
      <c r="A1950" t="s">
        <v>16589</v>
      </c>
      <c r="B1950" t="s">
        <v>16589</v>
      </c>
      <c r="C1950" t="s">
        <v>16589</v>
      </c>
      <c r="D1950">
        <v>6657</v>
      </c>
    </row>
    <row r="1951" spans="1:4">
      <c r="A1951" t="s">
        <v>16590</v>
      </c>
      <c r="B1951" t="s">
        <v>16590</v>
      </c>
      <c r="C1951" t="s">
        <v>16590</v>
      </c>
      <c r="D1951">
        <v>6649</v>
      </c>
    </row>
    <row r="1952" spans="1:4">
      <c r="A1952" t="s">
        <v>16591</v>
      </c>
      <c r="B1952" t="s">
        <v>16591</v>
      </c>
      <c r="C1952" t="s">
        <v>16591</v>
      </c>
      <c r="D1952">
        <v>6658</v>
      </c>
    </row>
    <row r="1953" spans="1:4">
      <c r="A1953" t="s">
        <v>15028</v>
      </c>
      <c r="B1953" t="s">
        <v>520</v>
      </c>
      <c r="C1953" t="s">
        <v>15028</v>
      </c>
      <c r="D1953">
        <v>6660</v>
      </c>
    </row>
    <row r="1954" spans="1:4">
      <c r="A1954" t="s">
        <v>919</v>
      </c>
      <c r="B1954" t="s">
        <v>15029</v>
      </c>
      <c r="C1954" t="s">
        <v>919</v>
      </c>
      <c r="D1954">
        <v>6653</v>
      </c>
    </row>
    <row r="1955" spans="1:4">
      <c r="A1955" t="s">
        <v>15030</v>
      </c>
      <c r="B1955" t="s">
        <v>289</v>
      </c>
      <c r="C1955" t="s">
        <v>15030</v>
      </c>
      <c r="D1955">
        <v>6659</v>
      </c>
    </row>
    <row r="1956" spans="1:4">
      <c r="A1956" t="s">
        <v>920</v>
      </c>
      <c r="B1956" t="s">
        <v>477</v>
      </c>
      <c r="C1956" t="s">
        <v>920</v>
      </c>
      <c r="D1956">
        <v>6651</v>
      </c>
    </row>
    <row r="1957" spans="1:4">
      <c r="A1957" t="s">
        <v>16592</v>
      </c>
      <c r="B1957" t="s">
        <v>16592</v>
      </c>
      <c r="C1957" t="s">
        <v>16592</v>
      </c>
      <c r="D1957">
        <v>6652</v>
      </c>
    </row>
    <row r="1958" spans="1:4">
      <c r="A1958" t="s">
        <v>16593</v>
      </c>
      <c r="B1958" t="s">
        <v>16593</v>
      </c>
      <c r="C1958" t="s">
        <v>16593</v>
      </c>
      <c r="D1958">
        <v>6654</v>
      </c>
    </row>
    <row r="1959" spans="1:4">
      <c r="A1959" t="s">
        <v>16594</v>
      </c>
      <c r="B1959" t="s">
        <v>16594</v>
      </c>
      <c r="C1959" t="s">
        <v>16594</v>
      </c>
      <c r="D1959">
        <v>7644</v>
      </c>
    </row>
    <row r="1960" spans="1:4">
      <c r="A1960" t="s">
        <v>15032</v>
      </c>
      <c r="B1960" t="s">
        <v>15031</v>
      </c>
      <c r="C1960" t="s">
        <v>15032</v>
      </c>
      <c r="D1960">
        <v>7709</v>
      </c>
    </row>
    <row r="1961" spans="1:4">
      <c r="A1961" t="s">
        <v>16595</v>
      </c>
      <c r="B1961" t="s">
        <v>16595</v>
      </c>
      <c r="C1961" t="s">
        <v>16595</v>
      </c>
      <c r="D1961">
        <v>7712</v>
      </c>
    </row>
    <row r="1962" spans="1:4">
      <c r="A1962" t="s">
        <v>16596</v>
      </c>
      <c r="B1962" t="s">
        <v>16596</v>
      </c>
      <c r="C1962" t="s">
        <v>16596</v>
      </c>
      <c r="D1962">
        <v>7720</v>
      </c>
    </row>
    <row r="1963" spans="1:4">
      <c r="A1963" t="s">
        <v>16597</v>
      </c>
      <c r="B1963" t="s">
        <v>16597</v>
      </c>
      <c r="C1963" t="s">
        <v>16597</v>
      </c>
      <c r="D1963">
        <v>7723</v>
      </c>
    </row>
    <row r="1964" spans="1:4">
      <c r="A1964" t="s">
        <v>16598</v>
      </c>
      <c r="B1964" t="s">
        <v>16598</v>
      </c>
      <c r="C1964" t="s">
        <v>16598</v>
      </c>
      <c r="D1964">
        <v>7741</v>
      </c>
    </row>
    <row r="1965" spans="1:4">
      <c r="A1965" t="s">
        <v>16599</v>
      </c>
      <c r="B1965" t="s">
        <v>16599</v>
      </c>
      <c r="C1965" t="s">
        <v>16599</v>
      </c>
      <c r="D1965">
        <v>103845991</v>
      </c>
    </row>
    <row r="1966" spans="1:4">
      <c r="A1966" t="s">
        <v>16600</v>
      </c>
      <c r="B1966" t="s">
        <v>16600</v>
      </c>
      <c r="C1966" t="s">
        <v>16600</v>
      </c>
      <c r="D1966">
        <v>7731</v>
      </c>
    </row>
    <row r="1967" spans="1:4">
      <c r="A1967" t="s">
        <v>16601</v>
      </c>
      <c r="B1967" t="s">
        <v>16601</v>
      </c>
      <c r="C1967" t="s">
        <v>16601</v>
      </c>
      <c r="D1967">
        <v>7745</v>
      </c>
    </row>
    <row r="1968" spans="1:4">
      <c r="A1968" t="s">
        <v>16602</v>
      </c>
      <c r="B1968" t="s">
        <v>16602</v>
      </c>
      <c r="C1968" t="s">
        <v>16602</v>
      </c>
      <c r="D1968">
        <v>7717</v>
      </c>
    </row>
    <row r="1969" spans="1:4">
      <c r="A1969" t="s">
        <v>16603</v>
      </c>
      <c r="B1969" t="s">
        <v>16603</v>
      </c>
      <c r="C1969" t="s">
        <v>16603</v>
      </c>
      <c r="D1969">
        <v>32267</v>
      </c>
    </row>
    <row r="1970" spans="1:4">
      <c r="A1970" t="s">
        <v>923</v>
      </c>
      <c r="B1970" t="s">
        <v>480</v>
      </c>
      <c r="C1970" t="s">
        <v>923</v>
      </c>
      <c r="D1970" t="s">
        <v>1259</v>
      </c>
    </row>
    <row r="1971" spans="1:4">
      <c r="A1971" t="s">
        <v>16604</v>
      </c>
      <c r="B1971" t="s">
        <v>16604</v>
      </c>
      <c r="C1971" t="s">
        <v>16604</v>
      </c>
      <c r="D1971">
        <v>7727</v>
      </c>
    </row>
    <row r="1972" spans="1:4">
      <c r="A1972" t="s">
        <v>15034</v>
      </c>
      <c r="B1972" t="s">
        <v>15033</v>
      </c>
      <c r="C1972" t="s">
        <v>15034</v>
      </c>
      <c r="D1972">
        <v>7708</v>
      </c>
    </row>
    <row r="1973" spans="1:4">
      <c r="A1973" t="s">
        <v>924</v>
      </c>
      <c r="B1973" t="s">
        <v>481</v>
      </c>
      <c r="C1973" t="s">
        <v>924</v>
      </c>
      <c r="D1973">
        <v>7707</v>
      </c>
    </row>
    <row r="1974" spans="1:4">
      <c r="A1974" t="s">
        <v>16605</v>
      </c>
      <c r="B1974" t="s">
        <v>16605</v>
      </c>
      <c r="C1974" t="s">
        <v>16605</v>
      </c>
      <c r="D1974">
        <v>7711</v>
      </c>
    </row>
    <row r="1975" spans="1:4">
      <c r="A1975" t="s">
        <v>15036</v>
      </c>
      <c r="B1975" t="s">
        <v>15035</v>
      </c>
      <c r="C1975" t="s">
        <v>15036</v>
      </c>
      <c r="D1975">
        <v>30245</v>
      </c>
    </row>
    <row r="1976" spans="1:4">
      <c r="A1976" t="s">
        <v>16606</v>
      </c>
      <c r="B1976" t="s">
        <v>16606</v>
      </c>
      <c r="C1976" t="s">
        <v>16606</v>
      </c>
      <c r="D1976">
        <v>31257</v>
      </c>
    </row>
    <row r="1977" spans="1:4">
      <c r="A1977" t="s">
        <v>16607</v>
      </c>
      <c r="B1977" t="s">
        <v>16607</v>
      </c>
      <c r="C1977" t="s">
        <v>16607</v>
      </c>
      <c r="D1977">
        <v>31258</v>
      </c>
    </row>
    <row r="1978" spans="1:4">
      <c r="A1978" t="s">
        <v>16608</v>
      </c>
      <c r="B1978" t="s">
        <v>16608</v>
      </c>
      <c r="C1978" t="s">
        <v>16608</v>
      </c>
      <c r="D1978">
        <v>7743</v>
      </c>
    </row>
    <row r="1979" spans="1:4">
      <c r="A1979" t="s">
        <v>16609</v>
      </c>
      <c r="B1979" t="s">
        <v>16609</v>
      </c>
      <c r="C1979" t="s">
        <v>16609</v>
      </c>
      <c r="D1979">
        <v>7715</v>
      </c>
    </row>
    <row r="1980" spans="1:4">
      <c r="A1980" t="s">
        <v>925</v>
      </c>
      <c r="B1980" t="s">
        <v>482</v>
      </c>
      <c r="C1980" t="s">
        <v>925</v>
      </c>
      <c r="D1980">
        <v>7724</v>
      </c>
    </row>
    <row r="1981" spans="1:4">
      <c r="A1981" t="s">
        <v>16610</v>
      </c>
      <c r="B1981" t="s">
        <v>16610</v>
      </c>
      <c r="C1981" t="s">
        <v>16610</v>
      </c>
      <c r="D1981">
        <v>7704</v>
      </c>
    </row>
    <row r="1982" spans="1:4">
      <c r="A1982" t="s">
        <v>15271</v>
      </c>
      <c r="B1982" t="s">
        <v>15272</v>
      </c>
      <c r="C1982" t="s">
        <v>15271</v>
      </c>
      <c r="D1982">
        <v>22731553</v>
      </c>
    </row>
    <row r="1983" spans="1:4">
      <c r="A1983" t="s">
        <v>926</v>
      </c>
      <c r="B1983" t="s">
        <v>15037</v>
      </c>
      <c r="C1983" t="s">
        <v>926</v>
      </c>
      <c r="D1983">
        <v>7726</v>
      </c>
    </row>
    <row r="1984" spans="1:4">
      <c r="A1984" t="s">
        <v>16611</v>
      </c>
      <c r="B1984" t="s">
        <v>16611</v>
      </c>
      <c r="C1984" t="s">
        <v>16611</v>
      </c>
      <c r="D1984">
        <v>32265</v>
      </c>
    </row>
    <row r="1985" spans="1:4">
      <c r="A1985" t="s">
        <v>16612</v>
      </c>
      <c r="B1985" t="s">
        <v>16612</v>
      </c>
      <c r="C1985" t="s">
        <v>16612</v>
      </c>
      <c r="D1985">
        <v>31754</v>
      </c>
    </row>
    <row r="1986" spans="1:4">
      <c r="A1986" t="s">
        <v>16613</v>
      </c>
      <c r="B1986" t="s">
        <v>16613</v>
      </c>
      <c r="C1986" t="s">
        <v>16613</v>
      </c>
      <c r="D1986">
        <v>103845702</v>
      </c>
    </row>
    <row r="1987" spans="1:4">
      <c r="A1987" t="s">
        <v>16614</v>
      </c>
      <c r="B1987" t="s">
        <v>16614</v>
      </c>
      <c r="C1987" t="s">
        <v>16614</v>
      </c>
      <c r="D1987">
        <v>7744</v>
      </c>
    </row>
    <row r="1988" spans="1:4">
      <c r="A1988" t="s">
        <v>16615</v>
      </c>
      <c r="B1988" t="s">
        <v>16615</v>
      </c>
      <c r="C1988" t="s">
        <v>16615</v>
      </c>
      <c r="D1988">
        <v>7716</v>
      </c>
    </row>
    <row r="1989" spans="1:4">
      <c r="A1989" t="s">
        <v>16616</v>
      </c>
      <c r="B1989" t="s">
        <v>16616</v>
      </c>
      <c r="C1989" t="s">
        <v>16616</v>
      </c>
      <c r="D1989">
        <v>7714</v>
      </c>
    </row>
    <row r="1990" spans="1:4">
      <c r="A1990" t="s">
        <v>16617</v>
      </c>
      <c r="B1990" t="s">
        <v>16617</v>
      </c>
      <c r="C1990" t="s">
        <v>16617</v>
      </c>
      <c r="D1990">
        <v>7729</v>
      </c>
    </row>
    <row r="1991" spans="1:4">
      <c r="A1991" t="s">
        <v>16618</v>
      </c>
      <c r="B1991" t="s">
        <v>16618</v>
      </c>
      <c r="C1991" t="s">
        <v>16618</v>
      </c>
      <c r="D1991">
        <v>7732</v>
      </c>
    </row>
    <row r="1992" spans="1:4">
      <c r="A1992" t="s">
        <v>16619</v>
      </c>
      <c r="B1992" t="s">
        <v>16619</v>
      </c>
      <c r="C1992" t="s">
        <v>16619</v>
      </c>
      <c r="D1992">
        <v>7713</v>
      </c>
    </row>
    <row r="1993" spans="1:4">
      <c r="A1993" t="s">
        <v>16620</v>
      </c>
      <c r="B1993" t="s">
        <v>16620</v>
      </c>
      <c r="C1993" t="s">
        <v>16620</v>
      </c>
      <c r="D1993">
        <v>7706</v>
      </c>
    </row>
    <row r="1994" spans="1:4">
      <c r="A1994" t="s">
        <v>16621</v>
      </c>
      <c r="B1994" t="s">
        <v>16621</v>
      </c>
      <c r="C1994" t="s">
        <v>16621</v>
      </c>
      <c r="D1994">
        <v>30128</v>
      </c>
    </row>
    <row r="1995" spans="1:4">
      <c r="A1995" t="s">
        <v>16622</v>
      </c>
      <c r="B1995" t="s">
        <v>16622</v>
      </c>
      <c r="C1995" t="s">
        <v>16622</v>
      </c>
      <c r="D1995">
        <v>31755</v>
      </c>
    </row>
    <row r="1996" spans="1:4">
      <c r="A1996" t="s">
        <v>16623</v>
      </c>
      <c r="B1996" t="s">
        <v>16623</v>
      </c>
      <c r="C1996" t="s">
        <v>16623</v>
      </c>
      <c r="D1996">
        <v>7710</v>
      </c>
    </row>
    <row r="1997" spans="1:4">
      <c r="A1997" t="s">
        <v>16624</v>
      </c>
      <c r="B1997" t="s">
        <v>16624</v>
      </c>
      <c r="C1997" t="s">
        <v>16624</v>
      </c>
      <c r="D1997">
        <v>7718</v>
      </c>
    </row>
    <row r="1998" spans="1:4">
      <c r="A1998" t="s">
        <v>16625</v>
      </c>
      <c r="B1998" t="s">
        <v>16625</v>
      </c>
      <c r="C1998" t="s">
        <v>16625</v>
      </c>
      <c r="D1998">
        <v>7722</v>
      </c>
    </row>
    <row r="1999" spans="1:4">
      <c r="A1999" t="s">
        <v>16626</v>
      </c>
      <c r="B1999" t="s">
        <v>16626</v>
      </c>
      <c r="C1999" t="s">
        <v>16626</v>
      </c>
      <c r="D1999">
        <v>31756</v>
      </c>
    </row>
    <row r="2000" spans="1:4">
      <c r="A2000" t="s">
        <v>16627</v>
      </c>
      <c r="B2000" t="s">
        <v>16627</v>
      </c>
      <c r="C2000" t="s">
        <v>16627</v>
      </c>
      <c r="D2000">
        <v>103844067</v>
      </c>
    </row>
    <row r="2001" spans="1:4">
      <c r="A2001" t="s">
        <v>927</v>
      </c>
      <c r="B2001" t="s">
        <v>483</v>
      </c>
      <c r="C2001" t="s">
        <v>927</v>
      </c>
      <c r="D2001">
        <v>7721</v>
      </c>
    </row>
    <row r="2002" spans="1:4">
      <c r="A2002" t="s">
        <v>16628</v>
      </c>
      <c r="B2002" t="s">
        <v>16628</v>
      </c>
      <c r="C2002" t="s">
        <v>16628</v>
      </c>
      <c r="D2002">
        <v>7725</v>
      </c>
    </row>
    <row r="2003" spans="1:4">
      <c r="A2003" t="s">
        <v>16629</v>
      </c>
      <c r="B2003" t="s">
        <v>16629</v>
      </c>
      <c r="C2003" t="s">
        <v>16629</v>
      </c>
      <c r="D2003">
        <v>31757</v>
      </c>
    </row>
    <row r="2004" spans="1:4">
      <c r="A2004" t="s">
        <v>15039</v>
      </c>
      <c r="B2004" t="s">
        <v>15038</v>
      </c>
      <c r="C2004" t="s">
        <v>15039</v>
      </c>
      <c r="D2004">
        <v>31758</v>
      </c>
    </row>
    <row r="2005" spans="1:4">
      <c r="A2005" t="s">
        <v>15041</v>
      </c>
      <c r="B2005" t="s">
        <v>15040</v>
      </c>
      <c r="C2005" t="s">
        <v>15041</v>
      </c>
      <c r="D2005">
        <v>7742</v>
      </c>
    </row>
    <row r="2006" spans="1:4">
      <c r="A2006" t="s">
        <v>16630</v>
      </c>
      <c r="B2006" t="s">
        <v>16630</v>
      </c>
      <c r="C2006" t="s">
        <v>16630</v>
      </c>
      <c r="D2006">
        <v>31538</v>
      </c>
    </row>
    <row r="2007" spans="1:4">
      <c r="A2007" t="s">
        <v>16632</v>
      </c>
      <c r="B2007" t="s">
        <v>16632</v>
      </c>
      <c r="C2007" t="s">
        <v>16632</v>
      </c>
      <c r="D2007" t="s">
        <v>16631</v>
      </c>
    </row>
    <row r="2008" spans="1:4">
      <c r="A2008" t="s">
        <v>16633</v>
      </c>
      <c r="B2008" t="s">
        <v>16633</v>
      </c>
      <c r="C2008" t="s">
        <v>16633</v>
      </c>
      <c r="D2008">
        <v>103727048</v>
      </c>
    </row>
    <row r="2009" spans="1:4">
      <c r="A2009" t="s">
        <v>16634</v>
      </c>
      <c r="B2009" t="s">
        <v>16634</v>
      </c>
      <c r="C2009" t="s">
        <v>16634</v>
      </c>
      <c r="D2009">
        <v>22681068</v>
      </c>
    </row>
    <row r="2010" spans="1:4">
      <c r="A2010" t="s">
        <v>15042</v>
      </c>
      <c r="B2010" t="s">
        <v>1764</v>
      </c>
      <c r="C2010" t="s">
        <v>15042</v>
      </c>
      <c r="D2010">
        <v>628</v>
      </c>
    </row>
    <row r="2011" spans="1:4">
      <c r="A2011" t="s">
        <v>16635</v>
      </c>
      <c r="B2011" t="s">
        <v>16635</v>
      </c>
      <c r="C2011" t="s">
        <v>16635</v>
      </c>
      <c r="D2011">
        <v>540</v>
      </c>
    </row>
    <row r="2012" spans="1:4">
      <c r="A2012" t="s">
        <v>16636</v>
      </c>
      <c r="B2012" t="s">
        <v>16636</v>
      </c>
      <c r="C2012" t="s">
        <v>16636</v>
      </c>
      <c r="D2012">
        <v>734</v>
      </c>
    </row>
    <row r="2013" spans="1:4">
      <c r="A2013" t="s">
        <v>928</v>
      </c>
      <c r="B2013" t="s">
        <v>484</v>
      </c>
      <c r="C2013" t="s">
        <v>928</v>
      </c>
      <c r="D2013">
        <v>721</v>
      </c>
    </row>
    <row r="2014" spans="1:4">
      <c r="A2014" t="s">
        <v>16637</v>
      </c>
      <c r="B2014" t="s">
        <v>16637</v>
      </c>
      <c r="C2014" t="s">
        <v>16637</v>
      </c>
      <c r="D2014">
        <v>733</v>
      </c>
    </row>
    <row r="2015" spans="1:4">
      <c r="A2015" t="s">
        <v>16638</v>
      </c>
      <c r="B2015" t="s">
        <v>16638</v>
      </c>
      <c r="C2015" t="s">
        <v>16638</v>
      </c>
      <c r="D2015">
        <v>1016627</v>
      </c>
    </row>
    <row r="2016" spans="1:4">
      <c r="A2016" t="s">
        <v>16639</v>
      </c>
      <c r="B2016" t="s">
        <v>16639</v>
      </c>
      <c r="C2016" t="s">
        <v>16639</v>
      </c>
      <c r="D2016">
        <v>732</v>
      </c>
    </row>
    <row r="2017" spans="1:4">
      <c r="A2017" t="s">
        <v>16640</v>
      </c>
      <c r="B2017" t="s">
        <v>16640</v>
      </c>
      <c r="C2017" t="s">
        <v>16640</v>
      </c>
      <c r="D2017">
        <v>728</v>
      </c>
    </row>
    <row r="2018" spans="1:4">
      <c r="A2018" t="s">
        <v>16641</v>
      </c>
      <c r="B2018" t="s">
        <v>16641</v>
      </c>
      <c r="C2018" t="s">
        <v>16641</v>
      </c>
      <c r="D2018">
        <v>726</v>
      </c>
    </row>
    <row r="2019" spans="1:4">
      <c r="A2019" t="s">
        <v>1617</v>
      </c>
      <c r="B2019" t="s">
        <v>1779</v>
      </c>
      <c r="C2019" t="s">
        <v>1617</v>
      </c>
      <c r="D2019">
        <v>727</v>
      </c>
    </row>
    <row r="2020" spans="1:4">
      <c r="A2020" t="s">
        <v>517</v>
      </c>
      <c r="B2020" t="s">
        <v>517</v>
      </c>
      <c r="C2020" t="s">
        <v>965</v>
      </c>
      <c r="D2020" t="s">
        <v>1279</v>
      </c>
    </row>
    <row r="2021" spans="1:4">
      <c r="A2021" t="s">
        <v>523</v>
      </c>
      <c r="B2021" t="s">
        <v>523</v>
      </c>
      <c r="C2021" t="s">
        <v>974</v>
      </c>
      <c r="D2021">
        <v>6685</v>
      </c>
    </row>
    <row r="2022" spans="1:4">
      <c r="A2022" t="s">
        <v>299</v>
      </c>
      <c r="B2022" t="s">
        <v>299</v>
      </c>
      <c r="C2022" t="s">
        <v>705</v>
      </c>
      <c r="D2022" t="s">
        <v>1128</v>
      </c>
    </row>
    <row r="2023" spans="1:4">
      <c r="A2023" t="s">
        <v>14695</v>
      </c>
      <c r="B2023" t="s">
        <v>14695</v>
      </c>
      <c r="C2023" t="s">
        <v>14696</v>
      </c>
      <c r="D2023" t="s">
        <v>14697</v>
      </c>
    </row>
    <row r="2024" spans="1:4">
      <c r="A2024" t="s">
        <v>284</v>
      </c>
      <c r="B2024" t="s">
        <v>284</v>
      </c>
      <c r="C2024" t="s">
        <v>678</v>
      </c>
      <c r="D2024" t="s">
        <v>1107</v>
      </c>
    </row>
    <row r="2025" spans="1:4">
      <c r="A2025" t="s">
        <v>14786</v>
      </c>
      <c r="B2025" t="s">
        <v>14786</v>
      </c>
      <c r="C2025" t="s">
        <v>14787</v>
      </c>
      <c r="D2025" t="s">
        <v>14788</v>
      </c>
    </row>
    <row r="2026" spans="1:4">
      <c r="A2026" t="s">
        <v>14834</v>
      </c>
      <c r="B2026" t="s">
        <v>14834</v>
      </c>
      <c r="C2026" t="s">
        <v>14835</v>
      </c>
      <c r="D2026">
        <v>5951</v>
      </c>
    </row>
    <row r="2027" spans="1:4">
      <c r="A2027" t="s">
        <v>452</v>
      </c>
      <c r="B2027" t="s">
        <v>452</v>
      </c>
      <c r="C2027" t="s">
        <v>894</v>
      </c>
      <c r="D2027">
        <v>6704</v>
      </c>
    </row>
    <row r="2028" spans="1:4">
      <c r="A2028" t="s">
        <v>14905</v>
      </c>
      <c r="B2028" t="s">
        <v>14905</v>
      </c>
      <c r="C2028" t="s">
        <v>14906</v>
      </c>
      <c r="D2028" t="s">
        <v>14907</v>
      </c>
    </row>
    <row r="2029" spans="1:4">
      <c r="A2029" t="s">
        <v>363</v>
      </c>
      <c r="B2029" t="s">
        <v>363</v>
      </c>
      <c r="C2029" t="s">
        <v>788</v>
      </c>
      <c r="D2029" t="s">
        <v>1165</v>
      </c>
    </row>
    <row r="2030" spans="1:4">
      <c r="A2030" t="s">
        <v>1734</v>
      </c>
      <c r="B2030" t="s">
        <v>1734</v>
      </c>
      <c r="C2030" t="s">
        <v>1640</v>
      </c>
      <c r="D2030">
        <v>2959</v>
      </c>
    </row>
    <row r="2031" spans="1:4">
      <c r="A2031" t="s">
        <v>16642</v>
      </c>
      <c r="B2031" t="s">
        <v>16642</v>
      </c>
      <c r="C2031" t="s">
        <v>16642</v>
      </c>
      <c r="D2031">
        <v>4017</v>
      </c>
    </row>
    <row r="2032" spans="1:4">
      <c r="A2032" t="s">
        <v>16643</v>
      </c>
      <c r="B2032" t="s">
        <v>16643</v>
      </c>
      <c r="C2032" t="s">
        <v>16643</v>
      </c>
      <c r="D2032">
        <v>4020</v>
      </c>
    </row>
    <row r="2033" spans="1:4">
      <c r="A2033" t="s">
        <v>16644</v>
      </c>
      <c r="B2033" t="s">
        <v>16644</v>
      </c>
      <c r="C2033" t="s">
        <v>16644</v>
      </c>
      <c r="D2033">
        <v>4019</v>
      </c>
    </row>
    <row r="2034" spans="1:4">
      <c r="A2034" t="s">
        <v>16645</v>
      </c>
      <c r="B2034" t="s">
        <v>16645</v>
      </c>
      <c r="C2034" t="s">
        <v>16645</v>
      </c>
      <c r="D2034">
        <v>4018</v>
      </c>
    </row>
    <row r="2035" spans="1:4">
      <c r="A2035" t="s">
        <v>16646</v>
      </c>
      <c r="B2035" t="s">
        <v>16646</v>
      </c>
      <c r="C2035" t="s">
        <v>16646</v>
      </c>
      <c r="D2035">
        <v>4005</v>
      </c>
    </row>
    <row r="2036" spans="1:4">
      <c r="A2036" t="s">
        <v>323</v>
      </c>
      <c r="B2036" t="s">
        <v>323</v>
      </c>
      <c r="C2036" t="s">
        <v>14682</v>
      </c>
      <c r="D2036">
        <v>8209</v>
      </c>
    </row>
    <row r="2037" spans="1:4">
      <c r="A2037" t="s">
        <v>500</v>
      </c>
      <c r="B2037" t="s">
        <v>500</v>
      </c>
      <c r="C2037" t="s">
        <v>944</v>
      </c>
      <c r="D2037">
        <v>7379</v>
      </c>
    </row>
    <row r="2038" spans="1:4">
      <c r="A2038" t="s">
        <v>14575</v>
      </c>
      <c r="B2038" t="s">
        <v>14575</v>
      </c>
      <c r="C2038" t="s">
        <v>14576</v>
      </c>
      <c r="D2038">
        <v>6962</v>
      </c>
    </row>
    <row r="2039" spans="1:4">
      <c r="A2039" t="s">
        <v>14986</v>
      </c>
      <c r="B2039" t="s">
        <v>14986</v>
      </c>
      <c r="C2039" t="s">
        <v>14987</v>
      </c>
      <c r="D2039">
        <v>8372</v>
      </c>
    </row>
    <row r="2040" spans="1:4">
      <c r="A2040" t="s">
        <v>272</v>
      </c>
      <c r="B2040" t="s">
        <v>272</v>
      </c>
      <c r="C2040" t="s">
        <v>664</v>
      </c>
      <c r="D2040">
        <v>1216</v>
      </c>
    </row>
    <row r="2041" spans="1:4">
      <c r="A2041" t="s">
        <v>15044</v>
      </c>
      <c r="B2041" t="s">
        <v>15043</v>
      </c>
      <c r="C2041" t="s">
        <v>15044</v>
      </c>
      <c r="D2041" t="s">
        <v>15045</v>
      </c>
    </row>
    <row r="2042" spans="1:4">
      <c r="A2042" t="s">
        <v>929</v>
      </c>
      <c r="B2042" t="s">
        <v>486</v>
      </c>
      <c r="C2042" t="s">
        <v>929</v>
      </c>
      <c r="D2042" t="s">
        <v>1260</v>
      </c>
    </row>
    <row r="2043" spans="1:4">
      <c r="A2043" t="s">
        <v>15047</v>
      </c>
      <c r="B2043" t="s">
        <v>15046</v>
      </c>
      <c r="C2043" t="s">
        <v>15047</v>
      </c>
      <c r="D2043" t="s">
        <v>15048</v>
      </c>
    </row>
    <row r="2044" spans="1:4">
      <c r="A2044" t="s">
        <v>15050</v>
      </c>
      <c r="B2044" t="s">
        <v>15049</v>
      </c>
      <c r="C2044" t="s">
        <v>15050</v>
      </c>
      <c r="D2044" t="s">
        <v>15051</v>
      </c>
    </row>
    <row r="2045" spans="1:4">
      <c r="A2045" t="s">
        <v>930</v>
      </c>
      <c r="B2045" t="s">
        <v>930</v>
      </c>
      <c r="C2045" t="s">
        <v>930</v>
      </c>
      <c r="D2045" t="s">
        <v>1261</v>
      </c>
    </row>
    <row r="2046" spans="1:4">
      <c r="A2046" t="s">
        <v>16648</v>
      </c>
      <c r="B2046" t="s">
        <v>16648</v>
      </c>
      <c r="C2046" t="s">
        <v>16648</v>
      </c>
      <c r="D2046" t="s">
        <v>16647</v>
      </c>
    </row>
    <row r="2047" spans="1:4">
      <c r="A2047" t="s">
        <v>931</v>
      </c>
      <c r="B2047" t="s">
        <v>487</v>
      </c>
      <c r="C2047" t="s">
        <v>931</v>
      </c>
      <c r="D2047" t="s">
        <v>1262</v>
      </c>
    </row>
    <row r="2048" spans="1:4">
      <c r="A2048" t="s">
        <v>932</v>
      </c>
      <c r="B2048" t="s">
        <v>488</v>
      </c>
      <c r="C2048" t="s">
        <v>932</v>
      </c>
      <c r="D2048">
        <v>8543</v>
      </c>
    </row>
    <row r="2049" spans="1:4">
      <c r="A2049" t="s">
        <v>16649</v>
      </c>
      <c r="B2049" t="s">
        <v>16649</v>
      </c>
      <c r="C2049" t="s">
        <v>16649</v>
      </c>
      <c r="D2049">
        <v>8546</v>
      </c>
    </row>
    <row r="2050" spans="1:4">
      <c r="A2050" t="s">
        <v>933</v>
      </c>
      <c r="B2050" t="s">
        <v>489</v>
      </c>
      <c r="C2050" t="s">
        <v>933</v>
      </c>
      <c r="D2050">
        <v>8544</v>
      </c>
    </row>
    <row r="2051" spans="1:4">
      <c r="A2051" t="s">
        <v>16650</v>
      </c>
      <c r="B2051" t="s">
        <v>16650</v>
      </c>
      <c r="C2051" t="s">
        <v>16650</v>
      </c>
      <c r="D2051">
        <v>8547</v>
      </c>
    </row>
    <row r="2052" spans="1:4">
      <c r="A2052" t="s">
        <v>934</v>
      </c>
      <c r="B2052" t="s">
        <v>490</v>
      </c>
      <c r="C2052" t="s">
        <v>934</v>
      </c>
      <c r="D2052">
        <v>8545</v>
      </c>
    </row>
    <row r="2053" spans="1:4">
      <c r="A2053" t="s">
        <v>520</v>
      </c>
      <c r="B2053" t="s">
        <v>520</v>
      </c>
      <c r="C2053" t="s">
        <v>15028</v>
      </c>
      <c r="D2053">
        <v>6660</v>
      </c>
    </row>
    <row r="2054" spans="1:4">
      <c r="A2054" t="s">
        <v>15355</v>
      </c>
      <c r="B2054" t="s">
        <v>15355</v>
      </c>
      <c r="C2054" t="s">
        <v>15310</v>
      </c>
      <c r="D2054" t="e">
        <f>VLOOKUP(C2054,#REF!,2,FALSE)</f>
        <v>#REF!</v>
      </c>
    </row>
    <row r="2055" spans="1:4">
      <c r="A2055" t="s">
        <v>14676</v>
      </c>
      <c r="B2055" t="s">
        <v>14676</v>
      </c>
      <c r="C2055" t="s">
        <v>14677</v>
      </c>
      <c r="D2055" t="s">
        <v>14678</v>
      </c>
    </row>
    <row r="2056" spans="1:4">
      <c r="A2056" t="s">
        <v>505</v>
      </c>
      <c r="B2056" t="s">
        <v>505</v>
      </c>
      <c r="C2056" t="s">
        <v>950</v>
      </c>
      <c r="D2056">
        <v>1535</v>
      </c>
    </row>
    <row r="2057" spans="1:4">
      <c r="A2057" t="s">
        <v>1688</v>
      </c>
      <c r="B2057" t="s">
        <v>1724</v>
      </c>
      <c r="C2057" t="s">
        <v>1688</v>
      </c>
      <c r="D2057" t="s">
        <v>1725</v>
      </c>
    </row>
    <row r="2058" spans="1:4">
      <c r="A2058" t="s">
        <v>15053</v>
      </c>
      <c r="B2058" t="s">
        <v>15052</v>
      </c>
      <c r="C2058" t="s">
        <v>15053</v>
      </c>
      <c r="D2058" t="s">
        <v>15054</v>
      </c>
    </row>
    <row r="2059" spans="1:4">
      <c r="A2059" t="s">
        <v>935</v>
      </c>
      <c r="B2059" t="s">
        <v>491</v>
      </c>
      <c r="C2059" t="s">
        <v>935</v>
      </c>
      <c r="D2059" t="s">
        <v>1263</v>
      </c>
    </row>
    <row r="2060" spans="1:4">
      <c r="A2060" t="s">
        <v>937</v>
      </c>
      <c r="B2060" t="s">
        <v>937</v>
      </c>
      <c r="C2060" t="s">
        <v>937</v>
      </c>
      <c r="D2060" t="s">
        <v>1265</v>
      </c>
    </row>
    <row r="2061" spans="1:4">
      <c r="A2061" t="s">
        <v>936</v>
      </c>
      <c r="B2061" t="s">
        <v>492</v>
      </c>
      <c r="C2061" t="s">
        <v>936</v>
      </c>
      <c r="D2061" t="s">
        <v>1264</v>
      </c>
    </row>
    <row r="2062" spans="1:4">
      <c r="A2062" t="s">
        <v>16651</v>
      </c>
      <c r="B2062" t="s">
        <v>16651</v>
      </c>
      <c r="C2062" t="s">
        <v>16651</v>
      </c>
      <c r="D2062">
        <v>7892</v>
      </c>
    </row>
    <row r="2063" spans="1:4">
      <c r="A2063" t="s">
        <v>16652</v>
      </c>
      <c r="B2063" t="s">
        <v>16652</v>
      </c>
      <c r="C2063" t="s">
        <v>16652</v>
      </c>
      <c r="D2063">
        <v>7893</v>
      </c>
    </row>
    <row r="2064" spans="1:4">
      <c r="A2064" t="s">
        <v>16653</v>
      </c>
      <c r="B2064" t="s">
        <v>16653</v>
      </c>
      <c r="C2064" t="s">
        <v>16653</v>
      </c>
      <c r="D2064">
        <v>7894</v>
      </c>
    </row>
    <row r="2065" spans="1:4">
      <c r="A2065" t="s">
        <v>15056</v>
      </c>
      <c r="B2065" t="s">
        <v>15055</v>
      </c>
      <c r="C2065" t="s">
        <v>15056</v>
      </c>
      <c r="D2065" t="s">
        <v>15057</v>
      </c>
    </row>
    <row r="2066" spans="1:4">
      <c r="A2066" t="s">
        <v>938</v>
      </c>
      <c r="B2066" t="s">
        <v>493</v>
      </c>
      <c r="C2066" t="s">
        <v>938</v>
      </c>
      <c r="D2066" t="s">
        <v>1266</v>
      </c>
    </row>
    <row r="2067" spans="1:4">
      <c r="A2067" t="s">
        <v>1665</v>
      </c>
      <c r="B2067" t="s">
        <v>1727</v>
      </c>
      <c r="C2067" t="s">
        <v>1665</v>
      </c>
      <c r="D2067" t="s">
        <v>1728</v>
      </c>
    </row>
    <row r="2068" spans="1:4">
      <c r="A2068" t="s">
        <v>939</v>
      </c>
      <c r="B2068" t="s">
        <v>494</v>
      </c>
      <c r="C2068" t="s">
        <v>939</v>
      </c>
      <c r="D2068" t="s">
        <v>1267</v>
      </c>
    </row>
    <row r="2069" spans="1:4">
      <c r="A2069" t="s">
        <v>797</v>
      </c>
      <c r="B2069" t="s">
        <v>797</v>
      </c>
      <c r="C2069" t="s">
        <v>797</v>
      </c>
      <c r="D2069" t="s">
        <v>1174</v>
      </c>
    </row>
    <row r="2070" spans="1:4">
      <c r="A2070" t="s">
        <v>16654</v>
      </c>
      <c r="B2070" t="s">
        <v>16654</v>
      </c>
      <c r="C2070" t="s">
        <v>16654</v>
      </c>
      <c r="D2070">
        <v>3582</v>
      </c>
    </row>
    <row r="2071" spans="1:4">
      <c r="A2071" t="s">
        <v>15059</v>
      </c>
      <c r="B2071" t="s">
        <v>15058</v>
      </c>
      <c r="C2071" t="s">
        <v>15059</v>
      </c>
      <c r="D2071" t="s">
        <v>15060</v>
      </c>
    </row>
    <row r="2072" spans="1:4">
      <c r="A2072" t="s">
        <v>16656</v>
      </c>
      <c r="B2072" t="s">
        <v>16656</v>
      </c>
      <c r="C2072" t="s">
        <v>16656</v>
      </c>
      <c r="D2072" t="s">
        <v>16655</v>
      </c>
    </row>
    <row r="2073" spans="1:4">
      <c r="A2073" t="s">
        <v>16657</v>
      </c>
      <c r="B2073" t="s">
        <v>16657</v>
      </c>
      <c r="C2073" t="s">
        <v>16657</v>
      </c>
      <c r="D2073">
        <v>278</v>
      </c>
    </row>
    <row r="2074" spans="1:4">
      <c r="A2074" t="s">
        <v>15062</v>
      </c>
      <c r="B2074" t="s">
        <v>15061</v>
      </c>
      <c r="C2074" t="s">
        <v>15062</v>
      </c>
      <c r="D2074" t="s">
        <v>15063</v>
      </c>
    </row>
    <row r="2075" spans="1:4">
      <c r="A2075" t="s">
        <v>16658</v>
      </c>
      <c r="B2075" t="s">
        <v>16658</v>
      </c>
      <c r="C2075" t="s">
        <v>16658</v>
      </c>
      <c r="D2075">
        <v>7875</v>
      </c>
    </row>
    <row r="2076" spans="1:4">
      <c r="A2076" t="s">
        <v>1638</v>
      </c>
      <c r="B2076" t="s">
        <v>1805</v>
      </c>
      <c r="C2076" t="s">
        <v>1638</v>
      </c>
      <c r="D2076">
        <v>7870</v>
      </c>
    </row>
    <row r="2077" spans="1:4">
      <c r="A2077" t="s">
        <v>16659</v>
      </c>
      <c r="B2077" t="s">
        <v>16659</v>
      </c>
      <c r="C2077" t="s">
        <v>16659</v>
      </c>
      <c r="D2077">
        <v>7874</v>
      </c>
    </row>
    <row r="2078" spans="1:4">
      <c r="A2078" t="s">
        <v>16660</v>
      </c>
      <c r="B2078" t="s">
        <v>16660</v>
      </c>
      <c r="C2078" t="s">
        <v>16660</v>
      </c>
      <c r="D2078">
        <v>103893368</v>
      </c>
    </row>
    <row r="2079" spans="1:4">
      <c r="A2079" t="s">
        <v>16661</v>
      </c>
      <c r="B2079" t="s">
        <v>16661</v>
      </c>
      <c r="C2079" t="s">
        <v>16661</v>
      </c>
      <c r="D2079">
        <v>7873</v>
      </c>
    </row>
    <row r="2080" spans="1:4">
      <c r="A2080" t="s">
        <v>16662</v>
      </c>
      <c r="B2080" t="s">
        <v>16662</v>
      </c>
      <c r="C2080" t="s">
        <v>16662</v>
      </c>
      <c r="D2080">
        <v>7871</v>
      </c>
    </row>
    <row r="2081" spans="1:4">
      <c r="A2081" t="s">
        <v>16663</v>
      </c>
      <c r="B2081" t="s">
        <v>16663</v>
      </c>
      <c r="C2081" t="s">
        <v>16663</v>
      </c>
      <c r="D2081">
        <v>7876</v>
      </c>
    </row>
    <row r="2082" spans="1:4">
      <c r="A2082" t="s">
        <v>16665</v>
      </c>
      <c r="B2082" t="s">
        <v>16665</v>
      </c>
      <c r="C2082" t="s">
        <v>16665</v>
      </c>
      <c r="D2082" t="s">
        <v>16664</v>
      </c>
    </row>
    <row r="2083" spans="1:4">
      <c r="A2083" t="s">
        <v>940</v>
      </c>
      <c r="B2083" t="s">
        <v>496</v>
      </c>
      <c r="C2083" t="s">
        <v>940</v>
      </c>
      <c r="D2083" t="s">
        <v>1269</v>
      </c>
    </row>
    <row r="2084" spans="1:4">
      <c r="A2084" t="s">
        <v>15065</v>
      </c>
      <c r="B2084" t="s">
        <v>15064</v>
      </c>
      <c r="C2084" t="s">
        <v>15065</v>
      </c>
      <c r="D2084" t="s">
        <v>15066</v>
      </c>
    </row>
    <row r="2085" spans="1:4">
      <c r="A2085" t="s">
        <v>941</v>
      </c>
      <c r="B2085" t="s">
        <v>497</v>
      </c>
      <c r="C2085" t="s">
        <v>941</v>
      </c>
      <c r="D2085" t="s">
        <v>1271</v>
      </c>
    </row>
    <row r="2086" spans="1:4">
      <c r="A2086" t="s">
        <v>15296</v>
      </c>
      <c r="B2086" t="s">
        <v>15296</v>
      </c>
      <c r="C2086" t="s">
        <v>15296</v>
      </c>
      <c r="D2086" t="e">
        <f>VLOOKUP(C2086,#REF!,2,FALSE)</f>
        <v>#REF!</v>
      </c>
    </row>
    <row r="2087" spans="1:4">
      <c r="A2087" t="s">
        <v>15296</v>
      </c>
      <c r="B2087" t="s">
        <v>15296</v>
      </c>
      <c r="C2087" t="s">
        <v>15296</v>
      </c>
      <c r="D2087" t="s">
        <v>16666</v>
      </c>
    </row>
    <row r="2088" spans="1:4">
      <c r="A2088" t="s">
        <v>16667</v>
      </c>
      <c r="B2088" t="s">
        <v>16667</v>
      </c>
      <c r="C2088" t="s">
        <v>16667</v>
      </c>
      <c r="D2088">
        <v>103776661</v>
      </c>
    </row>
    <row r="2089" spans="1:4">
      <c r="A2089" t="s">
        <v>16668</v>
      </c>
      <c r="B2089" t="s">
        <v>16668</v>
      </c>
      <c r="C2089" t="s">
        <v>16668</v>
      </c>
      <c r="D2089">
        <v>7369</v>
      </c>
    </row>
    <row r="2090" spans="1:4">
      <c r="A2090" t="s">
        <v>16669</v>
      </c>
      <c r="B2090" t="s">
        <v>16669</v>
      </c>
      <c r="C2090" t="s">
        <v>16669</v>
      </c>
      <c r="D2090">
        <v>7368</v>
      </c>
    </row>
    <row r="2091" spans="1:4">
      <c r="A2091" t="s">
        <v>16670</v>
      </c>
      <c r="B2091" t="s">
        <v>16670</v>
      </c>
      <c r="C2091" t="s">
        <v>16670</v>
      </c>
      <c r="D2091">
        <v>7365</v>
      </c>
    </row>
    <row r="2092" spans="1:4">
      <c r="A2092" t="s">
        <v>942</v>
      </c>
      <c r="B2092" t="s">
        <v>498</v>
      </c>
      <c r="C2092" t="s">
        <v>942</v>
      </c>
      <c r="D2092">
        <v>7375</v>
      </c>
    </row>
    <row r="2093" spans="1:4">
      <c r="A2093" t="s">
        <v>16671</v>
      </c>
      <c r="B2093" t="s">
        <v>16671</v>
      </c>
      <c r="C2093" t="s">
        <v>16671</v>
      </c>
      <c r="D2093">
        <v>7372</v>
      </c>
    </row>
    <row r="2094" spans="1:4">
      <c r="A2094" t="s">
        <v>943</v>
      </c>
      <c r="B2094" t="s">
        <v>499</v>
      </c>
      <c r="C2094" t="s">
        <v>943</v>
      </c>
      <c r="D2094">
        <v>7371</v>
      </c>
    </row>
    <row r="2095" spans="1:4">
      <c r="A2095" t="s">
        <v>944</v>
      </c>
      <c r="B2095" t="s">
        <v>500</v>
      </c>
      <c r="C2095" t="s">
        <v>944</v>
      </c>
      <c r="D2095">
        <v>7379</v>
      </c>
    </row>
    <row r="2096" spans="1:4">
      <c r="A2096" t="s">
        <v>16672</v>
      </c>
      <c r="B2096" t="s">
        <v>16672</v>
      </c>
      <c r="C2096" t="s">
        <v>16672</v>
      </c>
      <c r="D2096">
        <v>103777078</v>
      </c>
    </row>
    <row r="2097" spans="1:4">
      <c r="A2097" t="s">
        <v>16673</v>
      </c>
      <c r="B2097" t="s">
        <v>16673</v>
      </c>
      <c r="C2097" t="s">
        <v>16673</v>
      </c>
      <c r="D2097">
        <v>7366</v>
      </c>
    </row>
    <row r="2098" spans="1:4">
      <c r="A2098" t="s">
        <v>945</v>
      </c>
      <c r="B2098" t="s">
        <v>501</v>
      </c>
      <c r="C2098" t="s">
        <v>945</v>
      </c>
      <c r="D2098">
        <v>7370</v>
      </c>
    </row>
    <row r="2099" spans="1:4">
      <c r="A2099" t="s">
        <v>946</v>
      </c>
      <c r="B2099" t="s">
        <v>502</v>
      </c>
      <c r="C2099" t="s">
        <v>946</v>
      </c>
      <c r="D2099">
        <v>7376</v>
      </c>
    </row>
    <row r="2100" spans="1:4">
      <c r="A2100" t="s">
        <v>16674</v>
      </c>
      <c r="B2100" t="s">
        <v>16674</v>
      </c>
      <c r="C2100" t="s">
        <v>16674</v>
      </c>
      <c r="D2100">
        <v>7367</v>
      </c>
    </row>
    <row r="2101" spans="1:4">
      <c r="A2101" t="s">
        <v>947</v>
      </c>
      <c r="B2101" t="s">
        <v>503</v>
      </c>
      <c r="C2101" t="s">
        <v>947</v>
      </c>
      <c r="D2101">
        <v>7373</v>
      </c>
    </row>
    <row r="2102" spans="1:4">
      <c r="A2102" t="s">
        <v>16675</v>
      </c>
      <c r="B2102" t="s">
        <v>16675</v>
      </c>
      <c r="C2102" t="s">
        <v>16675</v>
      </c>
      <c r="D2102">
        <v>8852</v>
      </c>
    </row>
    <row r="2103" spans="1:4">
      <c r="A2103" t="s">
        <v>16676</v>
      </c>
      <c r="B2103" t="s">
        <v>16676</v>
      </c>
      <c r="C2103" t="s">
        <v>16676</v>
      </c>
      <c r="D2103">
        <v>8475</v>
      </c>
    </row>
    <row r="2104" spans="1:4">
      <c r="A2104" t="s">
        <v>16677</v>
      </c>
      <c r="B2104" t="s">
        <v>16677</v>
      </c>
      <c r="C2104" t="s">
        <v>16677</v>
      </c>
      <c r="D2104">
        <v>8467</v>
      </c>
    </row>
    <row r="2105" spans="1:4">
      <c r="A2105" t="s">
        <v>16678</v>
      </c>
      <c r="B2105" t="s">
        <v>16678</v>
      </c>
      <c r="C2105" t="s">
        <v>16678</v>
      </c>
      <c r="D2105">
        <v>8474</v>
      </c>
    </row>
    <row r="2106" spans="1:4">
      <c r="A2106" t="s">
        <v>16679</v>
      </c>
      <c r="B2106" t="s">
        <v>16679</v>
      </c>
      <c r="C2106" t="s">
        <v>16679</v>
      </c>
      <c r="D2106">
        <v>8468</v>
      </c>
    </row>
    <row r="2107" spans="1:4">
      <c r="A2107" t="s">
        <v>16680</v>
      </c>
      <c r="B2107" t="s">
        <v>16680</v>
      </c>
      <c r="C2107" t="s">
        <v>16680</v>
      </c>
      <c r="D2107">
        <v>8479</v>
      </c>
    </row>
    <row r="2108" spans="1:4">
      <c r="A2108" t="s">
        <v>16681</v>
      </c>
      <c r="B2108" t="s">
        <v>16681</v>
      </c>
      <c r="C2108" t="s">
        <v>16681</v>
      </c>
      <c r="D2108">
        <v>8469</v>
      </c>
    </row>
    <row r="2109" spans="1:4">
      <c r="A2109" t="s">
        <v>16682</v>
      </c>
      <c r="B2109" t="s">
        <v>16682</v>
      </c>
      <c r="C2109" t="s">
        <v>16682</v>
      </c>
      <c r="D2109">
        <v>8470</v>
      </c>
    </row>
    <row r="2110" spans="1:4">
      <c r="A2110" t="s">
        <v>16683</v>
      </c>
      <c r="B2110" t="s">
        <v>16683</v>
      </c>
      <c r="C2110" t="s">
        <v>16683</v>
      </c>
      <c r="D2110">
        <v>4035</v>
      </c>
    </row>
    <row r="2111" spans="1:4">
      <c r="A2111" t="s">
        <v>15068</v>
      </c>
      <c r="B2111" t="s">
        <v>15067</v>
      </c>
      <c r="C2111" t="s">
        <v>15068</v>
      </c>
      <c r="D2111" t="s">
        <v>15069</v>
      </c>
    </row>
    <row r="2112" spans="1:4">
      <c r="A2112" t="s">
        <v>948</v>
      </c>
      <c r="B2112" t="s">
        <v>1418</v>
      </c>
      <c r="C2112" t="s">
        <v>948</v>
      </c>
      <c r="D2112" t="s">
        <v>1272</v>
      </c>
    </row>
    <row r="2113" spans="1:4">
      <c r="A2113" t="s">
        <v>16684</v>
      </c>
      <c r="B2113" t="s">
        <v>16684</v>
      </c>
      <c r="C2113" t="s">
        <v>16684</v>
      </c>
      <c r="D2113">
        <v>5752</v>
      </c>
    </row>
    <row r="2114" spans="1:4">
      <c r="A2114" t="s">
        <v>16685</v>
      </c>
      <c r="B2114" t="s">
        <v>16685</v>
      </c>
      <c r="C2114" t="s">
        <v>16685</v>
      </c>
      <c r="D2114">
        <v>32499</v>
      </c>
    </row>
    <row r="2115" spans="1:4">
      <c r="A2115" t="s">
        <v>16686</v>
      </c>
      <c r="B2115" t="s">
        <v>16686</v>
      </c>
      <c r="C2115" t="s">
        <v>16686</v>
      </c>
      <c r="D2115">
        <v>1016986</v>
      </c>
    </row>
    <row r="2116" spans="1:4">
      <c r="A2116" t="s">
        <v>16687</v>
      </c>
      <c r="B2116" t="s">
        <v>16687</v>
      </c>
      <c r="C2116" t="s">
        <v>16687</v>
      </c>
      <c r="D2116">
        <v>1016587</v>
      </c>
    </row>
    <row r="2117" spans="1:4">
      <c r="A2117" t="s">
        <v>16688</v>
      </c>
      <c r="B2117" t="s">
        <v>16688</v>
      </c>
      <c r="C2117" t="s">
        <v>16688</v>
      </c>
      <c r="D2117">
        <v>1016592</v>
      </c>
    </row>
    <row r="2118" spans="1:4">
      <c r="A2118" t="s">
        <v>16689</v>
      </c>
      <c r="B2118" t="s">
        <v>16689</v>
      </c>
      <c r="C2118" t="s">
        <v>16689</v>
      </c>
      <c r="D2118">
        <v>22681606</v>
      </c>
    </row>
    <row r="2119" spans="1:4">
      <c r="A2119" t="s">
        <v>16690</v>
      </c>
      <c r="B2119" t="s">
        <v>16690</v>
      </c>
      <c r="C2119" t="s">
        <v>16690</v>
      </c>
      <c r="D2119">
        <v>1016584</v>
      </c>
    </row>
    <row r="2120" spans="1:4">
      <c r="A2120" t="s">
        <v>1530</v>
      </c>
      <c r="B2120" t="s">
        <v>419</v>
      </c>
      <c r="C2120" t="s">
        <v>1530</v>
      </c>
      <c r="D2120">
        <v>779</v>
      </c>
    </row>
    <row r="2121" spans="1:4">
      <c r="A2121" t="s">
        <v>16691</v>
      </c>
      <c r="B2121" t="s">
        <v>16691</v>
      </c>
      <c r="C2121" t="s">
        <v>16691</v>
      </c>
      <c r="D2121">
        <v>22681646</v>
      </c>
    </row>
    <row r="2122" spans="1:4">
      <c r="A2122" t="s">
        <v>16692</v>
      </c>
      <c r="B2122" t="s">
        <v>16692</v>
      </c>
      <c r="C2122" t="s">
        <v>16692</v>
      </c>
      <c r="D2122">
        <v>22681594</v>
      </c>
    </row>
    <row r="2123" spans="1:4">
      <c r="A2123" t="s">
        <v>16693</v>
      </c>
      <c r="B2123" t="s">
        <v>16693</v>
      </c>
      <c r="C2123" t="s">
        <v>16693</v>
      </c>
      <c r="D2123">
        <v>22681600</v>
      </c>
    </row>
    <row r="2124" spans="1:4">
      <c r="A2124" t="s">
        <v>1630</v>
      </c>
      <c r="B2124" t="s">
        <v>1733</v>
      </c>
      <c r="C2124" t="s">
        <v>1630</v>
      </c>
      <c r="D2124">
        <v>1016601</v>
      </c>
    </row>
    <row r="2125" spans="1:4">
      <c r="A2125" t="s">
        <v>15070</v>
      </c>
      <c r="B2125" t="s">
        <v>1718</v>
      </c>
      <c r="C2125" t="s">
        <v>15070</v>
      </c>
      <c r="D2125">
        <v>765</v>
      </c>
    </row>
    <row r="2126" spans="1:4">
      <c r="A2126" t="s">
        <v>16694</v>
      </c>
      <c r="B2126" t="s">
        <v>16694</v>
      </c>
      <c r="C2126" t="s">
        <v>16694</v>
      </c>
      <c r="D2126">
        <v>22681591</v>
      </c>
    </row>
    <row r="2127" spans="1:4">
      <c r="A2127" t="s">
        <v>15071</v>
      </c>
      <c r="B2127" t="s">
        <v>1760</v>
      </c>
      <c r="C2127" t="s">
        <v>15071</v>
      </c>
      <c r="D2127">
        <v>760</v>
      </c>
    </row>
    <row r="2128" spans="1:4">
      <c r="A2128" t="s">
        <v>15072</v>
      </c>
      <c r="B2128" t="s">
        <v>1749</v>
      </c>
      <c r="C2128" t="s">
        <v>15072</v>
      </c>
      <c r="D2128">
        <v>758</v>
      </c>
    </row>
    <row r="2129" spans="1:4">
      <c r="A2129" t="s">
        <v>16695</v>
      </c>
      <c r="B2129" t="s">
        <v>16695</v>
      </c>
      <c r="C2129" t="s">
        <v>16695</v>
      </c>
      <c r="D2129">
        <v>1540</v>
      </c>
    </row>
    <row r="2130" spans="1:4">
      <c r="A2130" t="s">
        <v>16696</v>
      </c>
      <c r="B2130" t="s">
        <v>16696</v>
      </c>
      <c r="C2130" t="s">
        <v>16696</v>
      </c>
      <c r="D2130">
        <v>1541</v>
      </c>
    </row>
    <row r="2131" spans="1:4">
      <c r="A2131" t="s">
        <v>949</v>
      </c>
      <c r="B2131" t="s">
        <v>504</v>
      </c>
      <c r="C2131" t="s">
        <v>949</v>
      </c>
      <c r="D2131">
        <v>1537</v>
      </c>
    </row>
    <row r="2132" spans="1:4">
      <c r="A2132" t="s">
        <v>950</v>
      </c>
      <c r="B2132" t="s">
        <v>505</v>
      </c>
      <c r="C2132" t="s">
        <v>950</v>
      </c>
      <c r="D2132">
        <v>1535</v>
      </c>
    </row>
    <row r="2133" spans="1:4">
      <c r="A2133" t="s">
        <v>16697</v>
      </c>
      <c r="B2133" t="s">
        <v>16697</v>
      </c>
      <c r="C2133" t="s">
        <v>16697</v>
      </c>
      <c r="D2133">
        <v>1539</v>
      </c>
    </row>
    <row r="2134" spans="1:4">
      <c r="A2134" t="s">
        <v>951</v>
      </c>
      <c r="B2134" t="s">
        <v>506</v>
      </c>
      <c r="C2134" t="s">
        <v>951</v>
      </c>
      <c r="D2134">
        <v>1527</v>
      </c>
    </row>
    <row r="2135" spans="1:4">
      <c r="A2135" t="s">
        <v>16698</v>
      </c>
      <c r="B2135" t="s">
        <v>16698</v>
      </c>
      <c r="C2135" t="s">
        <v>16698</v>
      </c>
      <c r="D2135">
        <v>1533</v>
      </c>
    </row>
    <row r="2136" spans="1:4">
      <c r="A2136" t="s">
        <v>16699</v>
      </c>
      <c r="B2136" t="s">
        <v>16699</v>
      </c>
      <c r="C2136" t="s">
        <v>16699</v>
      </c>
      <c r="D2136">
        <v>1532</v>
      </c>
    </row>
    <row r="2137" spans="1:4">
      <c r="A2137" t="s">
        <v>952</v>
      </c>
      <c r="B2137" t="s">
        <v>507</v>
      </c>
      <c r="C2137" t="s">
        <v>952</v>
      </c>
      <c r="D2137">
        <v>1529</v>
      </c>
    </row>
    <row r="2138" spans="1:4">
      <c r="A2138" t="s">
        <v>16700</v>
      </c>
      <c r="B2138" t="s">
        <v>16700</v>
      </c>
      <c r="C2138" t="s">
        <v>16700</v>
      </c>
      <c r="D2138">
        <v>1542</v>
      </c>
    </row>
    <row r="2139" spans="1:4">
      <c r="A2139" t="s">
        <v>953</v>
      </c>
      <c r="B2139" t="s">
        <v>508</v>
      </c>
      <c r="C2139" t="s">
        <v>953</v>
      </c>
      <c r="D2139">
        <v>1536</v>
      </c>
    </row>
    <row r="2140" spans="1:4">
      <c r="A2140" t="s">
        <v>16701</v>
      </c>
      <c r="B2140" t="s">
        <v>16701</v>
      </c>
      <c r="C2140" t="s">
        <v>16701</v>
      </c>
      <c r="D2140">
        <v>8062</v>
      </c>
    </row>
    <row r="2141" spans="1:4">
      <c r="A2141" t="s">
        <v>16702</v>
      </c>
      <c r="B2141" t="s">
        <v>16702</v>
      </c>
      <c r="C2141" t="s">
        <v>16702</v>
      </c>
      <c r="D2141">
        <v>8048</v>
      </c>
    </row>
    <row r="2142" spans="1:4">
      <c r="A2142" t="s">
        <v>16703</v>
      </c>
      <c r="B2142" t="s">
        <v>16703</v>
      </c>
      <c r="C2142" t="s">
        <v>16703</v>
      </c>
      <c r="D2142">
        <v>103880882</v>
      </c>
    </row>
    <row r="2143" spans="1:4">
      <c r="A2143" t="s">
        <v>1640</v>
      </c>
      <c r="B2143" t="s">
        <v>1734</v>
      </c>
      <c r="C2143" t="s">
        <v>1640</v>
      </c>
      <c r="D2143">
        <v>2959</v>
      </c>
    </row>
    <row r="2144" spans="1:4">
      <c r="A2144" t="s">
        <v>954</v>
      </c>
      <c r="B2144" t="s">
        <v>509</v>
      </c>
      <c r="C2144" t="s">
        <v>954</v>
      </c>
      <c r="D2144">
        <v>2961</v>
      </c>
    </row>
    <row r="2145" spans="1:4">
      <c r="A2145" t="s">
        <v>1668</v>
      </c>
      <c r="B2145" t="s">
        <v>1802</v>
      </c>
      <c r="C2145" t="s">
        <v>1668</v>
      </c>
      <c r="D2145">
        <v>2970</v>
      </c>
    </row>
    <row r="2146" spans="1:4">
      <c r="A2146" t="s">
        <v>16704</v>
      </c>
      <c r="B2146" t="s">
        <v>16704</v>
      </c>
      <c r="C2146" t="s">
        <v>16704</v>
      </c>
      <c r="D2146">
        <v>2964</v>
      </c>
    </row>
    <row r="2147" spans="1:4">
      <c r="A2147" t="s">
        <v>955</v>
      </c>
      <c r="B2147" t="s">
        <v>510</v>
      </c>
      <c r="C2147" t="s">
        <v>955</v>
      </c>
      <c r="D2147">
        <v>2962</v>
      </c>
    </row>
    <row r="2148" spans="1:4">
      <c r="A2148" t="s">
        <v>16705</v>
      </c>
      <c r="B2148" t="s">
        <v>16705</v>
      </c>
      <c r="C2148" t="s">
        <v>16705</v>
      </c>
      <c r="D2148">
        <v>7985</v>
      </c>
    </row>
    <row r="2149" spans="1:4">
      <c r="A2149" t="s">
        <v>16706</v>
      </c>
      <c r="B2149" t="s">
        <v>16706</v>
      </c>
      <c r="C2149" t="s">
        <v>16706</v>
      </c>
      <c r="D2149">
        <v>7982</v>
      </c>
    </row>
    <row r="2150" spans="1:4">
      <c r="A2150" t="s">
        <v>16707</v>
      </c>
      <c r="B2150" t="s">
        <v>16707</v>
      </c>
      <c r="C2150" t="s">
        <v>16707</v>
      </c>
      <c r="D2150">
        <v>7984</v>
      </c>
    </row>
    <row r="2151" spans="1:4">
      <c r="A2151" t="s">
        <v>16708</v>
      </c>
      <c r="B2151" t="s">
        <v>16708</v>
      </c>
      <c r="C2151" t="s">
        <v>16708</v>
      </c>
      <c r="D2151">
        <v>7981</v>
      </c>
    </row>
    <row r="2152" spans="1:4">
      <c r="A2152" t="s">
        <v>16709</v>
      </c>
      <c r="B2152" t="s">
        <v>16709</v>
      </c>
      <c r="C2152" t="s">
        <v>16709</v>
      </c>
      <c r="D2152">
        <v>7983</v>
      </c>
    </row>
    <row r="2153" spans="1:4">
      <c r="A2153" t="s">
        <v>15074</v>
      </c>
      <c r="B2153" t="s">
        <v>15073</v>
      </c>
      <c r="C2153" t="s">
        <v>15074</v>
      </c>
      <c r="D2153">
        <v>7115</v>
      </c>
    </row>
    <row r="2154" spans="1:4">
      <c r="A2154" t="s">
        <v>16710</v>
      </c>
      <c r="B2154" t="s">
        <v>16710</v>
      </c>
      <c r="C2154" t="s">
        <v>16710</v>
      </c>
      <c r="D2154">
        <v>7113</v>
      </c>
    </row>
    <row r="2155" spans="1:4">
      <c r="A2155" t="s">
        <v>15076</v>
      </c>
      <c r="B2155" t="s">
        <v>15075</v>
      </c>
      <c r="C2155" t="s">
        <v>15076</v>
      </c>
      <c r="D2155">
        <v>7112</v>
      </c>
    </row>
    <row r="2156" spans="1:4">
      <c r="A2156" t="s">
        <v>16711</v>
      </c>
      <c r="B2156" t="s">
        <v>16711</v>
      </c>
      <c r="C2156" t="s">
        <v>16711</v>
      </c>
      <c r="D2156">
        <v>242</v>
      </c>
    </row>
    <row r="2157" spans="1:4">
      <c r="A2157" t="s">
        <v>16713</v>
      </c>
      <c r="B2157" t="s">
        <v>16713</v>
      </c>
      <c r="C2157" t="s">
        <v>16713</v>
      </c>
      <c r="D2157" t="s">
        <v>16712</v>
      </c>
    </row>
    <row r="2158" spans="1:4">
      <c r="A2158" t="s">
        <v>16714</v>
      </c>
      <c r="B2158" t="s">
        <v>16714</v>
      </c>
      <c r="C2158" t="s">
        <v>16714</v>
      </c>
      <c r="D2158">
        <v>32228</v>
      </c>
    </row>
    <row r="2159" spans="1:4">
      <c r="A2159" t="s">
        <v>16716</v>
      </c>
      <c r="B2159" t="s">
        <v>16716</v>
      </c>
      <c r="C2159" t="s">
        <v>16716</v>
      </c>
      <c r="D2159" t="s">
        <v>16715</v>
      </c>
    </row>
    <row r="2160" spans="1:4">
      <c r="A2160" t="s">
        <v>16718</v>
      </c>
      <c r="B2160" t="s">
        <v>16718</v>
      </c>
      <c r="C2160" t="s">
        <v>16718</v>
      </c>
      <c r="D2160" t="s">
        <v>16717</v>
      </c>
    </row>
    <row r="2161" spans="1:4">
      <c r="A2161" t="s">
        <v>956</v>
      </c>
      <c r="B2161" t="s">
        <v>956</v>
      </c>
      <c r="C2161" t="s">
        <v>956</v>
      </c>
      <c r="D2161" t="s">
        <v>1273</v>
      </c>
    </row>
    <row r="2162" spans="1:4">
      <c r="A2162" t="s">
        <v>1740</v>
      </c>
      <c r="B2162" t="s">
        <v>1740</v>
      </c>
      <c r="C2162" t="s">
        <v>1634</v>
      </c>
      <c r="D2162">
        <v>7847</v>
      </c>
    </row>
    <row r="2163" spans="1:4">
      <c r="A2163" t="s">
        <v>257</v>
      </c>
      <c r="B2163" t="s">
        <v>257</v>
      </c>
      <c r="C2163" t="s">
        <v>640</v>
      </c>
      <c r="D2163" t="s">
        <v>1076</v>
      </c>
    </row>
    <row r="2164" spans="1:4">
      <c r="A2164" t="s">
        <v>439</v>
      </c>
      <c r="B2164" t="s">
        <v>439</v>
      </c>
      <c r="C2164" t="s">
        <v>14624</v>
      </c>
      <c r="D2164">
        <v>8289</v>
      </c>
    </row>
    <row r="2165" spans="1:4">
      <c r="A2165" t="s">
        <v>496</v>
      </c>
      <c r="B2165" t="s">
        <v>496</v>
      </c>
      <c r="C2165" t="s">
        <v>940</v>
      </c>
      <c r="D2165" t="s">
        <v>1269</v>
      </c>
    </row>
    <row r="2166" spans="1:4">
      <c r="A2166" t="s">
        <v>441</v>
      </c>
      <c r="B2166" t="s">
        <v>441</v>
      </c>
      <c r="C2166" t="s">
        <v>14890</v>
      </c>
      <c r="D2166">
        <v>8271</v>
      </c>
    </row>
    <row r="2167" spans="1:4">
      <c r="A2167" t="s">
        <v>16719</v>
      </c>
      <c r="B2167" t="s">
        <v>16719</v>
      </c>
      <c r="C2167" t="s">
        <v>16719</v>
      </c>
      <c r="D2167">
        <v>7197</v>
      </c>
    </row>
    <row r="2168" spans="1:4">
      <c r="A2168" t="s">
        <v>16720</v>
      </c>
      <c r="B2168" t="s">
        <v>16720</v>
      </c>
      <c r="C2168" t="s">
        <v>16720</v>
      </c>
      <c r="D2168">
        <v>7209</v>
      </c>
    </row>
    <row r="2169" spans="1:4">
      <c r="A2169" t="s">
        <v>957</v>
      </c>
      <c r="B2169" t="s">
        <v>511</v>
      </c>
      <c r="C2169" t="s">
        <v>957</v>
      </c>
      <c r="D2169">
        <v>7196</v>
      </c>
    </row>
    <row r="2170" spans="1:4">
      <c r="A2170" t="s">
        <v>16721</v>
      </c>
      <c r="B2170" t="s">
        <v>16721</v>
      </c>
      <c r="C2170" t="s">
        <v>16721</v>
      </c>
      <c r="D2170">
        <v>7202</v>
      </c>
    </row>
    <row r="2171" spans="1:4">
      <c r="A2171" t="s">
        <v>16722</v>
      </c>
      <c r="B2171" t="s">
        <v>16722</v>
      </c>
      <c r="C2171" t="s">
        <v>16722</v>
      </c>
      <c r="D2171">
        <v>7205</v>
      </c>
    </row>
    <row r="2172" spans="1:4">
      <c r="A2172" t="s">
        <v>15077</v>
      </c>
      <c r="B2172" t="s">
        <v>1759</v>
      </c>
      <c r="C2172" t="s">
        <v>15077</v>
      </c>
      <c r="D2172">
        <v>7180</v>
      </c>
    </row>
    <row r="2173" spans="1:4">
      <c r="A2173" t="s">
        <v>15079</v>
      </c>
      <c r="B2173" t="s">
        <v>15078</v>
      </c>
      <c r="C2173" t="s">
        <v>15079</v>
      </c>
      <c r="D2173">
        <v>7207</v>
      </c>
    </row>
    <row r="2174" spans="1:4">
      <c r="A2174" t="s">
        <v>15081</v>
      </c>
      <c r="B2174" t="s">
        <v>15080</v>
      </c>
      <c r="C2174" t="s">
        <v>15081</v>
      </c>
      <c r="D2174">
        <v>103826116</v>
      </c>
    </row>
    <row r="2175" spans="1:4">
      <c r="A2175" t="s">
        <v>16723</v>
      </c>
      <c r="B2175" t="s">
        <v>16723</v>
      </c>
      <c r="C2175" t="s">
        <v>16723</v>
      </c>
      <c r="D2175">
        <v>32582</v>
      </c>
    </row>
    <row r="2176" spans="1:4">
      <c r="A2176" t="s">
        <v>958</v>
      </c>
      <c r="B2176" t="s">
        <v>512</v>
      </c>
      <c r="C2176" t="s">
        <v>958</v>
      </c>
      <c r="D2176">
        <v>7183</v>
      </c>
    </row>
    <row r="2177" spans="1:4">
      <c r="A2177" t="s">
        <v>15083</v>
      </c>
      <c r="B2177" t="s">
        <v>15082</v>
      </c>
      <c r="C2177" t="s">
        <v>15083</v>
      </c>
      <c r="D2177">
        <v>7195</v>
      </c>
    </row>
    <row r="2178" spans="1:4">
      <c r="A2178" t="s">
        <v>959</v>
      </c>
      <c r="B2178" t="s">
        <v>513</v>
      </c>
      <c r="C2178" t="s">
        <v>959</v>
      </c>
      <c r="D2178">
        <v>7194</v>
      </c>
    </row>
    <row r="2179" spans="1:4">
      <c r="A2179" t="s">
        <v>960</v>
      </c>
      <c r="B2179" t="s">
        <v>514</v>
      </c>
      <c r="C2179" t="s">
        <v>960</v>
      </c>
      <c r="D2179">
        <v>7206</v>
      </c>
    </row>
    <row r="2180" spans="1:4">
      <c r="A2180" t="s">
        <v>16724</v>
      </c>
      <c r="B2180" t="s">
        <v>16724</v>
      </c>
      <c r="C2180" t="s">
        <v>16724</v>
      </c>
      <c r="D2180">
        <v>103825842</v>
      </c>
    </row>
    <row r="2181" spans="1:4">
      <c r="A2181" t="s">
        <v>16725</v>
      </c>
      <c r="B2181" t="s">
        <v>16725</v>
      </c>
      <c r="C2181" t="s">
        <v>16725</v>
      </c>
      <c r="D2181">
        <v>7185</v>
      </c>
    </row>
    <row r="2182" spans="1:4">
      <c r="A2182" t="s">
        <v>16726</v>
      </c>
      <c r="B2182" t="s">
        <v>16726</v>
      </c>
      <c r="C2182" t="s">
        <v>16726</v>
      </c>
      <c r="D2182">
        <v>7174</v>
      </c>
    </row>
    <row r="2183" spans="1:4">
      <c r="A2183" t="s">
        <v>961</v>
      </c>
      <c r="B2183" t="s">
        <v>515</v>
      </c>
      <c r="C2183" t="s">
        <v>961</v>
      </c>
      <c r="D2183">
        <v>7203</v>
      </c>
    </row>
    <row r="2184" spans="1:4">
      <c r="A2184" t="s">
        <v>16727</v>
      </c>
      <c r="B2184" t="s">
        <v>16727</v>
      </c>
      <c r="C2184" t="s">
        <v>16727</v>
      </c>
      <c r="D2184">
        <v>7184</v>
      </c>
    </row>
    <row r="2185" spans="1:4">
      <c r="A2185" t="s">
        <v>14935</v>
      </c>
      <c r="B2185" t="s">
        <v>14935</v>
      </c>
      <c r="C2185" t="s">
        <v>14936</v>
      </c>
      <c r="D2185" t="s">
        <v>14937</v>
      </c>
    </row>
    <row r="2186" spans="1:4">
      <c r="A2186" t="s">
        <v>14641</v>
      </c>
      <c r="B2186" t="s">
        <v>14641</v>
      </c>
      <c r="C2186" t="s">
        <v>14642</v>
      </c>
      <c r="D2186">
        <v>1709</v>
      </c>
    </row>
    <row r="2187" spans="1:4">
      <c r="A2187" t="s">
        <v>16728</v>
      </c>
      <c r="B2187" t="s">
        <v>16728</v>
      </c>
      <c r="C2187" t="s">
        <v>16728</v>
      </c>
      <c r="D2187">
        <v>8400</v>
      </c>
    </row>
    <row r="2188" spans="1:4">
      <c r="A2188" t="s">
        <v>16729</v>
      </c>
      <c r="B2188" t="s">
        <v>16729</v>
      </c>
      <c r="C2188" t="s">
        <v>16729</v>
      </c>
      <c r="D2188">
        <v>8399</v>
      </c>
    </row>
    <row r="2189" spans="1:4">
      <c r="A2189" t="s">
        <v>16730</v>
      </c>
      <c r="B2189" t="s">
        <v>16730</v>
      </c>
      <c r="C2189" t="s">
        <v>16730</v>
      </c>
      <c r="D2189">
        <v>5756</v>
      </c>
    </row>
    <row r="2190" spans="1:4">
      <c r="A2190" t="s">
        <v>16731</v>
      </c>
      <c r="B2190" t="s">
        <v>16731</v>
      </c>
      <c r="C2190" t="s">
        <v>16731</v>
      </c>
      <c r="D2190">
        <v>5755</v>
      </c>
    </row>
    <row r="2191" spans="1:4">
      <c r="A2191" t="s">
        <v>16732</v>
      </c>
      <c r="B2191" t="s">
        <v>16732</v>
      </c>
      <c r="C2191" t="s">
        <v>16732</v>
      </c>
      <c r="D2191">
        <v>8896</v>
      </c>
    </row>
    <row r="2192" spans="1:4">
      <c r="A2192" t="s">
        <v>16733</v>
      </c>
      <c r="B2192" t="s">
        <v>16733</v>
      </c>
      <c r="C2192" t="s">
        <v>16733</v>
      </c>
      <c r="D2192">
        <v>8882</v>
      </c>
    </row>
    <row r="2193" spans="1:4">
      <c r="A2193" t="s">
        <v>16734</v>
      </c>
      <c r="B2193" t="s">
        <v>16734</v>
      </c>
      <c r="C2193" t="s">
        <v>16734</v>
      </c>
      <c r="D2193">
        <v>8884</v>
      </c>
    </row>
    <row r="2194" spans="1:4">
      <c r="A2194" t="s">
        <v>16735</v>
      </c>
      <c r="B2194" t="s">
        <v>16735</v>
      </c>
      <c r="C2194" t="s">
        <v>16735</v>
      </c>
      <c r="D2194">
        <v>8883</v>
      </c>
    </row>
    <row r="2195" spans="1:4">
      <c r="A2195" t="s">
        <v>16736</v>
      </c>
      <c r="B2195" t="s">
        <v>16736</v>
      </c>
      <c r="C2195" t="s">
        <v>16736</v>
      </c>
      <c r="D2195">
        <v>8880</v>
      </c>
    </row>
    <row r="2196" spans="1:4">
      <c r="A2196" t="s">
        <v>14651</v>
      </c>
      <c r="B2196" t="s">
        <v>14651</v>
      </c>
      <c r="C2196" t="s">
        <v>14652</v>
      </c>
      <c r="D2196">
        <v>5742</v>
      </c>
    </row>
    <row r="2197" spans="1:4">
      <c r="A2197" t="s">
        <v>15085</v>
      </c>
      <c r="B2197" t="s">
        <v>15084</v>
      </c>
      <c r="C2197" t="s">
        <v>15085</v>
      </c>
      <c r="D2197" t="s">
        <v>15086</v>
      </c>
    </row>
    <row r="2198" spans="1:4">
      <c r="A2198" t="s">
        <v>15084</v>
      </c>
      <c r="B2198" t="s">
        <v>15084</v>
      </c>
      <c r="C2198" t="s">
        <v>15085</v>
      </c>
      <c r="D2198" t="s">
        <v>15086</v>
      </c>
    </row>
    <row r="2199" spans="1:4">
      <c r="A2199" t="s">
        <v>309</v>
      </c>
      <c r="B2199" t="s">
        <v>309</v>
      </c>
      <c r="C2199" t="s">
        <v>718</v>
      </c>
      <c r="D2199">
        <v>198</v>
      </c>
    </row>
    <row r="2200" spans="1:4">
      <c r="A2200" t="s">
        <v>15328</v>
      </c>
      <c r="B2200" t="s">
        <v>15337</v>
      </c>
      <c r="C2200" t="s">
        <v>15328</v>
      </c>
      <c r="D2200" t="e">
        <f>VLOOKUP(C2200,#REF!,2,FALSE)</f>
        <v>#REF!</v>
      </c>
    </row>
    <row r="2201" spans="1:4">
      <c r="A2201" t="s">
        <v>15328</v>
      </c>
      <c r="B2201" t="s">
        <v>15328</v>
      </c>
      <c r="C2201" t="s">
        <v>15328</v>
      </c>
      <c r="D2201" t="s">
        <v>16737</v>
      </c>
    </row>
    <row r="2202" spans="1:4">
      <c r="A2202" t="s">
        <v>15329</v>
      </c>
      <c r="B2202" t="s">
        <v>15336</v>
      </c>
      <c r="C2202" t="s">
        <v>15329</v>
      </c>
      <c r="D2202" t="e">
        <f>VLOOKUP(C2202,#REF!,2,FALSE)</f>
        <v>#REF!</v>
      </c>
    </row>
    <row r="2203" spans="1:4">
      <c r="A2203" t="s">
        <v>15329</v>
      </c>
      <c r="B2203" t="s">
        <v>15329</v>
      </c>
      <c r="C2203" t="s">
        <v>15329</v>
      </c>
      <c r="D2203" t="s">
        <v>16738</v>
      </c>
    </row>
    <row r="2204" spans="1:4">
      <c r="A2204" t="s">
        <v>15327</v>
      </c>
      <c r="B2204" t="s">
        <v>15338</v>
      </c>
      <c r="C2204" t="s">
        <v>15327</v>
      </c>
      <c r="D2204" t="e">
        <f>VLOOKUP(C2204,#REF!,2,FALSE)</f>
        <v>#REF!</v>
      </c>
    </row>
    <row r="2205" spans="1:4">
      <c r="A2205" t="s">
        <v>15327</v>
      </c>
      <c r="B2205" t="s">
        <v>15327</v>
      </c>
      <c r="C2205" t="s">
        <v>15327</v>
      </c>
      <c r="D2205" t="s">
        <v>16739</v>
      </c>
    </row>
    <row r="2206" spans="1:4">
      <c r="A2206" t="s">
        <v>15330</v>
      </c>
      <c r="B2206" t="s">
        <v>15335</v>
      </c>
      <c r="C2206" t="s">
        <v>15330</v>
      </c>
      <c r="D2206" t="e">
        <f>VLOOKUP(C2206,#REF!,2,FALSE)</f>
        <v>#REF!</v>
      </c>
    </row>
    <row r="2207" spans="1:4">
      <c r="A2207" t="s">
        <v>15330</v>
      </c>
      <c r="B2207" t="s">
        <v>15330</v>
      </c>
      <c r="C2207" t="s">
        <v>15330</v>
      </c>
      <c r="D2207" t="s">
        <v>16740</v>
      </c>
    </row>
    <row r="2208" spans="1:4">
      <c r="A2208" t="s">
        <v>962</v>
      </c>
      <c r="B2208" t="s">
        <v>962</v>
      </c>
      <c r="C2208" t="s">
        <v>962</v>
      </c>
      <c r="D2208" t="s">
        <v>1274</v>
      </c>
    </row>
    <row r="2209" spans="1:4">
      <c r="A2209" t="s">
        <v>964</v>
      </c>
      <c r="B2209" t="s">
        <v>1411</v>
      </c>
      <c r="C2209" t="s">
        <v>964</v>
      </c>
      <c r="D2209" t="s">
        <v>1276</v>
      </c>
    </row>
    <row r="2210" spans="1:4">
      <c r="A2210" t="s">
        <v>1412</v>
      </c>
      <c r="B2210" t="s">
        <v>1413</v>
      </c>
      <c r="C2210" t="s">
        <v>1412</v>
      </c>
      <c r="D2210" t="s">
        <v>1277</v>
      </c>
    </row>
    <row r="2211" spans="1:4">
      <c r="A2211" t="s">
        <v>1689</v>
      </c>
      <c r="B2211" t="s">
        <v>1722</v>
      </c>
      <c r="C2211" t="s">
        <v>1689</v>
      </c>
      <c r="D2211" t="s">
        <v>1723</v>
      </c>
    </row>
    <row r="2212" spans="1:4">
      <c r="A2212" t="s">
        <v>15326</v>
      </c>
      <c r="B2212" t="s">
        <v>15339</v>
      </c>
      <c r="C2212" t="s">
        <v>15326</v>
      </c>
      <c r="D2212" t="e">
        <f>VLOOKUP(C2212,#REF!,2,FALSE)</f>
        <v>#REF!</v>
      </c>
    </row>
    <row r="2213" spans="1:4">
      <c r="A2213" t="s">
        <v>15326</v>
      </c>
      <c r="B2213" t="s">
        <v>15326</v>
      </c>
      <c r="C2213" t="s">
        <v>15326</v>
      </c>
      <c r="D2213" t="s">
        <v>16741</v>
      </c>
    </row>
    <row r="2214" spans="1:4">
      <c r="A2214" t="s">
        <v>963</v>
      </c>
      <c r="B2214" t="s">
        <v>1592</v>
      </c>
      <c r="C2214" t="s">
        <v>963</v>
      </c>
      <c r="D2214" t="s">
        <v>1275</v>
      </c>
    </row>
    <row r="2215" spans="1:4">
      <c r="A2215" t="s">
        <v>15088</v>
      </c>
      <c r="B2215" t="s">
        <v>15087</v>
      </c>
      <c r="C2215" t="s">
        <v>15088</v>
      </c>
      <c r="D2215">
        <v>1016499</v>
      </c>
    </row>
    <row r="2216" spans="1:4">
      <c r="A2216" t="s">
        <v>1678</v>
      </c>
      <c r="B2216" t="s">
        <v>1678</v>
      </c>
      <c r="C2216" t="s">
        <v>1678</v>
      </c>
      <c r="D2216" t="s">
        <v>1701</v>
      </c>
    </row>
    <row r="2217" spans="1:4">
      <c r="A2217" t="s">
        <v>965</v>
      </c>
      <c r="B2217" t="s">
        <v>517</v>
      </c>
      <c r="C2217" t="s">
        <v>965</v>
      </c>
      <c r="D2217" t="s">
        <v>1279</v>
      </c>
    </row>
    <row r="2218" spans="1:4">
      <c r="A2218" t="s">
        <v>15090</v>
      </c>
      <c r="B2218" t="s">
        <v>15089</v>
      </c>
      <c r="C2218" t="s">
        <v>15090</v>
      </c>
      <c r="D2218" t="s">
        <v>15091</v>
      </c>
    </row>
    <row r="2219" spans="1:4">
      <c r="A2219" t="s">
        <v>225</v>
      </c>
      <c r="B2219" t="s">
        <v>225</v>
      </c>
      <c r="C2219" t="s">
        <v>598</v>
      </c>
      <c r="D2219">
        <v>8663</v>
      </c>
    </row>
    <row r="2220" spans="1:4">
      <c r="A2220" t="s">
        <v>1769</v>
      </c>
      <c r="B2220" t="s">
        <v>1769</v>
      </c>
      <c r="C2220" t="s">
        <v>1676</v>
      </c>
      <c r="D2220">
        <v>246</v>
      </c>
    </row>
    <row r="2221" spans="1:4">
      <c r="A2221" t="s">
        <v>1741</v>
      </c>
      <c r="B2221" t="s">
        <v>1741</v>
      </c>
      <c r="C2221" t="s">
        <v>1658</v>
      </c>
      <c r="D2221" t="s">
        <v>1742</v>
      </c>
    </row>
    <row r="2222" spans="1:4">
      <c r="A2222" t="s">
        <v>14543</v>
      </c>
      <c r="B2222" t="s">
        <v>14543</v>
      </c>
      <c r="C2222" t="s">
        <v>14544</v>
      </c>
      <c r="D2222" t="s">
        <v>14545</v>
      </c>
    </row>
    <row r="2223" spans="1:4">
      <c r="A2223" t="s">
        <v>15018</v>
      </c>
      <c r="B2223" t="s">
        <v>15018</v>
      </c>
      <c r="C2223" t="s">
        <v>15019</v>
      </c>
      <c r="D2223" t="s">
        <v>15020</v>
      </c>
    </row>
    <row r="2224" spans="1:4">
      <c r="A2224" t="s">
        <v>1746</v>
      </c>
      <c r="B2224" t="s">
        <v>1746</v>
      </c>
      <c r="C2224" t="s">
        <v>1690</v>
      </c>
      <c r="D2224">
        <v>232</v>
      </c>
    </row>
    <row r="2225" spans="1:4">
      <c r="A2225" t="s">
        <v>1541</v>
      </c>
      <c r="B2225" t="s">
        <v>1541</v>
      </c>
      <c r="C2225" t="s">
        <v>992</v>
      </c>
      <c r="D2225">
        <v>2507</v>
      </c>
    </row>
    <row r="2226" spans="1:4">
      <c r="A2226" t="s">
        <v>15125</v>
      </c>
      <c r="B2226" t="s">
        <v>15125</v>
      </c>
      <c r="C2226" t="s">
        <v>15126</v>
      </c>
      <c r="D2226">
        <v>6810</v>
      </c>
    </row>
    <row r="2227" spans="1:4">
      <c r="A2227" t="s">
        <v>349</v>
      </c>
      <c r="B2227" t="s">
        <v>349</v>
      </c>
      <c r="C2227" t="s">
        <v>770</v>
      </c>
      <c r="D2227">
        <v>6520</v>
      </c>
    </row>
    <row r="2228" spans="1:4">
      <c r="A2228" t="s">
        <v>14520</v>
      </c>
      <c r="B2228" t="s">
        <v>14520</v>
      </c>
      <c r="C2228" t="s">
        <v>14521</v>
      </c>
      <c r="D2228" t="s">
        <v>14522</v>
      </c>
    </row>
    <row r="2229" spans="1:4">
      <c r="A2229" t="s">
        <v>14922</v>
      </c>
      <c r="B2229" t="s">
        <v>14922</v>
      </c>
      <c r="C2229" t="s">
        <v>14923</v>
      </c>
      <c r="D2229" t="s">
        <v>14924</v>
      </c>
    </row>
    <row r="2230" spans="1:4">
      <c r="A2230" t="s">
        <v>14606</v>
      </c>
      <c r="B2230" t="s">
        <v>14606</v>
      </c>
      <c r="C2230" t="s">
        <v>14607</v>
      </c>
      <c r="D2230" t="s">
        <v>14608</v>
      </c>
    </row>
    <row r="2231" spans="1:4">
      <c r="A2231" t="s">
        <v>443</v>
      </c>
      <c r="B2231" t="s">
        <v>443</v>
      </c>
      <c r="C2231" t="s">
        <v>882</v>
      </c>
      <c r="D2231" t="s">
        <v>1238</v>
      </c>
    </row>
    <row r="2232" spans="1:4">
      <c r="A2232" t="s">
        <v>14769</v>
      </c>
      <c r="B2232" t="s">
        <v>14769</v>
      </c>
      <c r="C2232" t="s">
        <v>14770</v>
      </c>
      <c r="D2232" t="s">
        <v>14771</v>
      </c>
    </row>
    <row r="2233" spans="1:4">
      <c r="A2233" t="s">
        <v>15012</v>
      </c>
      <c r="B2233" t="s">
        <v>15012</v>
      </c>
      <c r="C2233" t="s">
        <v>15013</v>
      </c>
      <c r="D2233" t="s">
        <v>15014</v>
      </c>
    </row>
    <row r="2234" spans="1:4">
      <c r="A2234" t="s">
        <v>15151</v>
      </c>
      <c r="B2234" t="s">
        <v>15151</v>
      </c>
      <c r="C2234" t="s">
        <v>15152</v>
      </c>
      <c r="D2234" t="s">
        <v>15153</v>
      </c>
    </row>
    <row r="2235" spans="1:4">
      <c r="A2235" t="s">
        <v>333</v>
      </c>
      <c r="B2235" t="s">
        <v>333</v>
      </c>
      <c r="C2235" t="s">
        <v>751</v>
      </c>
      <c r="D2235">
        <v>8961</v>
      </c>
    </row>
    <row r="2236" spans="1:4">
      <c r="A2236" t="s">
        <v>1547</v>
      </c>
      <c r="B2236" t="s">
        <v>1547</v>
      </c>
      <c r="C2236" t="s">
        <v>763</v>
      </c>
      <c r="D2236">
        <v>3602</v>
      </c>
    </row>
    <row r="2237" spans="1:4">
      <c r="A2237" t="s">
        <v>522</v>
      </c>
      <c r="B2237" t="s">
        <v>522</v>
      </c>
      <c r="C2237" t="s">
        <v>972</v>
      </c>
      <c r="D2237">
        <v>3383</v>
      </c>
    </row>
    <row r="2238" spans="1:4">
      <c r="A2238" t="s">
        <v>14702</v>
      </c>
      <c r="B2238" t="s">
        <v>14702</v>
      </c>
      <c r="C2238" t="s">
        <v>14703</v>
      </c>
      <c r="D2238" t="s">
        <v>14704</v>
      </c>
    </row>
    <row r="2239" spans="1:4">
      <c r="A2239" t="s">
        <v>1722</v>
      </c>
      <c r="B2239" t="s">
        <v>1722</v>
      </c>
      <c r="C2239" t="s">
        <v>1689</v>
      </c>
      <c r="D2239" t="s">
        <v>1723</v>
      </c>
    </row>
    <row r="2240" spans="1:4">
      <c r="A2240" t="s">
        <v>1418</v>
      </c>
      <c r="B2240" t="s">
        <v>1418</v>
      </c>
      <c r="C2240" t="s">
        <v>948</v>
      </c>
      <c r="D2240" t="s">
        <v>1272</v>
      </c>
    </row>
    <row r="2241" spans="1:4">
      <c r="A2241" t="s">
        <v>15089</v>
      </c>
      <c r="B2241" t="s">
        <v>15089</v>
      </c>
      <c r="C2241" t="s">
        <v>15090</v>
      </c>
      <c r="D2241" t="s">
        <v>15091</v>
      </c>
    </row>
    <row r="2242" spans="1:4">
      <c r="A2242" t="s">
        <v>15339</v>
      </c>
      <c r="B2242" t="s">
        <v>15339</v>
      </c>
      <c r="C2242" t="s">
        <v>15326</v>
      </c>
      <c r="D2242" t="e">
        <f>VLOOKUP(C2242,#REF!,2,FALSE)</f>
        <v>#REF!</v>
      </c>
    </row>
    <row r="2243" spans="1:4">
      <c r="A2243" t="s">
        <v>1727</v>
      </c>
      <c r="B2243" t="s">
        <v>1727</v>
      </c>
      <c r="C2243" t="s">
        <v>1665</v>
      </c>
      <c r="D2243" t="s">
        <v>1728</v>
      </c>
    </row>
    <row r="2244" spans="1:4">
      <c r="A2244" t="s">
        <v>474</v>
      </c>
      <c r="B2244" t="s">
        <v>474</v>
      </c>
      <c r="C2244" t="s">
        <v>917</v>
      </c>
      <c r="D2244" t="s">
        <v>1253</v>
      </c>
    </row>
    <row r="2245" spans="1:4">
      <c r="A2245" t="s">
        <v>14564</v>
      </c>
      <c r="B2245" t="s">
        <v>14564</v>
      </c>
      <c r="C2245" t="s">
        <v>14565</v>
      </c>
      <c r="D2245" t="s">
        <v>14566</v>
      </c>
    </row>
    <row r="2246" spans="1:4">
      <c r="A2246" t="s">
        <v>384</v>
      </c>
      <c r="B2246" t="s">
        <v>384</v>
      </c>
      <c r="C2246" t="s">
        <v>14580</v>
      </c>
      <c r="D2246">
        <v>31180</v>
      </c>
    </row>
    <row r="2247" spans="1:4">
      <c r="A2247" t="s">
        <v>1718</v>
      </c>
      <c r="B2247" t="s">
        <v>1718</v>
      </c>
      <c r="C2247" t="s">
        <v>15070</v>
      </c>
      <c r="D2247">
        <v>765</v>
      </c>
    </row>
    <row r="2248" spans="1:4">
      <c r="A2248" t="s">
        <v>14722</v>
      </c>
      <c r="B2248" t="s">
        <v>14722</v>
      </c>
      <c r="C2248" t="s">
        <v>769</v>
      </c>
      <c r="D2248">
        <v>32239</v>
      </c>
    </row>
    <row r="2249" spans="1:4">
      <c r="A2249" t="s">
        <v>14748</v>
      </c>
      <c r="B2249" t="s">
        <v>14748</v>
      </c>
      <c r="C2249" t="s">
        <v>14749</v>
      </c>
      <c r="D2249" t="s">
        <v>14750</v>
      </c>
    </row>
    <row r="2250" spans="1:4">
      <c r="A2250" t="s">
        <v>240</v>
      </c>
      <c r="B2250" t="s">
        <v>240</v>
      </c>
      <c r="C2250" t="s">
        <v>613</v>
      </c>
      <c r="D2250" t="s">
        <v>1056</v>
      </c>
    </row>
    <row r="2251" spans="1:4">
      <c r="A2251" t="s">
        <v>511</v>
      </c>
      <c r="B2251" t="s">
        <v>511</v>
      </c>
      <c r="C2251" t="s">
        <v>957</v>
      </c>
      <c r="D2251">
        <v>7196</v>
      </c>
    </row>
    <row r="2252" spans="1:4">
      <c r="A2252" t="s">
        <v>576</v>
      </c>
      <c r="B2252" t="s">
        <v>576</v>
      </c>
      <c r="C2252" t="s">
        <v>1026</v>
      </c>
      <c r="D2252" t="s">
        <v>1326</v>
      </c>
    </row>
    <row r="2253" spans="1:4">
      <c r="A2253" t="s">
        <v>512</v>
      </c>
      <c r="B2253" t="s">
        <v>512</v>
      </c>
      <c r="C2253" t="s">
        <v>958</v>
      </c>
      <c r="D2253">
        <v>7183</v>
      </c>
    </row>
    <row r="2254" spans="1:4">
      <c r="A2254" t="s">
        <v>16742</v>
      </c>
      <c r="B2254" t="s">
        <v>16742</v>
      </c>
      <c r="C2254" t="s">
        <v>16742</v>
      </c>
      <c r="D2254">
        <v>32427</v>
      </c>
    </row>
    <row r="2255" spans="1:4">
      <c r="A2255" t="s">
        <v>14876</v>
      </c>
      <c r="B2255" t="s">
        <v>14876</v>
      </c>
      <c r="C2255" t="s">
        <v>14877</v>
      </c>
      <c r="D2255" t="s">
        <v>14878</v>
      </c>
    </row>
    <row r="2256" spans="1:4">
      <c r="A2256" t="s">
        <v>16743</v>
      </c>
      <c r="B2256" t="s">
        <v>16743</v>
      </c>
      <c r="C2256" t="s">
        <v>16743</v>
      </c>
      <c r="D2256">
        <v>7005</v>
      </c>
    </row>
    <row r="2257" spans="1:4">
      <c r="A2257" t="s">
        <v>16744</v>
      </c>
      <c r="B2257" t="s">
        <v>16744</v>
      </c>
      <c r="C2257" t="s">
        <v>16744</v>
      </c>
      <c r="D2257">
        <v>7004</v>
      </c>
    </row>
    <row r="2258" spans="1:4">
      <c r="A2258" t="s">
        <v>16745</v>
      </c>
      <c r="B2258" t="s">
        <v>16745</v>
      </c>
      <c r="C2258" t="s">
        <v>16745</v>
      </c>
      <c r="D2258">
        <v>282</v>
      </c>
    </row>
    <row r="2259" spans="1:4">
      <c r="A2259" t="s">
        <v>14589</v>
      </c>
      <c r="B2259" t="s">
        <v>14589</v>
      </c>
      <c r="C2259" t="s">
        <v>14590</v>
      </c>
      <c r="D2259" t="s">
        <v>14591</v>
      </c>
    </row>
    <row r="2260" spans="1:4">
      <c r="A2260" t="s">
        <v>16747</v>
      </c>
      <c r="B2260" t="s">
        <v>16747</v>
      </c>
      <c r="C2260" t="s">
        <v>16747</v>
      </c>
      <c r="D2260" t="s">
        <v>16746</v>
      </c>
    </row>
    <row r="2261" spans="1:4">
      <c r="A2261" t="s">
        <v>966</v>
      </c>
      <c r="B2261" t="s">
        <v>518</v>
      </c>
      <c r="C2261" t="s">
        <v>966</v>
      </c>
      <c r="D2261">
        <v>5988</v>
      </c>
    </row>
    <row r="2262" spans="1:4">
      <c r="A2262" t="s">
        <v>15093</v>
      </c>
      <c r="B2262" t="s">
        <v>15092</v>
      </c>
      <c r="C2262" t="s">
        <v>15093</v>
      </c>
      <c r="D2262">
        <v>103709613</v>
      </c>
    </row>
    <row r="2263" spans="1:4">
      <c r="A2263" t="s">
        <v>967</v>
      </c>
      <c r="B2263" t="s">
        <v>519</v>
      </c>
      <c r="C2263" t="s">
        <v>967</v>
      </c>
      <c r="D2263">
        <v>5990</v>
      </c>
    </row>
    <row r="2264" spans="1:4">
      <c r="A2264" t="s">
        <v>15095</v>
      </c>
      <c r="B2264" t="s">
        <v>15094</v>
      </c>
      <c r="C2264" t="s">
        <v>15095</v>
      </c>
      <c r="D2264">
        <v>5991</v>
      </c>
    </row>
    <row r="2265" spans="1:4">
      <c r="A2265" t="s">
        <v>15097</v>
      </c>
      <c r="B2265" t="s">
        <v>15096</v>
      </c>
      <c r="C2265" t="s">
        <v>15097</v>
      </c>
      <c r="D2265" t="s">
        <v>15098</v>
      </c>
    </row>
    <row r="2266" spans="1:4">
      <c r="A2266" t="s">
        <v>15100</v>
      </c>
      <c r="B2266" t="s">
        <v>15099</v>
      </c>
      <c r="C2266" t="s">
        <v>15100</v>
      </c>
      <c r="D2266">
        <v>5992</v>
      </c>
    </row>
    <row r="2267" spans="1:4">
      <c r="A2267" t="s">
        <v>15102</v>
      </c>
      <c r="B2267" t="s">
        <v>15101</v>
      </c>
      <c r="C2267" t="s">
        <v>15102</v>
      </c>
      <c r="D2267">
        <v>6009</v>
      </c>
    </row>
    <row r="2268" spans="1:4">
      <c r="A2268" t="s">
        <v>16749</v>
      </c>
      <c r="B2268" t="s">
        <v>16749</v>
      </c>
      <c r="C2268" t="s">
        <v>16749</v>
      </c>
      <c r="D2268" t="s">
        <v>16748</v>
      </c>
    </row>
    <row r="2269" spans="1:4">
      <c r="A2269" t="s">
        <v>16751</v>
      </c>
      <c r="B2269" t="s">
        <v>16751</v>
      </c>
      <c r="C2269" t="s">
        <v>16751</v>
      </c>
      <c r="D2269" t="s">
        <v>16750</v>
      </c>
    </row>
    <row r="2270" spans="1:4">
      <c r="A2270" t="s">
        <v>1624</v>
      </c>
      <c r="B2270" t="s">
        <v>1739</v>
      </c>
      <c r="C2270" t="s">
        <v>1624</v>
      </c>
      <c r="D2270">
        <v>7935</v>
      </c>
    </row>
    <row r="2271" spans="1:4">
      <c r="A2271" t="s">
        <v>16752</v>
      </c>
      <c r="B2271" t="s">
        <v>16752</v>
      </c>
      <c r="C2271" t="s">
        <v>16752</v>
      </c>
      <c r="D2271">
        <v>22682531</v>
      </c>
    </row>
    <row r="2272" spans="1:4">
      <c r="A2272" t="s">
        <v>16753</v>
      </c>
      <c r="B2272" t="s">
        <v>16753</v>
      </c>
      <c r="C2272" t="s">
        <v>16753</v>
      </c>
      <c r="D2272">
        <v>22682528</v>
      </c>
    </row>
    <row r="2273" spans="1:4">
      <c r="A2273" t="s">
        <v>14462</v>
      </c>
      <c r="B2273" t="s">
        <v>14462</v>
      </c>
      <c r="C2273" t="s">
        <v>621</v>
      </c>
      <c r="D2273" t="s">
        <v>1059</v>
      </c>
    </row>
    <row r="2274" spans="1:4">
      <c r="A2274" t="s">
        <v>16754</v>
      </c>
      <c r="B2274" t="s">
        <v>16754</v>
      </c>
      <c r="C2274" t="s">
        <v>16754</v>
      </c>
      <c r="D2274">
        <v>103869790</v>
      </c>
    </row>
    <row r="2275" spans="1:4">
      <c r="A2275" t="s">
        <v>16755</v>
      </c>
      <c r="B2275" t="s">
        <v>16755</v>
      </c>
      <c r="C2275" t="s">
        <v>16755</v>
      </c>
      <c r="D2275">
        <v>7878</v>
      </c>
    </row>
    <row r="2276" spans="1:4">
      <c r="A2276" t="s">
        <v>15267</v>
      </c>
      <c r="B2276" t="s">
        <v>15268</v>
      </c>
      <c r="C2276" t="s">
        <v>15267</v>
      </c>
      <c r="D2276">
        <v>103815539</v>
      </c>
    </row>
    <row r="2277" spans="1:4">
      <c r="A2277" t="s">
        <v>16756</v>
      </c>
      <c r="B2277" t="s">
        <v>16756</v>
      </c>
      <c r="C2277" t="s">
        <v>16756</v>
      </c>
      <c r="D2277">
        <v>32628</v>
      </c>
    </row>
    <row r="2278" spans="1:4">
      <c r="A2278" t="s">
        <v>968</v>
      </c>
      <c r="B2278" t="s">
        <v>15103</v>
      </c>
      <c r="C2278" t="s">
        <v>968</v>
      </c>
      <c r="D2278">
        <v>7106</v>
      </c>
    </row>
    <row r="2279" spans="1:4">
      <c r="A2279" t="s">
        <v>969</v>
      </c>
      <c r="B2279" t="s">
        <v>15104</v>
      </c>
      <c r="C2279" t="s">
        <v>969</v>
      </c>
      <c r="D2279">
        <v>7105</v>
      </c>
    </row>
    <row r="2280" spans="1:4">
      <c r="A2280" t="s">
        <v>16758</v>
      </c>
      <c r="B2280" t="s">
        <v>16758</v>
      </c>
      <c r="C2280" t="s">
        <v>16758</v>
      </c>
      <c r="D2280" t="s">
        <v>16757</v>
      </c>
    </row>
    <row r="2281" spans="1:4">
      <c r="A2281" t="s">
        <v>15106</v>
      </c>
      <c r="B2281" t="s">
        <v>15105</v>
      </c>
      <c r="C2281" t="s">
        <v>15106</v>
      </c>
      <c r="D2281" t="s">
        <v>15107</v>
      </c>
    </row>
    <row r="2282" spans="1:4">
      <c r="A2282" t="s">
        <v>574</v>
      </c>
      <c r="B2282" t="s">
        <v>574</v>
      </c>
      <c r="C2282" t="s">
        <v>1024</v>
      </c>
      <c r="D2282" t="s">
        <v>1323</v>
      </c>
    </row>
    <row r="2283" spans="1:4">
      <c r="A2283" t="s">
        <v>1405</v>
      </c>
      <c r="B2283" t="s">
        <v>1405</v>
      </c>
      <c r="C2283" t="s">
        <v>983</v>
      </c>
      <c r="D2283" t="s">
        <v>1289</v>
      </c>
    </row>
    <row r="2284" spans="1:4">
      <c r="A2284" t="s">
        <v>463</v>
      </c>
      <c r="B2284" t="s">
        <v>463</v>
      </c>
      <c r="C2284" t="s">
        <v>906</v>
      </c>
      <c r="D2284">
        <v>205</v>
      </c>
    </row>
    <row r="2285" spans="1:4">
      <c r="A2285" t="s">
        <v>1570</v>
      </c>
      <c r="B2285" t="s">
        <v>1570</v>
      </c>
      <c r="C2285" t="s">
        <v>710</v>
      </c>
      <c r="D2285" t="s">
        <v>1131</v>
      </c>
    </row>
    <row r="2286" spans="1:4">
      <c r="A2286" t="s">
        <v>14561</v>
      </c>
      <c r="B2286" t="s">
        <v>14561</v>
      </c>
      <c r="C2286" t="s">
        <v>14562</v>
      </c>
      <c r="D2286" t="s">
        <v>14563</v>
      </c>
    </row>
    <row r="2287" spans="1:4">
      <c r="A2287" t="s">
        <v>536</v>
      </c>
      <c r="B2287" t="s">
        <v>536</v>
      </c>
      <c r="C2287" t="s">
        <v>984</v>
      </c>
      <c r="D2287" t="s">
        <v>1293</v>
      </c>
    </row>
    <row r="2288" spans="1:4">
      <c r="A2288" t="s">
        <v>507</v>
      </c>
      <c r="B2288" t="s">
        <v>507</v>
      </c>
      <c r="C2288" t="s">
        <v>952</v>
      </c>
      <c r="D2288">
        <v>1529</v>
      </c>
    </row>
    <row r="2289" spans="1:4">
      <c r="A2289" t="s">
        <v>15109</v>
      </c>
      <c r="B2289" t="s">
        <v>15108</v>
      </c>
      <c r="C2289" t="s">
        <v>15109</v>
      </c>
      <c r="D2289">
        <v>32558</v>
      </c>
    </row>
    <row r="2290" spans="1:4">
      <c r="A2290" t="s">
        <v>970</v>
      </c>
      <c r="B2290" t="s">
        <v>1414</v>
      </c>
      <c r="C2290" t="s">
        <v>970</v>
      </c>
      <c r="D2290" t="s">
        <v>1280</v>
      </c>
    </row>
    <row r="2291" spans="1:4">
      <c r="A2291" t="s">
        <v>470</v>
      </c>
      <c r="B2291" t="s">
        <v>470</v>
      </c>
      <c r="C2291" t="s">
        <v>913</v>
      </c>
      <c r="D2291">
        <v>5968</v>
      </c>
    </row>
    <row r="2292" spans="1:4">
      <c r="A2292" t="s">
        <v>242</v>
      </c>
      <c r="B2292" t="s">
        <v>242</v>
      </c>
      <c r="C2292" t="s">
        <v>617</v>
      </c>
      <c r="D2292">
        <v>8451</v>
      </c>
    </row>
    <row r="2293" spans="1:4">
      <c r="A2293" t="s">
        <v>549</v>
      </c>
      <c r="B2293" t="s">
        <v>549</v>
      </c>
      <c r="C2293" t="s">
        <v>14988</v>
      </c>
      <c r="D2293">
        <v>6814</v>
      </c>
    </row>
    <row r="2294" spans="1:4">
      <c r="A2294" t="s">
        <v>14534</v>
      </c>
      <c r="B2294" t="s">
        <v>14534</v>
      </c>
      <c r="C2294" t="s">
        <v>14535</v>
      </c>
      <c r="D2294" t="s">
        <v>14536</v>
      </c>
    </row>
    <row r="2295" spans="1:4">
      <c r="A2295" t="s">
        <v>15049</v>
      </c>
      <c r="B2295" t="s">
        <v>15049</v>
      </c>
      <c r="C2295" t="s">
        <v>15050</v>
      </c>
      <c r="D2295" t="s">
        <v>15051</v>
      </c>
    </row>
    <row r="2296" spans="1:4">
      <c r="A2296" t="s">
        <v>1780</v>
      </c>
      <c r="B2296" t="s">
        <v>1780</v>
      </c>
      <c r="C2296" t="s">
        <v>1641</v>
      </c>
      <c r="D2296" t="s">
        <v>1781</v>
      </c>
    </row>
    <row r="2297" spans="1:4">
      <c r="A2297" t="s">
        <v>374</v>
      </c>
      <c r="B2297" t="s">
        <v>374</v>
      </c>
      <c r="C2297" t="s">
        <v>807</v>
      </c>
      <c r="D2297" t="s">
        <v>1185</v>
      </c>
    </row>
    <row r="2298" spans="1:4">
      <c r="A2298" t="s">
        <v>555</v>
      </c>
      <c r="B2298" t="s">
        <v>555</v>
      </c>
      <c r="C2298" t="s">
        <v>1002</v>
      </c>
      <c r="D2298" t="s">
        <v>1307</v>
      </c>
    </row>
    <row r="2299" spans="1:4">
      <c r="A2299" t="s">
        <v>258</v>
      </c>
      <c r="B2299" t="s">
        <v>258</v>
      </c>
      <c r="C2299" t="s">
        <v>641</v>
      </c>
      <c r="D2299" t="s">
        <v>1077</v>
      </c>
    </row>
    <row r="2300" spans="1:4">
      <c r="A2300" t="s">
        <v>495</v>
      </c>
      <c r="B2300" t="s">
        <v>495</v>
      </c>
      <c r="C2300" t="s">
        <v>1590</v>
      </c>
      <c r="D2300" t="s">
        <v>1268</v>
      </c>
    </row>
    <row r="2301" spans="1:4">
      <c r="A2301" t="s">
        <v>501</v>
      </c>
      <c r="B2301" t="s">
        <v>501</v>
      </c>
      <c r="C2301" t="s">
        <v>945</v>
      </c>
      <c r="D2301">
        <v>7370</v>
      </c>
    </row>
    <row r="2302" spans="1:4">
      <c r="A2302" t="s">
        <v>476</v>
      </c>
      <c r="B2302" t="s">
        <v>476</v>
      </c>
      <c r="C2302" t="s">
        <v>1589</v>
      </c>
      <c r="D2302" t="s">
        <v>1255</v>
      </c>
    </row>
    <row r="2303" spans="1:4">
      <c r="A2303" t="s">
        <v>570</v>
      </c>
      <c r="B2303" t="s">
        <v>570</v>
      </c>
      <c r="C2303" t="s">
        <v>14492</v>
      </c>
      <c r="D2303">
        <v>7957</v>
      </c>
    </row>
    <row r="2304" spans="1:4">
      <c r="A2304" t="s">
        <v>14581</v>
      </c>
      <c r="B2304" t="s">
        <v>14581</v>
      </c>
      <c r="C2304" t="s">
        <v>14582</v>
      </c>
      <c r="D2304">
        <v>1300</v>
      </c>
    </row>
    <row r="2305" spans="1:4">
      <c r="A2305" t="s">
        <v>14966</v>
      </c>
      <c r="B2305" t="s">
        <v>14966</v>
      </c>
      <c r="C2305" t="s">
        <v>14967</v>
      </c>
      <c r="D2305" t="s">
        <v>14968</v>
      </c>
    </row>
    <row r="2306" spans="1:4">
      <c r="A2306" t="s">
        <v>320</v>
      </c>
      <c r="B2306" t="s">
        <v>320</v>
      </c>
      <c r="C2306" t="s">
        <v>732</v>
      </c>
      <c r="D2306">
        <v>5736</v>
      </c>
    </row>
    <row r="2307" spans="1:4">
      <c r="A2307" t="s">
        <v>1737</v>
      </c>
      <c r="B2307" t="s">
        <v>1737</v>
      </c>
      <c r="C2307" t="s">
        <v>14938</v>
      </c>
      <c r="D2307">
        <v>691</v>
      </c>
    </row>
    <row r="2308" spans="1:4">
      <c r="A2308" t="s">
        <v>227</v>
      </c>
      <c r="B2308" t="s">
        <v>227</v>
      </c>
      <c r="C2308" t="s">
        <v>600</v>
      </c>
      <c r="D2308">
        <v>8139</v>
      </c>
    </row>
    <row r="2309" spans="1:4">
      <c r="A2309" t="s">
        <v>14532</v>
      </c>
      <c r="B2309" t="s">
        <v>14532</v>
      </c>
      <c r="C2309" t="s">
        <v>14533</v>
      </c>
      <c r="D2309">
        <v>3474</v>
      </c>
    </row>
    <row r="2310" spans="1:4">
      <c r="A2310" t="s">
        <v>436</v>
      </c>
      <c r="B2310" t="s">
        <v>436</v>
      </c>
      <c r="C2310" t="s">
        <v>14724</v>
      </c>
      <c r="D2310">
        <v>6493</v>
      </c>
    </row>
    <row r="2311" spans="1:4">
      <c r="A2311" t="s">
        <v>971</v>
      </c>
      <c r="B2311" t="s">
        <v>521</v>
      </c>
      <c r="C2311" t="s">
        <v>971</v>
      </c>
      <c r="D2311" t="s">
        <v>1281</v>
      </c>
    </row>
    <row r="2312" spans="1:4">
      <c r="A2312" t="s">
        <v>15228</v>
      </c>
      <c r="B2312" t="s">
        <v>15228</v>
      </c>
      <c r="C2312" t="s">
        <v>15229</v>
      </c>
      <c r="D2312" t="s">
        <v>15230</v>
      </c>
    </row>
    <row r="2313" spans="1:4">
      <c r="A2313" t="s">
        <v>15195</v>
      </c>
      <c r="B2313" t="s">
        <v>15195</v>
      </c>
      <c r="C2313" t="s">
        <v>15196</v>
      </c>
      <c r="D2313" t="s">
        <v>15197</v>
      </c>
    </row>
    <row r="2314" spans="1:4">
      <c r="A2314" t="s">
        <v>16759</v>
      </c>
      <c r="B2314" t="s">
        <v>16759</v>
      </c>
      <c r="C2314" t="s">
        <v>16759</v>
      </c>
      <c r="D2314">
        <v>103882026</v>
      </c>
    </row>
    <row r="2315" spans="1:4">
      <c r="A2315" t="s">
        <v>15331</v>
      </c>
      <c r="B2315" t="s">
        <v>15334</v>
      </c>
      <c r="C2315" t="s">
        <v>15331</v>
      </c>
      <c r="D2315" t="e">
        <f>VLOOKUP(C2315,#REF!,2,FALSE)</f>
        <v>#REF!</v>
      </c>
    </row>
    <row r="2316" spans="1:4">
      <c r="A2316" t="s">
        <v>15331</v>
      </c>
      <c r="B2316" t="s">
        <v>15331</v>
      </c>
      <c r="C2316" t="s">
        <v>15331</v>
      </c>
      <c r="D2316" t="s">
        <v>16760</v>
      </c>
    </row>
    <row r="2317" spans="1:4">
      <c r="A2317" t="s">
        <v>15334</v>
      </c>
      <c r="B2317" t="s">
        <v>15334</v>
      </c>
      <c r="C2317" t="s">
        <v>15331</v>
      </c>
      <c r="D2317" t="e">
        <f>VLOOKUP(C2317,#REF!,2,FALSE)</f>
        <v>#REF!</v>
      </c>
    </row>
    <row r="2318" spans="1:4">
      <c r="A2318" t="s">
        <v>14395</v>
      </c>
      <c r="B2318" t="s">
        <v>14395</v>
      </c>
      <c r="C2318" t="s">
        <v>14396</v>
      </c>
      <c r="D2318">
        <v>8158</v>
      </c>
    </row>
    <row r="2319" spans="1:4">
      <c r="A2319" t="s">
        <v>275</v>
      </c>
      <c r="B2319" t="s">
        <v>275</v>
      </c>
      <c r="C2319" t="s">
        <v>667</v>
      </c>
      <c r="D2319" t="s">
        <v>1099</v>
      </c>
    </row>
    <row r="2320" spans="1:4">
      <c r="A2320" t="s">
        <v>14466</v>
      </c>
      <c r="B2320" t="s">
        <v>14466</v>
      </c>
      <c r="C2320" t="s">
        <v>14467</v>
      </c>
      <c r="D2320" t="s">
        <v>14468</v>
      </c>
    </row>
    <row r="2321" spans="1:4">
      <c r="A2321" t="s">
        <v>540</v>
      </c>
      <c r="B2321" t="s">
        <v>540</v>
      </c>
      <c r="C2321" t="s">
        <v>1603</v>
      </c>
      <c r="D2321" t="s">
        <v>1298</v>
      </c>
    </row>
    <row r="2322" spans="1:4">
      <c r="A2322" t="s">
        <v>972</v>
      </c>
      <c r="B2322" t="s">
        <v>522</v>
      </c>
      <c r="C2322" t="s">
        <v>972</v>
      </c>
      <c r="D2322">
        <v>3383</v>
      </c>
    </row>
    <row r="2323" spans="1:4">
      <c r="A2323" t="s">
        <v>973</v>
      </c>
      <c r="B2323" t="s">
        <v>1594</v>
      </c>
      <c r="C2323" t="s">
        <v>973</v>
      </c>
      <c r="D2323" t="s">
        <v>1283</v>
      </c>
    </row>
    <row r="2324" spans="1:4">
      <c r="A2324" t="s">
        <v>16761</v>
      </c>
      <c r="B2324" t="s">
        <v>16761</v>
      </c>
      <c r="C2324" t="s">
        <v>16761</v>
      </c>
      <c r="D2324">
        <v>6802</v>
      </c>
    </row>
    <row r="2325" spans="1:4">
      <c r="A2325" t="s">
        <v>365</v>
      </c>
      <c r="B2325" t="s">
        <v>365</v>
      </c>
      <c r="C2325" t="s">
        <v>1580</v>
      </c>
      <c r="D2325" t="s">
        <v>1175</v>
      </c>
    </row>
    <row r="2326" spans="1:4">
      <c r="A2326" t="s">
        <v>16762</v>
      </c>
      <c r="B2326" t="s">
        <v>16762</v>
      </c>
      <c r="C2326" t="s">
        <v>16762</v>
      </c>
      <c r="D2326">
        <v>568</v>
      </c>
    </row>
    <row r="2327" spans="1:4">
      <c r="A2327" t="s">
        <v>15111</v>
      </c>
      <c r="B2327" t="s">
        <v>15110</v>
      </c>
      <c r="C2327" t="s">
        <v>15111</v>
      </c>
      <c r="D2327" t="s">
        <v>15112</v>
      </c>
    </row>
    <row r="2328" spans="1:4">
      <c r="A2328" t="s">
        <v>15110</v>
      </c>
      <c r="B2328" t="s">
        <v>15110</v>
      </c>
      <c r="C2328" t="s">
        <v>15111</v>
      </c>
      <c r="D2328" t="s">
        <v>15112</v>
      </c>
    </row>
    <row r="2329" spans="1:4">
      <c r="A2329" t="s">
        <v>15133</v>
      </c>
      <c r="B2329" t="s">
        <v>15133</v>
      </c>
      <c r="C2329" t="s">
        <v>1604</v>
      </c>
      <c r="D2329" t="s">
        <v>1299</v>
      </c>
    </row>
    <row r="2330" spans="1:4">
      <c r="A2330" t="s">
        <v>1751</v>
      </c>
      <c r="B2330" t="s">
        <v>1751</v>
      </c>
      <c r="C2330" t="s">
        <v>1614</v>
      </c>
      <c r="D2330">
        <v>2424</v>
      </c>
    </row>
    <row r="2331" spans="1:4">
      <c r="A2331" t="s">
        <v>974</v>
      </c>
      <c r="B2331" t="s">
        <v>523</v>
      </c>
      <c r="C2331" t="s">
        <v>974</v>
      </c>
      <c r="D2331">
        <v>6685</v>
      </c>
    </row>
    <row r="2332" spans="1:4">
      <c r="A2332" t="s">
        <v>975</v>
      </c>
      <c r="B2332" t="s">
        <v>524</v>
      </c>
      <c r="C2332" t="s">
        <v>975</v>
      </c>
      <c r="D2332">
        <v>6687</v>
      </c>
    </row>
    <row r="2333" spans="1:4">
      <c r="A2333" t="s">
        <v>15114</v>
      </c>
      <c r="B2333" t="s">
        <v>15113</v>
      </c>
      <c r="C2333" t="s">
        <v>15114</v>
      </c>
      <c r="D2333">
        <v>6688</v>
      </c>
    </row>
    <row r="2334" spans="1:4">
      <c r="A2334" t="s">
        <v>976</v>
      </c>
      <c r="B2334" t="s">
        <v>525</v>
      </c>
      <c r="C2334" t="s">
        <v>976</v>
      </c>
      <c r="D2334">
        <v>6680</v>
      </c>
    </row>
    <row r="2335" spans="1:4">
      <c r="A2335" t="s">
        <v>977</v>
      </c>
      <c r="B2335" t="s">
        <v>15115</v>
      </c>
      <c r="C2335" t="s">
        <v>977</v>
      </c>
      <c r="D2335">
        <v>6686</v>
      </c>
    </row>
    <row r="2336" spans="1:4">
      <c r="A2336" t="s">
        <v>978</v>
      </c>
      <c r="B2336" t="s">
        <v>526</v>
      </c>
      <c r="C2336" t="s">
        <v>978</v>
      </c>
      <c r="D2336">
        <v>6684</v>
      </c>
    </row>
    <row r="2337" spans="1:4">
      <c r="A2337" t="s">
        <v>16763</v>
      </c>
      <c r="B2337" t="s">
        <v>16763</v>
      </c>
      <c r="C2337" t="s">
        <v>16763</v>
      </c>
      <c r="D2337">
        <v>6679</v>
      </c>
    </row>
    <row r="2338" spans="1:4">
      <c r="A2338" t="s">
        <v>1650</v>
      </c>
      <c r="B2338" t="s">
        <v>1770</v>
      </c>
      <c r="C2338" t="s">
        <v>1650</v>
      </c>
      <c r="D2338" t="s">
        <v>1771</v>
      </c>
    </row>
    <row r="2339" spans="1:4">
      <c r="A2339" t="s">
        <v>979</v>
      </c>
      <c r="B2339" t="s">
        <v>527</v>
      </c>
      <c r="C2339" t="s">
        <v>979</v>
      </c>
      <c r="D2339">
        <v>6647</v>
      </c>
    </row>
    <row r="2340" spans="1:4">
      <c r="A2340" t="s">
        <v>412</v>
      </c>
      <c r="B2340" t="s">
        <v>412</v>
      </c>
      <c r="C2340" t="s">
        <v>853</v>
      </c>
      <c r="D2340">
        <v>8709</v>
      </c>
    </row>
    <row r="2341" spans="1:4">
      <c r="A2341" t="s">
        <v>14925</v>
      </c>
      <c r="B2341" t="s">
        <v>14925</v>
      </c>
      <c r="C2341" t="s">
        <v>14926</v>
      </c>
      <c r="D2341" t="s">
        <v>14927</v>
      </c>
    </row>
    <row r="2342" spans="1:4">
      <c r="A2342" t="s">
        <v>469</v>
      </c>
      <c r="B2342" t="s">
        <v>469</v>
      </c>
      <c r="C2342" t="s">
        <v>912</v>
      </c>
      <c r="D2342">
        <v>5980</v>
      </c>
    </row>
    <row r="2343" spans="1:4">
      <c r="A2343" t="s">
        <v>980</v>
      </c>
      <c r="B2343" t="s">
        <v>528</v>
      </c>
      <c r="C2343" t="s">
        <v>980</v>
      </c>
      <c r="D2343">
        <v>7776</v>
      </c>
    </row>
    <row r="2344" spans="1:4">
      <c r="A2344" t="s">
        <v>16764</v>
      </c>
      <c r="B2344" t="s">
        <v>16764</v>
      </c>
      <c r="C2344" t="s">
        <v>16764</v>
      </c>
      <c r="D2344">
        <v>7999</v>
      </c>
    </row>
    <row r="2345" spans="1:4">
      <c r="A2345" t="s">
        <v>16765</v>
      </c>
      <c r="B2345" t="s">
        <v>16765</v>
      </c>
      <c r="C2345" t="s">
        <v>16765</v>
      </c>
      <c r="D2345">
        <v>7998</v>
      </c>
    </row>
    <row r="2346" spans="1:4">
      <c r="A2346" t="s">
        <v>16766</v>
      </c>
      <c r="B2346" t="s">
        <v>16766</v>
      </c>
      <c r="C2346" t="s">
        <v>16766</v>
      </c>
      <c r="D2346">
        <v>8007</v>
      </c>
    </row>
    <row r="2347" spans="1:4">
      <c r="A2347" t="s">
        <v>16767</v>
      </c>
      <c r="B2347" t="s">
        <v>16767</v>
      </c>
      <c r="C2347" t="s">
        <v>16767</v>
      </c>
      <c r="D2347">
        <v>8005</v>
      </c>
    </row>
    <row r="2348" spans="1:4">
      <c r="A2348" t="s">
        <v>14828</v>
      </c>
      <c r="B2348" t="s">
        <v>14828</v>
      </c>
      <c r="C2348" t="s">
        <v>14829</v>
      </c>
      <c r="D2348" t="s">
        <v>14830</v>
      </c>
    </row>
    <row r="2349" spans="1:4">
      <c r="A2349" t="s">
        <v>1462</v>
      </c>
      <c r="B2349" t="s">
        <v>1462</v>
      </c>
      <c r="C2349" t="s">
        <v>1462</v>
      </c>
      <c r="D2349" t="s">
        <v>1282</v>
      </c>
    </row>
    <row r="2350" spans="1:4">
      <c r="A2350" t="s">
        <v>16769</v>
      </c>
      <c r="B2350" t="s">
        <v>16769</v>
      </c>
      <c r="C2350" t="s">
        <v>16769</v>
      </c>
      <c r="D2350" t="s">
        <v>16768</v>
      </c>
    </row>
    <row r="2351" spans="1:4">
      <c r="A2351" t="s">
        <v>16771</v>
      </c>
      <c r="B2351" t="s">
        <v>16771</v>
      </c>
      <c r="C2351" t="s">
        <v>16771</v>
      </c>
      <c r="D2351" t="s">
        <v>16770</v>
      </c>
    </row>
    <row r="2352" spans="1:4">
      <c r="A2352" t="s">
        <v>16773</v>
      </c>
      <c r="B2352" t="s">
        <v>16773</v>
      </c>
      <c r="C2352" t="s">
        <v>16773</v>
      </c>
      <c r="D2352" t="s">
        <v>16772</v>
      </c>
    </row>
    <row r="2353" spans="1:4">
      <c r="A2353" t="s">
        <v>981</v>
      </c>
      <c r="B2353" t="s">
        <v>529</v>
      </c>
      <c r="C2353" t="s">
        <v>981</v>
      </c>
      <c r="D2353" t="s">
        <v>1284</v>
      </c>
    </row>
    <row r="2354" spans="1:4">
      <c r="A2354" t="s">
        <v>15307</v>
      </c>
      <c r="B2354" t="s">
        <v>15358</v>
      </c>
      <c r="C2354" t="s">
        <v>15307</v>
      </c>
      <c r="D2354" t="e">
        <f>VLOOKUP(C2354,#REF!,2,FALSE)</f>
        <v>#REF!</v>
      </c>
    </row>
    <row r="2355" spans="1:4">
      <c r="A2355" t="s">
        <v>15307</v>
      </c>
      <c r="B2355" t="s">
        <v>15307</v>
      </c>
      <c r="C2355" t="s">
        <v>15307</v>
      </c>
      <c r="D2355" t="s">
        <v>16774</v>
      </c>
    </row>
    <row r="2356" spans="1:4">
      <c r="A2356" t="s">
        <v>14609</v>
      </c>
      <c r="B2356" t="s">
        <v>14609</v>
      </c>
      <c r="C2356" t="s">
        <v>14610</v>
      </c>
      <c r="D2356" t="s">
        <v>14611</v>
      </c>
    </row>
    <row r="2357" spans="1:4">
      <c r="A2357" t="s">
        <v>16775</v>
      </c>
      <c r="B2357" t="s">
        <v>16775</v>
      </c>
      <c r="C2357" t="s">
        <v>16775</v>
      </c>
      <c r="D2357">
        <v>4034</v>
      </c>
    </row>
    <row r="2358" spans="1:4">
      <c r="A2358" t="s">
        <v>16776</v>
      </c>
      <c r="B2358" t="s">
        <v>16776</v>
      </c>
      <c r="C2358" t="s">
        <v>16776</v>
      </c>
      <c r="D2358">
        <v>103656933</v>
      </c>
    </row>
    <row r="2359" spans="1:4">
      <c r="A2359" t="s">
        <v>16777</v>
      </c>
      <c r="B2359" t="s">
        <v>16777</v>
      </c>
      <c r="C2359" t="s">
        <v>16777</v>
      </c>
      <c r="D2359">
        <v>8758</v>
      </c>
    </row>
    <row r="2360" spans="1:4">
      <c r="A2360" t="s">
        <v>14540</v>
      </c>
      <c r="B2360" t="s">
        <v>14540</v>
      </c>
      <c r="C2360" t="s">
        <v>14541</v>
      </c>
      <c r="D2360" t="s">
        <v>14542</v>
      </c>
    </row>
    <row r="2361" spans="1:4">
      <c r="A2361" t="s">
        <v>205</v>
      </c>
      <c r="B2361" t="s">
        <v>205</v>
      </c>
      <c r="C2361" t="s">
        <v>79</v>
      </c>
      <c r="D2361" t="s">
        <v>78</v>
      </c>
    </row>
    <row r="2362" spans="1:4">
      <c r="A2362" t="s">
        <v>15181</v>
      </c>
      <c r="B2362" t="s">
        <v>15181</v>
      </c>
      <c r="C2362" t="s">
        <v>15182</v>
      </c>
      <c r="D2362" t="s">
        <v>15183</v>
      </c>
    </row>
    <row r="2363" spans="1:4">
      <c r="A2363" t="s">
        <v>261</v>
      </c>
      <c r="B2363" t="s">
        <v>261</v>
      </c>
      <c r="C2363" t="s">
        <v>643</v>
      </c>
      <c r="D2363" t="s">
        <v>1078</v>
      </c>
    </row>
    <row r="2364" spans="1:4">
      <c r="A2364" t="s">
        <v>1375</v>
      </c>
      <c r="B2364" t="s">
        <v>1375</v>
      </c>
      <c r="C2364" t="s">
        <v>703</v>
      </c>
      <c r="D2364" t="s">
        <v>1126</v>
      </c>
    </row>
    <row r="2365" spans="1:4">
      <c r="A2365" t="s">
        <v>367</v>
      </c>
      <c r="B2365" t="s">
        <v>367</v>
      </c>
      <c r="C2365" t="s">
        <v>799</v>
      </c>
      <c r="D2365" t="s">
        <v>1177</v>
      </c>
    </row>
    <row r="2366" spans="1:4">
      <c r="A2366" t="s">
        <v>16778</v>
      </c>
      <c r="B2366" t="s">
        <v>16778</v>
      </c>
      <c r="C2366" t="s">
        <v>16778</v>
      </c>
      <c r="D2366">
        <v>7989</v>
      </c>
    </row>
    <row r="2367" spans="1:4">
      <c r="A2367" t="s">
        <v>16779</v>
      </c>
      <c r="B2367" t="s">
        <v>16779</v>
      </c>
      <c r="C2367" t="s">
        <v>16779</v>
      </c>
      <c r="D2367">
        <v>7990</v>
      </c>
    </row>
    <row r="2368" spans="1:4">
      <c r="A2368" t="s">
        <v>1554</v>
      </c>
      <c r="B2368" t="s">
        <v>231</v>
      </c>
      <c r="C2368" t="s">
        <v>1554</v>
      </c>
      <c r="D2368" t="s">
        <v>1042</v>
      </c>
    </row>
    <row r="2369" spans="1:4">
      <c r="A2369" t="s">
        <v>14867</v>
      </c>
      <c r="B2369" t="s">
        <v>14867</v>
      </c>
      <c r="C2369" t="s">
        <v>14868</v>
      </c>
      <c r="D2369" t="s">
        <v>14869</v>
      </c>
    </row>
    <row r="2370" spans="1:4">
      <c r="A2370" t="s">
        <v>473</v>
      </c>
      <c r="B2370" t="s">
        <v>473</v>
      </c>
      <c r="C2370" t="s">
        <v>1537</v>
      </c>
      <c r="D2370">
        <v>1251</v>
      </c>
    </row>
    <row r="2371" spans="1:4">
      <c r="A2371" t="s">
        <v>16780</v>
      </c>
      <c r="B2371" t="s">
        <v>16780</v>
      </c>
      <c r="C2371" t="s">
        <v>16780</v>
      </c>
      <c r="D2371">
        <v>6882</v>
      </c>
    </row>
    <row r="2372" spans="1:4">
      <c r="A2372" t="s">
        <v>16781</v>
      </c>
      <c r="B2372" t="s">
        <v>16781</v>
      </c>
      <c r="C2372" t="s">
        <v>16781</v>
      </c>
      <c r="D2372">
        <v>103880076</v>
      </c>
    </row>
    <row r="2373" spans="1:4">
      <c r="A2373" t="s">
        <v>16782</v>
      </c>
      <c r="B2373" t="s">
        <v>16782</v>
      </c>
      <c r="C2373" t="s">
        <v>16782</v>
      </c>
      <c r="D2373">
        <v>6883</v>
      </c>
    </row>
    <row r="2374" spans="1:4">
      <c r="A2374" t="s">
        <v>16783</v>
      </c>
      <c r="B2374" t="s">
        <v>16783</v>
      </c>
      <c r="C2374" t="s">
        <v>16783</v>
      </c>
      <c r="D2374">
        <v>6903</v>
      </c>
    </row>
    <row r="2375" spans="1:4">
      <c r="A2375" t="s">
        <v>1681</v>
      </c>
      <c r="B2375" t="s">
        <v>1747</v>
      </c>
      <c r="C2375" t="s">
        <v>1681</v>
      </c>
      <c r="D2375">
        <v>6898</v>
      </c>
    </row>
    <row r="2376" spans="1:4">
      <c r="A2376" t="s">
        <v>16784</v>
      </c>
      <c r="B2376" t="s">
        <v>16784</v>
      </c>
      <c r="C2376" t="s">
        <v>16784</v>
      </c>
      <c r="D2376">
        <v>6884</v>
      </c>
    </row>
    <row r="2377" spans="1:4">
      <c r="A2377" t="s">
        <v>16785</v>
      </c>
      <c r="B2377" t="s">
        <v>16785</v>
      </c>
      <c r="C2377" t="s">
        <v>16785</v>
      </c>
      <c r="D2377">
        <v>6894</v>
      </c>
    </row>
    <row r="2378" spans="1:4">
      <c r="A2378" t="s">
        <v>16786</v>
      </c>
      <c r="B2378" t="s">
        <v>16786</v>
      </c>
      <c r="C2378" t="s">
        <v>16786</v>
      </c>
      <c r="D2378">
        <v>6881</v>
      </c>
    </row>
    <row r="2379" spans="1:4">
      <c r="A2379" t="s">
        <v>16787</v>
      </c>
      <c r="B2379" t="s">
        <v>16787</v>
      </c>
      <c r="C2379" t="s">
        <v>16787</v>
      </c>
      <c r="D2379">
        <v>103880163</v>
      </c>
    </row>
    <row r="2380" spans="1:4">
      <c r="A2380" t="s">
        <v>16788</v>
      </c>
      <c r="B2380" t="s">
        <v>16788</v>
      </c>
      <c r="C2380" t="s">
        <v>16788</v>
      </c>
      <c r="D2380">
        <v>6899</v>
      </c>
    </row>
    <row r="2381" spans="1:4">
      <c r="A2381" t="s">
        <v>16789</v>
      </c>
      <c r="B2381" t="s">
        <v>16789</v>
      </c>
      <c r="C2381" t="s">
        <v>16789</v>
      </c>
      <c r="D2381">
        <v>6892</v>
      </c>
    </row>
    <row r="2382" spans="1:4">
      <c r="A2382" t="s">
        <v>16790</v>
      </c>
      <c r="B2382" t="s">
        <v>16790</v>
      </c>
      <c r="C2382" t="s">
        <v>16790</v>
      </c>
      <c r="D2382">
        <v>7993</v>
      </c>
    </row>
    <row r="2383" spans="1:4">
      <c r="A2383" t="s">
        <v>337</v>
      </c>
      <c r="B2383" t="s">
        <v>337</v>
      </c>
      <c r="C2383" t="s">
        <v>755</v>
      </c>
      <c r="D2383">
        <v>6671</v>
      </c>
    </row>
    <row r="2384" spans="1:4">
      <c r="A2384" t="s">
        <v>14879</v>
      </c>
      <c r="B2384" t="s">
        <v>14879</v>
      </c>
      <c r="C2384" t="s">
        <v>14880</v>
      </c>
      <c r="D2384" t="s">
        <v>14881</v>
      </c>
    </row>
    <row r="2385" spans="1:4">
      <c r="A2385" t="s">
        <v>14725</v>
      </c>
      <c r="B2385" t="s">
        <v>14725</v>
      </c>
      <c r="C2385" t="s">
        <v>14726</v>
      </c>
      <c r="D2385">
        <v>6537</v>
      </c>
    </row>
    <row r="2386" spans="1:4">
      <c r="A2386" t="s">
        <v>516</v>
      </c>
      <c r="B2386" t="s">
        <v>516</v>
      </c>
      <c r="C2386" t="s">
        <v>1593</v>
      </c>
      <c r="D2386" t="s">
        <v>1278</v>
      </c>
    </row>
    <row r="2387" spans="1:4">
      <c r="A2387" t="s">
        <v>1413</v>
      </c>
      <c r="B2387" t="s">
        <v>1413</v>
      </c>
      <c r="C2387" t="s">
        <v>1412</v>
      </c>
      <c r="D2387" t="s">
        <v>1277</v>
      </c>
    </row>
    <row r="2388" spans="1:4">
      <c r="A2388" t="s">
        <v>14644</v>
      </c>
      <c r="B2388" t="s">
        <v>14644</v>
      </c>
      <c r="C2388" t="s">
        <v>14645</v>
      </c>
      <c r="D2388">
        <v>5762</v>
      </c>
    </row>
    <row r="2389" spans="1:4">
      <c r="A2389" t="s">
        <v>404</v>
      </c>
      <c r="B2389" t="s">
        <v>404</v>
      </c>
      <c r="C2389" t="s">
        <v>840</v>
      </c>
      <c r="D2389" t="s">
        <v>1210</v>
      </c>
    </row>
    <row r="2390" spans="1:4">
      <c r="A2390" t="s">
        <v>465</v>
      </c>
      <c r="B2390" t="s">
        <v>465</v>
      </c>
      <c r="C2390" t="s">
        <v>908</v>
      </c>
      <c r="D2390">
        <v>5972</v>
      </c>
    </row>
    <row r="2391" spans="1:4">
      <c r="A2391" t="s">
        <v>424</v>
      </c>
      <c r="B2391" t="s">
        <v>424</v>
      </c>
      <c r="C2391" t="s">
        <v>861</v>
      </c>
      <c r="D2391" t="s">
        <v>1223</v>
      </c>
    </row>
    <row r="2392" spans="1:4">
      <c r="A2392" t="s">
        <v>15033</v>
      </c>
      <c r="B2392" t="s">
        <v>15033</v>
      </c>
      <c r="C2392" t="s">
        <v>15034</v>
      </c>
      <c r="D2392">
        <v>7708</v>
      </c>
    </row>
    <row r="2393" spans="1:4">
      <c r="A2393" t="s">
        <v>15340</v>
      </c>
      <c r="B2393" t="s">
        <v>15340</v>
      </c>
      <c r="C2393" t="s">
        <v>15325</v>
      </c>
      <c r="D2393" t="e">
        <f>VLOOKUP(C2393,#REF!,2,FALSE)</f>
        <v>#REF!</v>
      </c>
    </row>
    <row r="2394" spans="1:4">
      <c r="A2394" t="s">
        <v>14444</v>
      </c>
      <c r="B2394" t="s">
        <v>14444</v>
      </c>
      <c r="C2394" t="s">
        <v>14445</v>
      </c>
      <c r="D2394" t="s">
        <v>14446</v>
      </c>
    </row>
    <row r="2395" spans="1:4">
      <c r="A2395" t="s">
        <v>575</v>
      </c>
      <c r="B2395" t="s">
        <v>575</v>
      </c>
      <c r="C2395" t="s">
        <v>1025</v>
      </c>
      <c r="D2395" t="s">
        <v>1325</v>
      </c>
    </row>
    <row r="2396" spans="1:4">
      <c r="A2396" t="s">
        <v>362</v>
      </c>
      <c r="B2396" t="s">
        <v>362</v>
      </c>
      <c r="C2396" t="s">
        <v>787</v>
      </c>
      <c r="D2396" t="s">
        <v>1164</v>
      </c>
    </row>
    <row r="2397" spans="1:4">
      <c r="A2397" t="s">
        <v>16792</v>
      </c>
      <c r="B2397" t="s">
        <v>16792</v>
      </c>
      <c r="C2397" t="s">
        <v>16792</v>
      </c>
      <c r="D2397" t="s">
        <v>16791</v>
      </c>
    </row>
    <row r="2398" spans="1:4">
      <c r="A2398" t="s">
        <v>15117</v>
      </c>
      <c r="B2398" t="s">
        <v>15116</v>
      </c>
      <c r="C2398" t="s">
        <v>15117</v>
      </c>
      <c r="D2398" t="s">
        <v>15118</v>
      </c>
    </row>
    <row r="2399" spans="1:4">
      <c r="A2399" t="s">
        <v>15295</v>
      </c>
      <c r="B2399" t="s">
        <v>15295</v>
      </c>
      <c r="C2399" t="s">
        <v>15295</v>
      </c>
      <c r="D2399" t="e">
        <f>VLOOKUP(C2399,#REF!,2,FALSE)</f>
        <v>#REF!</v>
      </c>
    </row>
    <row r="2400" spans="1:4">
      <c r="A2400" t="s">
        <v>15295</v>
      </c>
      <c r="B2400" t="s">
        <v>15295</v>
      </c>
      <c r="C2400" t="s">
        <v>15295</v>
      </c>
      <c r="D2400" t="s">
        <v>16793</v>
      </c>
    </row>
    <row r="2401" spans="1:4">
      <c r="A2401" t="s">
        <v>1702</v>
      </c>
      <c r="B2401" t="s">
        <v>1702</v>
      </c>
      <c r="C2401" t="s">
        <v>1659</v>
      </c>
      <c r="D2401" t="s">
        <v>1703</v>
      </c>
    </row>
    <row r="2402" spans="1:4">
      <c r="A2402" t="s">
        <v>14783</v>
      </c>
      <c r="B2402" t="s">
        <v>14783</v>
      </c>
      <c r="C2402" t="s">
        <v>14784</v>
      </c>
      <c r="D2402" t="s">
        <v>14785</v>
      </c>
    </row>
    <row r="2403" spans="1:4">
      <c r="A2403" t="s">
        <v>537</v>
      </c>
      <c r="B2403" t="s">
        <v>537</v>
      </c>
      <c r="C2403" t="s">
        <v>1601</v>
      </c>
      <c r="D2403" t="s">
        <v>1294</v>
      </c>
    </row>
    <row r="2404" spans="1:4">
      <c r="A2404" t="s">
        <v>14763</v>
      </c>
      <c r="B2404" t="s">
        <v>14763</v>
      </c>
      <c r="C2404" t="s">
        <v>14764</v>
      </c>
      <c r="D2404">
        <v>103878766</v>
      </c>
    </row>
    <row r="2405" spans="1:4">
      <c r="A2405" t="s">
        <v>14600</v>
      </c>
      <c r="B2405" t="s">
        <v>14600</v>
      </c>
      <c r="C2405" t="s">
        <v>14601</v>
      </c>
      <c r="D2405" t="s">
        <v>14602</v>
      </c>
    </row>
    <row r="2406" spans="1:4">
      <c r="A2406" t="s">
        <v>14685</v>
      </c>
      <c r="B2406" t="s">
        <v>14685</v>
      </c>
      <c r="C2406" t="s">
        <v>14686</v>
      </c>
      <c r="D2406">
        <v>6045</v>
      </c>
    </row>
    <row r="2407" spans="1:4">
      <c r="A2407" t="s">
        <v>1552</v>
      </c>
      <c r="B2407" t="s">
        <v>229</v>
      </c>
      <c r="C2407" t="s">
        <v>1552</v>
      </c>
      <c r="D2407" t="s">
        <v>1039</v>
      </c>
    </row>
    <row r="2408" spans="1:4">
      <c r="A2408" t="s">
        <v>15120</v>
      </c>
      <c r="B2408" t="s">
        <v>15119</v>
      </c>
      <c r="C2408" t="s">
        <v>15120</v>
      </c>
      <c r="D2408" t="s">
        <v>15121</v>
      </c>
    </row>
    <row r="2409" spans="1:4">
      <c r="A2409" t="s">
        <v>1557</v>
      </c>
      <c r="B2409" t="s">
        <v>234</v>
      </c>
      <c r="C2409" t="s">
        <v>1557</v>
      </c>
      <c r="D2409" t="s">
        <v>1048</v>
      </c>
    </row>
    <row r="2410" spans="1:4">
      <c r="A2410" t="s">
        <v>15123</v>
      </c>
      <c r="B2410" t="s">
        <v>15122</v>
      </c>
      <c r="C2410" t="s">
        <v>15123</v>
      </c>
      <c r="D2410" t="s">
        <v>15124</v>
      </c>
    </row>
    <row r="2411" spans="1:4">
      <c r="A2411" t="s">
        <v>14583</v>
      </c>
      <c r="B2411" t="s">
        <v>14583</v>
      </c>
      <c r="C2411" t="s">
        <v>14584</v>
      </c>
      <c r="D2411" t="s">
        <v>14585</v>
      </c>
    </row>
    <row r="2412" spans="1:4">
      <c r="A2412" t="s">
        <v>16794</v>
      </c>
      <c r="B2412" t="s">
        <v>16794</v>
      </c>
      <c r="C2412" t="s">
        <v>16794</v>
      </c>
      <c r="D2412">
        <v>7896</v>
      </c>
    </row>
    <row r="2413" spans="1:4">
      <c r="A2413" t="s">
        <v>16795</v>
      </c>
      <c r="B2413" t="s">
        <v>16795</v>
      </c>
      <c r="C2413" t="s">
        <v>16795</v>
      </c>
      <c r="D2413">
        <v>7895</v>
      </c>
    </row>
    <row r="2414" spans="1:4">
      <c r="A2414" t="s">
        <v>16796</v>
      </c>
      <c r="B2414" t="s">
        <v>16796</v>
      </c>
      <c r="C2414" t="s">
        <v>16796</v>
      </c>
      <c r="D2414">
        <v>7899</v>
      </c>
    </row>
    <row r="2415" spans="1:4">
      <c r="A2415" t="s">
        <v>16797</v>
      </c>
      <c r="B2415" t="s">
        <v>16797</v>
      </c>
      <c r="C2415" t="s">
        <v>16797</v>
      </c>
      <c r="D2415">
        <v>7900</v>
      </c>
    </row>
    <row r="2416" spans="1:4">
      <c r="A2416" t="s">
        <v>16798</v>
      </c>
      <c r="B2416" t="s">
        <v>16798</v>
      </c>
      <c r="C2416" t="s">
        <v>16798</v>
      </c>
      <c r="D2416">
        <v>32332</v>
      </c>
    </row>
    <row r="2417" spans="1:4">
      <c r="A2417" t="s">
        <v>16799</v>
      </c>
      <c r="B2417" t="s">
        <v>16799</v>
      </c>
      <c r="C2417" t="s">
        <v>16799</v>
      </c>
      <c r="D2417">
        <v>32331</v>
      </c>
    </row>
    <row r="2418" spans="1:4">
      <c r="A2418" t="s">
        <v>16800</v>
      </c>
      <c r="B2418" t="s">
        <v>16800</v>
      </c>
      <c r="C2418" t="s">
        <v>16800</v>
      </c>
      <c r="D2418">
        <v>7897</v>
      </c>
    </row>
    <row r="2419" spans="1:4">
      <c r="A2419" t="s">
        <v>1616</v>
      </c>
      <c r="B2419" t="s">
        <v>1801</v>
      </c>
      <c r="C2419" t="s">
        <v>1616</v>
      </c>
      <c r="D2419">
        <v>1016946</v>
      </c>
    </row>
    <row r="2420" spans="1:4">
      <c r="A2420" t="s">
        <v>1605</v>
      </c>
      <c r="B2420" t="s">
        <v>545</v>
      </c>
      <c r="C2420" t="s">
        <v>1605</v>
      </c>
      <c r="D2420" t="s">
        <v>1302</v>
      </c>
    </row>
    <row r="2421" spans="1:4">
      <c r="A2421" t="s">
        <v>1694</v>
      </c>
      <c r="B2421" t="s">
        <v>1774</v>
      </c>
      <c r="C2421" t="s">
        <v>1694</v>
      </c>
      <c r="D2421">
        <v>1016947</v>
      </c>
    </row>
    <row r="2422" spans="1:4">
      <c r="A2422" t="s">
        <v>982</v>
      </c>
      <c r="B2422" t="s">
        <v>530</v>
      </c>
      <c r="C2422" t="s">
        <v>982</v>
      </c>
      <c r="D2422" t="s">
        <v>1285</v>
      </c>
    </row>
    <row r="2423" spans="1:4">
      <c r="A2423" t="s">
        <v>16801</v>
      </c>
      <c r="B2423" t="s">
        <v>16801</v>
      </c>
      <c r="C2423" t="s">
        <v>16801</v>
      </c>
      <c r="D2423">
        <v>3396</v>
      </c>
    </row>
    <row r="2424" spans="1:4">
      <c r="A2424" t="s">
        <v>16802</v>
      </c>
      <c r="B2424" t="s">
        <v>16802</v>
      </c>
      <c r="C2424" t="s">
        <v>16802</v>
      </c>
      <c r="D2424">
        <v>30235</v>
      </c>
    </row>
    <row r="2425" spans="1:4">
      <c r="A2425" t="s">
        <v>16803</v>
      </c>
      <c r="B2425" t="s">
        <v>16803</v>
      </c>
      <c r="C2425" t="s">
        <v>16803</v>
      </c>
      <c r="D2425">
        <v>8813</v>
      </c>
    </row>
    <row r="2426" spans="1:4">
      <c r="A2426" t="s">
        <v>16804</v>
      </c>
      <c r="B2426" t="s">
        <v>16804</v>
      </c>
      <c r="C2426" t="s">
        <v>16804</v>
      </c>
      <c r="D2426">
        <v>8763</v>
      </c>
    </row>
    <row r="2427" spans="1:4">
      <c r="A2427" t="s">
        <v>16805</v>
      </c>
      <c r="B2427" t="s">
        <v>16805</v>
      </c>
      <c r="C2427" t="s">
        <v>16805</v>
      </c>
      <c r="D2427">
        <v>7171</v>
      </c>
    </row>
    <row r="2428" spans="1:4">
      <c r="A2428" t="s">
        <v>16806</v>
      </c>
      <c r="B2428" t="s">
        <v>16806</v>
      </c>
      <c r="C2428" t="s">
        <v>16806</v>
      </c>
      <c r="D2428">
        <v>6817</v>
      </c>
    </row>
    <row r="2429" spans="1:4">
      <c r="A2429" t="s">
        <v>15126</v>
      </c>
      <c r="B2429" t="s">
        <v>15125</v>
      </c>
      <c r="C2429" t="s">
        <v>15126</v>
      </c>
      <c r="D2429">
        <v>6810</v>
      </c>
    </row>
    <row r="2430" spans="1:4">
      <c r="A2430" t="s">
        <v>1761</v>
      </c>
      <c r="B2430" t="s">
        <v>1761</v>
      </c>
      <c r="C2430" t="s">
        <v>1662</v>
      </c>
      <c r="D2430" t="s">
        <v>1762</v>
      </c>
    </row>
    <row r="2431" spans="1:4">
      <c r="A2431" t="s">
        <v>462</v>
      </c>
      <c r="B2431" t="s">
        <v>462</v>
      </c>
      <c r="C2431" t="s">
        <v>905</v>
      </c>
      <c r="D2431" t="s">
        <v>1249</v>
      </c>
    </row>
    <row r="2432" spans="1:4">
      <c r="A2432" t="s">
        <v>15235</v>
      </c>
      <c r="B2432" t="s">
        <v>15235</v>
      </c>
      <c r="C2432" t="s">
        <v>15236</v>
      </c>
      <c r="D2432" t="s">
        <v>15237</v>
      </c>
    </row>
    <row r="2433" spans="1:4">
      <c r="A2433" t="s">
        <v>497</v>
      </c>
      <c r="B2433" t="s">
        <v>497</v>
      </c>
      <c r="C2433" t="s">
        <v>941</v>
      </c>
      <c r="D2433" t="s">
        <v>1271</v>
      </c>
    </row>
    <row r="2434" spans="1:4">
      <c r="A2434" t="s">
        <v>15099</v>
      </c>
      <c r="B2434" t="s">
        <v>15099</v>
      </c>
      <c r="C2434" t="s">
        <v>15100</v>
      </c>
      <c r="D2434">
        <v>5992</v>
      </c>
    </row>
    <row r="2435" spans="1:4">
      <c r="A2435" t="s">
        <v>336</v>
      </c>
      <c r="B2435" t="s">
        <v>336</v>
      </c>
      <c r="C2435" t="s">
        <v>754</v>
      </c>
      <c r="D2435">
        <v>6673</v>
      </c>
    </row>
    <row r="2436" spans="1:4">
      <c r="A2436" t="s">
        <v>14898</v>
      </c>
      <c r="B2436" t="s">
        <v>14898</v>
      </c>
      <c r="C2436" t="s">
        <v>14899</v>
      </c>
      <c r="D2436">
        <v>7566</v>
      </c>
    </row>
    <row r="2437" spans="1:4">
      <c r="A2437" t="s">
        <v>1697</v>
      </c>
      <c r="B2437" t="s">
        <v>1697</v>
      </c>
      <c r="C2437" t="s">
        <v>1629</v>
      </c>
      <c r="D2437" t="s">
        <v>1698</v>
      </c>
    </row>
    <row r="2438" spans="1:4">
      <c r="A2438" t="s">
        <v>15362</v>
      </c>
      <c r="B2438" t="s">
        <v>15362</v>
      </c>
      <c r="C2438" t="s">
        <v>15303</v>
      </c>
      <c r="D2438" t="e">
        <f>VLOOKUP(C2438,#REF!,2,FALSE)</f>
        <v>#REF!</v>
      </c>
    </row>
    <row r="2439" spans="1:4">
      <c r="A2439" t="s">
        <v>14389</v>
      </c>
      <c r="B2439" t="s">
        <v>14389</v>
      </c>
      <c r="C2439" t="s">
        <v>14390</v>
      </c>
      <c r="D2439">
        <v>1137</v>
      </c>
    </row>
    <row r="2440" spans="1:4">
      <c r="A2440" t="s">
        <v>262</v>
      </c>
      <c r="B2440" t="s">
        <v>262</v>
      </c>
      <c r="C2440" t="s">
        <v>645</v>
      </c>
      <c r="D2440" t="s">
        <v>1080</v>
      </c>
    </row>
    <row r="2441" spans="1:4">
      <c r="A2441" t="s">
        <v>560</v>
      </c>
      <c r="B2441" t="s">
        <v>560</v>
      </c>
      <c r="C2441" t="s">
        <v>1010</v>
      </c>
      <c r="D2441" t="s">
        <v>1313</v>
      </c>
    </row>
    <row r="2442" spans="1:4">
      <c r="A2442" t="s">
        <v>510</v>
      </c>
      <c r="B2442" t="s">
        <v>510</v>
      </c>
      <c r="C2442" t="s">
        <v>955</v>
      </c>
      <c r="D2442">
        <v>2962</v>
      </c>
    </row>
    <row r="2443" spans="1:4">
      <c r="A2443" t="s">
        <v>14679</v>
      </c>
      <c r="B2443" t="s">
        <v>14679</v>
      </c>
      <c r="C2443" t="s">
        <v>14680</v>
      </c>
      <c r="D2443" t="s">
        <v>14681</v>
      </c>
    </row>
    <row r="2444" spans="1:4">
      <c r="A2444" t="s">
        <v>14816</v>
      </c>
      <c r="B2444" t="s">
        <v>14816</v>
      </c>
      <c r="C2444" t="s">
        <v>14817</v>
      </c>
      <c r="D2444">
        <v>103824080</v>
      </c>
    </row>
    <row r="2445" spans="1:4">
      <c r="A2445" t="s">
        <v>1535</v>
      </c>
      <c r="B2445" t="s">
        <v>1535</v>
      </c>
      <c r="C2445" t="s">
        <v>996</v>
      </c>
      <c r="D2445">
        <v>1239</v>
      </c>
    </row>
    <row r="2446" spans="1:4">
      <c r="A2446" t="s">
        <v>16807</v>
      </c>
      <c r="B2446" t="s">
        <v>16807</v>
      </c>
      <c r="C2446" t="s">
        <v>16807</v>
      </c>
      <c r="D2446">
        <v>7923</v>
      </c>
    </row>
    <row r="2447" spans="1:4">
      <c r="A2447" t="s">
        <v>16808</v>
      </c>
      <c r="B2447" t="s">
        <v>16808</v>
      </c>
      <c r="C2447" t="s">
        <v>16808</v>
      </c>
      <c r="D2447">
        <v>7901</v>
      </c>
    </row>
    <row r="2448" spans="1:4">
      <c r="A2448" t="s">
        <v>16809</v>
      </c>
      <c r="B2448" t="s">
        <v>16809</v>
      </c>
      <c r="C2448" t="s">
        <v>16809</v>
      </c>
      <c r="D2448">
        <v>7924</v>
      </c>
    </row>
    <row r="2449" spans="1:4">
      <c r="A2449" t="s">
        <v>16810</v>
      </c>
      <c r="B2449" t="s">
        <v>16810</v>
      </c>
      <c r="C2449" t="s">
        <v>16810</v>
      </c>
      <c r="D2449">
        <v>7926</v>
      </c>
    </row>
    <row r="2450" spans="1:4">
      <c r="A2450" t="s">
        <v>16811</v>
      </c>
      <c r="B2450" t="s">
        <v>16811</v>
      </c>
      <c r="C2450" t="s">
        <v>16811</v>
      </c>
      <c r="D2450">
        <v>32334</v>
      </c>
    </row>
    <row r="2451" spans="1:4">
      <c r="A2451" t="s">
        <v>16812</v>
      </c>
      <c r="B2451" t="s">
        <v>16812</v>
      </c>
      <c r="C2451" t="s">
        <v>16812</v>
      </c>
      <c r="D2451">
        <v>7927</v>
      </c>
    </row>
    <row r="2452" spans="1:4">
      <c r="A2452" t="s">
        <v>15128</v>
      </c>
      <c r="B2452" t="s">
        <v>15127</v>
      </c>
      <c r="C2452" t="s">
        <v>15128</v>
      </c>
      <c r="D2452" t="s">
        <v>15129</v>
      </c>
    </row>
    <row r="2453" spans="1:4">
      <c r="A2453" t="s">
        <v>15061</v>
      </c>
      <c r="B2453" t="s">
        <v>15061</v>
      </c>
      <c r="C2453" t="s">
        <v>15062</v>
      </c>
      <c r="D2453" t="s">
        <v>15063</v>
      </c>
    </row>
    <row r="2454" spans="1:4">
      <c r="A2454" t="s">
        <v>14797</v>
      </c>
      <c r="B2454" t="s">
        <v>14797</v>
      </c>
      <c r="C2454" t="s">
        <v>14798</v>
      </c>
      <c r="D2454" t="s">
        <v>14799</v>
      </c>
    </row>
    <row r="2455" spans="1:4">
      <c r="A2455" t="s">
        <v>253</v>
      </c>
      <c r="B2455" t="s">
        <v>253</v>
      </c>
      <c r="C2455" t="s">
        <v>631</v>
      </c>
      <c r="D2455" t="s">
        <v>1067</v>
      </c>
    </row>
    <row r="2456" spans="1:4">
      <c r="A2456" t="s">
        <v>16814</v>
      </c>
      <c r="B2456" t="s">
        <v>16814</v>
      </c>
      <c r="C2456" t="s">
        <v>16814</v>
      </c>
      <c r="D2456" t="s">
        <v>16813</v>
      </c>
    </row>
    <row r="2457" spans="1:4">
      <c r="A2457" t="s">
        <v>987</v>
      </c>
      <c r="B2457" t="s">
        <v>1602</v>
      </c>
      <c r="C2457" t="s">
        <v>987</v>
      </c>
      <c r="D2457" t="s">
        <v>1297</v>
      </c>
    </row>
    <row r="2458" spans="1:4">
      <c r="A2458" t="s">
        <v>16816</v>
      </c>
      <c r="B2458" t="s">
        <v>16816</v>
      </c>
      <c r="C2458" t="s">
        <v>16816</v>
      </c>
      <c r="D2458" t="s">
        <v>16815</v>
      </c>
    </row>
    <row r="2459" spans="1:4">
      <c r="A2459" t="s">
        <v>15294</v>
      </c>
      <c r="B2459" t="s">
        <v>15294</v>
      </c>
      <c r="C2459" t="s">
        <v>15294</v>
      </c>
      <c r="D2459" t="e">
        <f>VLOOKUP(C2459,#REF!,2,FALSE)</f>
        <v>#REF!</v>
      </c>
    </row>
    <row r="2460" spans="1:4">
      <c r="A2460" t="s">
        <v>15294</v>
      </c>
      <c r="B2460" t="s">
        <v>15294</v>
      </c>
      <c r="C2460" t="s">
        <v>15294</v>
      </c>
      <c r="D2460" t="s">
        <v>16817</v>
      </c>
    </row>
    <row r="2461" spans="1:4">
      <c r="A2461" t="s">
        <v>986</v>
      </c>
      <c r="B2461" t="s">
        <v>539</v>
      </c>
      <c r="C2461" t="s">
        <v>986</v>
      </c>
      <c r="D2461" t="s">
        <v>1296</v>
      </c>
    </row>
    <row r="2462" spans="1:4">
      <c r="A2462" t="s">
        <v>16819</v>
      </c>
      <c r="B2462" t="s">
        <v>16819</v>
      </c>
      <c r="C2462" t="s">
        <v>16819</v>
      </c>
      <c r="D2462" t="s">
        <v>16818</v>
      </c>
    </row>
    <row r="2463" spans="1:4">
      <c r="A2463" t="s">
        <v>983</v>
      </c>
      <c r="B2463" t="s">
        <v>1405</v>
      </c>
      <c r="C2463" t="s">
        <v>983</v>
      </c>
      <c r="D2463" t="s">
        <v>1289</v>
      </c>
    </row>
    <row r="2464" spans="1:4">
      <c r="A2464" t="s">
        <v>984</v>
      </c>
      <c r="B2464" t="s">
        <v>536</v>
      </c>
      <c r="C2464" t="s">
        <v>984</v>
      </c>
      <c r="D2464" t="s">
        <v>1293</v>
      </c>
    </row>
    <row r="2465" spans="1:4">
      <c r="A2465" t="s">
        <v>985</v>
      </c>
      <c r="B2465" t="s">
        <v>538</v>
      </c>
      <c r="C2465" t="s">
        <v>985</v>
      </c>
      <c r="D2465" t="s">
        <v>1295</v>
      </c>
    </row>
    <row r="2466" spans="1:4">
      <c r="A2466" t="s">
        <v>16821</v>
      </c>
      <c r="B2466" t="s">
        <v>16821</v>
      </c>
      <c r="C2466" t="s">
        <v>16821</v>
      </c>
      <c r="D2466" t="s">
        <v>16820</v>
      </c>
    </row>
    <row r="2467" spans="1:4">
      <c r="A2467" t="s">
        <v>16823</v>
      </c>
      <c r="B2467" t="s">
        <v>16823</v>
      </c>
      <c r="C2467" t="s">
        <v>16823</v>
      </c>
      <c r="D2467" t="s">
        <v>16822</v>
      </c>
    </row>
    <row r="2468" spans="1:4">
      <c r="A2468" t="s">
        <v>16825</v>
      </c>
      <c r="B2468" t="s">
        <v>16825</v>
      </c>
      <c r="C2468" t="s">
        <v>16825</v>
      </c>
      <c r="D2468" t="s">
        <v>16824</v>
      </c>
    </row>
    <row r="2469" spans="1:4">
      <c r="A2469" t="s">
        <v>15293</v>
      </c>
      <c r="B2469" t="s">
        <v>15293</v>
      </c>
      <c r="C2469" t="s">
        <v>15293</v>
      </c>
      <c r="D2469" t="e">
        <f>VLOOKUP(C2469,#REF!,2,FALSE)</f>
        <v>#REF!</v>
      </c>
    </row>
    <row r="2470" spans="1:4">
      <c r="A2470" t="s">
        <v>15293</v>
      </c>
      <c r="B2470" t="s">
        <v>15293</v>
      </c>
      <c r="C2470" t="s">
        <v>15293</v>
      </c>
      <c r="D2470" t="s">
        <v>16826</v>
      </c>
    </row>
    <row r="2471" spans="1:4">
      <c r="A2471" t="s">
        <v>16828</v>
      </c>
      <c r="B2471" t="s">
        <v>16828</v>
      </c>
      <c r="C2471" t="s">
        <v>16828</v>
      </c>
      <c r="D2471" t="s">
        <v>16827</v>
      </c>
    </row>
    <row r="2472" spans="1:4">
      <c r="A2472" t="s">
        <v>988</v>
      </c>
      <c r="B2472" t="s">
        <v>541</v>
      </c>
      <c r="C2472" t="s">
        <v>988</v>
      </c>
      <c r="D2472" t="s">
        <v>1300</v>
      </c>
    </row>
    <row r="2473" spans="1:4">
      <c r="A2473" t="s">
        <v>16830</v>
      </c>
      <c r="B2473" t="s">
        <v>16830</v>
      </c>
      <c r="C2473" t="s">
        <v>16830</v>
      </c>
      <c r="D2473" t="s">
        <v>16829</v>
      </c>
    </row>
    <row r="2474" spans="1:4">
      <c r="A2474" t="s">
        <v>1005</v>
      </c>
      <c r="B2474" t="s">
        <v>1005</v>
      </c>
      <c r="C2474" t="s">
        <v>1005</v>
      </c>
      <c r="D2474" t="s">
        <v>1309</v>
      </c>
    </row>
    <row r="2475" spans="1:4">
      <c r="A2475" t="s">
        <v>1595</v>
      </c>
      <c r="B2475" t="s">
        <v>532</v>
      </c>
      <c r="C2475" t="s">
        <v>1595</v>
      </c>
      <c r="D2475" t="s">
        <v>1287</v>
      </c>
    </row>
    <row r="2476" spans="1:4">
      <c r="A2476" t="s">
        <v>15131</v>
      </c>
      <c r="B2476" t="s">
        <v>15130</v>
      </c>
      <c r="C2476" t="s">
        <v>15131</v>
      </c>
      <c r="D2476" t="s">
        <v>15132</v>
      </c>
    </row>
    <row r="2477" spans="1:4">
      <c r="A2477" t="s">
        <v>1604</v>
      </c>
      <c r="B2477" t="s">
        <v>15133</v>
      </c>
      <c r="C2477" t="s">
        <v>1604</v>
      </c>
      <c r="D2477" t="s">
        <v>1299</v>
      </c>
    </row>
    <row r="2478" spans="1:4">
      <c r="A2478" t="s">
        <v>15135</v>
      </c>
      <c r="B2478" t="s">
        <v>15134</v>
      </c>
      <c r="C2478" t="s">
        <v>15135</v>
      </c>
      <c r="D2478" t="s">
        <v>15136</v>
      </c>
    </row>
    <row r="2479" spans="1:4">
      <c r="A2479" t="s">
        <v>14549</v>
      </c>
      <c r="B2479" t="s">
        <v>14549</v>
      </c>
      <c r="C2479" t="s">
        <v>14550</v>
      </c>
      <c r="D2479" t="s">
        <v>14551</v>
      </c>
    </row>
    <row r="2480" spans="1:4">
      <c r="A2480" t="s">
        <v>15138</v>
      </c>
      <c r="B2480" t="s">
        <v>15137</v>
      </c>
      <c r="C2480" t="s">
        <v>15138</v>
      </c>
      <c r="D2480" t="s">
        <v>15139</v>
      </c>
    </row>
    <row r="2481" spans="1:4">
      <c r="A2481" t="s">
        <v>373</v>
      </c>
      <c r="B2481" t="s">
        <v>373</v>
      </c>
      <c r="C2481" t="s">
        <v>1383</v>
      </c>
      <c r="D2481" t="s">
        <v>1184</v>
      </c>
    </row>
    <row r="2482" spans="1:4">
      <c r="A2482" t="s">
        <v>14621</v>
      </c>
      <c r="B2482" t="s">
        <v>14621</v>
      </c>
      <c r="C2482" t="s">
        <v>14622</v>
      </c>
      <c r="D2482" t="s">
        <v>14623</v>
      </c>
    </row>
    <row r="2483" spans="1:4">
      <c r="A2483" t="s">
        <v>15190</v>
      </c>
      <c r="B2483" t="s">
        <v>15190</v>
      </c>
      <c r="C2483" t="s">
        <v>15191</v>
      </c>
      <c r="D2483" t="s">
        <v>15192</v>
      </c>
    </row>
    <row r="2484" spans="1:4">
      <c r="A2484" t="s">
        <v>14571</v>
      </c>
      <c r="B2484" t="s">
        <v>14571</v>
      </c>
      <c r="C2484" t="s">
        <v>14572</v>
      </c>
      <c r="D2484">
        <v>3927</v>
      </c>
    </row>
    <row r="2485" spans="1:4">
      <c r="A2485" t="s">
        <v>489</v>
      </c>
      <c r="B2485" t="s">
        <v>489</v>
      </c>
      <c r="C2485" t="s">
        <v>933</v>
      </c>
      <c r="D2485">
        <v>8544</v>
      </c>
    </row>
    <row r="2486" spans="1:4">
      <c r="A2486" t="s">
        <v>385</v>
      </c>
      <c r="B2486" t="s">
        <v>385</v>
      </c>
      <c r="C2486" t="s">
        <v>14997</v>
      </c>
      <c r="D2486">
        <v>7147</v>
      </c>
    </row>
    <row r="2487" spans="1:4">
      <c r="A2487" t="s">
        <v>1779</v>
      </c>
      <c r="B2487" t="s">
        <v>1779</v>
      </c>
      <c r="C2487" t="s">
        <v>1617</v>
      </c>
      <c r="D2487">
        <v>727</v>
      </c>
    </row>
    <row r="2488" spans="1:4">
      <c r="A2488" t="s">
        <v>15141</v>
      </c>
      <c r="B2488" t="s">
        <v>15140</v>
      </c>
      <c r="C2488" t="s">
        <v>15141</v>
      </c>
      <c r="D2488">
        <v>2512</v>
      </c>
    </row>
    <row r="2489" spans="1:4">
      <c r="A2489" t="s">
        <v>990</v>
      </c>
      <c r="B2489" t="s">
        <v>542</v>
      </c>
      <c r="C2489" t="s">
        <v>990</v>
      </c>
      <c r="D2489">
        <v>2509</v>
      </c>
    </row>
    <row r="2490" spans="1:4">
      <c r="A2490" t="s">
        <v>991</v>
      </c>
      <c r="B2490" t="s">
        <v>543</v>
      </c>
      <c r="C2490" t="s">
        <v>991</v>
      </c>
      <c r="D2490">
        <v>2501</v>
      </c>
    </row>
    <row r="2491" spans="1:4">
      <c r="A2491" t="s">
        <v>992</v>
      </c>
      <c r="B2491" t="s">
        <v>1541</v>
      </c>
      <c r="C2491" t="s">
        <v>992</v>
      </c>
      <c r="D2491">
        <v>2507</v>
      </c>
    </row>
    <row r="2492" spans="1:4">
      <c r="A2492" t="s">
        <v>16831</v>
      </c>
      <c r="B2492" t="s">
        <v>16831</v>
      </c>
      <c r="C2492" t="s">
        <v>16831</v>
      </c>
      <c r="D2492">
        <v>2498</v>
      </c>
    </row>
    <row r="2493" spans="1:4">
      <c r="A2493" t="s">
        <v>16832</v>
      </c>
      <c r="B2493" t="s">
        <v>16832</v>
      </c>
      <c r="C2493" t="s">
        <v>16832</v>
      </c>
      <c r="D2493">
        <v>1016757</v>
      </c>
    </row>
    <row r="2494" spans="1:4">
      <c r="A2494" t="s">
        <v>420</v>
      </c>
      <c r="B2494" t="s">
        <v>420</v>
      </c>
      <c r="C2494" t="s">
        <v>858</v>
      </c>
      <c r="D2494">
        <v>7758</v>
      </c>
    </row>
    <row r="2495" spans="1:4">
      <c r="A2495" t="s">
        <v>16833</v>
      </c>
      <c r="B2495" t="s">
        <v>16833</v>
      </c>
      <c r="C2495" t="s">
        <v>16833</v>
      </c>
      <c r="D2495">
        <v>2240</v>
      </c>
    </row>
    <row r="2496" spans="1:4">
      <c r="A2496" t="s">
        <v>993</v>
      </c>
      <c r="B2496" t="s">
        <v>544</v>
      </c>
      <c r="C2496" t="s">
        <v>993</v>
      </c>
      <c r="D2496">
        <v>2239</v>
      </c>
    </row>
    <row r="2497" spans="1:4">
      <c r="A2497" t="s">
        <v>16834</v>
      </c>
      <c r="B2497" t="s">
        <v>16834</v>
      </c>
      <c r="C2497" t="s">
        <v>16834</v>
      </c>
      <c r="D2497">
        <v>1016490</v>
      </c>
    </row>
    <row r="2498" spans="1:4">
      <c r="A2498" t="s">
        <v>1653</v>
      </c>
      <c r="B2498" t="s">
        <v>1732</v>
      </c>
      <c r="C2498" t="s">
        <v>1653</v>
      </c>
      <c r="D2498">
        <v>2238</v>
      </c>
    </row>
    <row r="2499" spans="1:4">
      <c r="A2499" t="s">
        <v>15143</v>
      </c>
      <c r="B2499" t="s">
        <v>15142</v>
      </c>
      <c r="C2499" t="s">
        <v>15143</v>
      </c>
      <c r="D2499">
        <v>6808</v>
      </c>
    </row>
    <row r="2500" spans="1:4">
      <c r="A2500" t="s">
        <v>15144</v>
      </c>
      <c r="B2500" t="s">
        <v>547</v>
      </c>
      <c r="C2500" t="s">
        <v>15144</v>
      </c>
      <c r="D2500">
        <v>6807</v>
      </c>
    </row>
    <row r="2501" spans="1:4">
      <c r="A2501" t="s">
        <v>15145</v>
      </c>
      <c r="B2501" t="s">
        <v>548</v>
      </c>
      <c r="C2501" t="s">
        <v>15145</v>
      </c>
      <c r="D2501">
        <v>6809</v>
      </c>
    </row>
    <row r="2502" spans="1:4">
      <c r="A2502" t="s">
        <v>15147</v>
      </c>
      <c r="B2502" t="s">
        <v>15146</v>
      </c>
      <c r="C2502" t="s">
        <v>15147</v>
      </c>
      <c r="D2502">
        <v>6813</v>
      </c>
    </row>
    <row r="2503" spans="1:4">
      <c r="A2503" t="s">
        <v>994</v>
      </c>
      <c r="B2503" t="s">
        <v>1417</v>
      </c>
      <c r="C2503" t="s">
        <v>994</v>
      </c>
      <c r="D2503" t="s">
        <v>1303</v>
      </c>
    </row>
    <row r="2504" spans="1:4">
      <c r="A2504" t="s">
        <v>995</v>
      </c>
      <c r="B2504" t="s">
        <v>550</v>
      </c>
      <c r="C2504" t="s">
        <v>995</v>
      </c>
      <c r="D2504" t="s">
        <v>1304</v>
      </c>
    </row>
    <row r="2505" spans="1:4">
      <c r="A2505" t="s">
        <v>15149</v>
      </c>
      <c r="B2505" t="s">
        <v>15148</v>
      </c>
      <c r="C2505" t="s">
        <v>15149</v>
      </c>
      <c r="D2505" t="s">
        <v>15150</v>
      </c>
    </row>
    <row r="2506" spans="1:4">
      <c r="A2506" t="s">
        <v>15152</v>
      </c>
      <c r="B2506" t="s">
        <v>15151</v>
      </c>
      <c r="C2506" t="s">
        <v>15152</v>
      </c>
      <c r="D2506" t="s">
        <v>15153</v>
      </c>
    </row>
    <row r="2507" spans="1:4">
      <c r="A2507" t="s">
        <v>15140</v>
      </c>
      <c r="B2507" t="s">
        <v>15140</v>
      </c>
      <c r="C2507" t="s">
        <v>15141</v>
      </c>
      <c r="D2507">
        <v>2512</v>
      </c>
    </row>
    <row r="2508" spans="1:4">
      <c r="A2508" t="s">
        <v>15094</v>
      </c>
      <c r="B2508" t="s">
        <v>15094</v>
      </c>
      <c r="C2508" t="s">
        <v>15095</v>
      </c>
      <c r="D2508">
        <v>5991</v>
      </c>
    </row>
    <row r="2509" spans="1:4">
      <c r="A2509" t="s">
        <v>1332</v>
      </c>
      <c r="B2509" t="s">
        <v>1332</v>
      </c>
      <c r="C2509" t="s">
        <v>603</v>
      </c>
      <c r="D2509" t="s">
        <v>1043</v>
      </c>
    </row>
    <row r="2510" spans="1:4">
      <c r="A2510" t="s">
        <v>16835</v>
      </c>
      <c r="B2510" t="s">
        <v>16835</v>
      </c>
      <c r="C2510" t="s">
        <v>16835</v>
      </c>
      <c r="D2510">
        <v>32635</v>
      </c>
    </row>
    <row r="2511" spans="1:4">
      <c r="A2511" t="s">
        <v>996</v>
      </c>
      <c r="B2511" t="s">
        <v>1535</v>
      </c>
      <c r="C2511" t="s">
        <v>996</v>
      </c>
      <c r="D2511">
        <v>1239</v>
      </c>
    </row>
    <row r="2512" spans="1:4">
      <c r="A2512" t="s">
        <v>16836</v>
      </c>
      <c r="B2512" t="s">
        <v>16836</v>
      </c>
      <c r="C2512" t="s">
        <v>16836</v>
      </c>
      <c r="D2512">
        <v>8057</v>
      </c>
    </row>
    <row r="2513" spans="1:4">
      <c r="A2513" t="s">
        <v>16837</v>
      </c>
      <c r="B2513" t="s">
        <v>16837</v>
      </c>
      <c r="C2513" t="s">
        <v>16837</v>
      </c>
      <c r="D2513">
        <v>8058</v>
      </c>
    </row>
    <row r="2514" spans="1:4">
      <c r="A2514" t="s">
        <v>16838</v>
      </c>
      <c r="B2514" t="s">
        <v>16838</v>
      </c>
      <c r="C2514" t="s">
        <v>16838</v>
      </c>
      <c r="D2514">
        <v>8059</v>
      </c>
    </row>
    <row r="2515" spans="1:4">
      <c r="A2515" t="s">
        <v>352</v>
      </c>
      <c r="B2515" t="s">
        <v>352</v>
      </c>
      <c r="C2515" t="s">
        <v>773</v>
      </c>
      <c r="D2515">
        <v>150</v>
      </c>
    </row>
    <row r="2516" spans="1:4">
      <c r="A2516" t="s">
        <v>14628</v>
      </c>
      <c r="B2516" t="s">
        <v>14628</v>
      </c>
      <c r="C2516" t="s">
        <v>14629</v>
      </c>
      <c r="D2516" t="s">
        <v>14630</v>
      </c>
    </row>
    <row r="2517" spans="1:4">
      <c r="A2517" t="s">
        <v>14447</v>
      </c>
      <c r="B2517" t="s">
        <v>14447</v>
      </c>
      <c r="C2517" t="s">
        <v>14448</v>
      </c>
      <c r="D2517" t="s">
        <v>14449</v>
      </c>
    </row>
    <row r="2518" spans="1:4">
      <c r="A2518" t="s">
        <v>14648</v>
      </c>
      <c r="B2518" t="s">
        <v>14648</v>
      </c>
      <c r="C2518" t="s">
        <v>14649</v>
      </c>
      <c r="D2518" t="s">
        <v>14650</v>
      </c>
    </row>
    <row r="2519" spans="1:4">
      <c r="A2519" t="s">
        <v>14735</v>
      </c>
      <c r="B2519" t="s">
        <v>14735</v>
      </c>
      <c r="C2519" t="s">
        <v>785</v>
      </c>
      <c r="D2519" t="s">
        <v>1162</v>
      </c>
    </row>
    <row r="2520" spans="1:4">
      <c r="A2520" t="s">
        <v>14731</v>
      </c>
      <c r="B2520" t="s">
        <v>14731</v>
      </c>
      <c r="C2520" t="s">
        <v>781</v>
      </c>
      <c r="D2520">
        <v>8172</v>
      </c>
    </row>
    <row r="2521" spans="1:4">
      <c r="A2521" t="s">
        <v>14823</v>
      </c>
      <c r="B2521" t="s">
        <v>14823</v>
      </c>
      <c r="C2521" t="s">
        <v>14824</v>
      </c>
      <c r="D2521">
        <v>7631</v>
      </c>
    </row>
    <row r="2522" spans="1:4">
      <c r="A2522" t="s">
        <v>16839</v>
      </c>
      <c r="B2522" t="s">
        <v>16839</v>
      </c>
      <c r="C2522" t="s">
        <v>16839</v>
      </c>
      <c r="D2522">
        <v>8074</v>
      </c>
    </row>
    <row r="2523" spans="1:4">
      <c r="A2523" t="s">
        <v>998</v>
      </c>
      <c r="B2523" t="s">
        <v>551</v>
      </c>
      <c r="C2523" t="s">
        <v>998</v>
      </c>
      <c r="D2523">
        <v>8075</v>
      </c>
    </row>
    <row r="2524" spans="1:4">
      <c r="A2524" t="s">
        <v>16840</v>
      </c>
      <c r="B2524" t="s">
        <v>16840</v>
      </c>
      <c r="C2524" t="s">
        <v>16840</v>
      </c>
      <c r="D2524">
        <v>22734793</v>
      </c>
    </row>
    <row r="2525" spans="1:4">
      <c r="A2525" t="s">
        <v>999</v>
      </c>
      <c r="B2525" t="s">
        <v>552</v>
      </c>
      <c r="C2525" t="s">
        <v>999</v>
      </c>
      <c r="D2525">
        <v>32426</v>
      </c>
    </row>
    <row r="2526" spans="1:4">
      <c r="A2526" t="s">
        <v>1620</v>
      </c>
      <c r="B2526" t="s">
        <v>15154</v>
      </c>
      <c r="C2526" t="s">
        <v>1620</v>
      </c>
      <c r="D2526">
        <v>32430</v>
      </c>
    </row>
    <row r="2527" spans="1:4">
      <c r="A2527" t="s">
        <v>16841</v>
      </c>
      <c r="B2527" t="s">
        <v>16841</v>
      </c>
      <c r="C2527" t="s">
        <v>16841</v>
      </c>
      <c r="D2527">
        <v>8079</v>
      </c>
    </row>
    <row r="2528" spans="1:4">
      <c r="A2528" t="s">
        <v>16842</v>
      </c>
      <c r="B2528" t="s">
        <v>16842</v>
      </c>
      <c r="C2528" t="s">
        <v>16842</v>
      </c>
      <c r="D2528">
        <v>8080</v>
      </c>
    </row>
    <row r="2529" spans="1:4">
      <c r="A2529" t="s">
        <v>16843</v>
      </c>
      <c r="B2529" t="s">
        <v>16843</v>
      </c>
      <c r="C2529" t="s">
        <v>16843</v>
      </c>
      <c r="D2529">
        <v>7066</v>
      </c>
    </row>
    <row r="2530" spans="1:4">
      <c r="A2530" t="s">
        <v>15156</v>
      </c>
      <c r="B2530" t="s">
        <v>15155</v>
      </c>
      <c r="C2530" t="s">
        <v>15156</v>
      </c>
      <c r="D2530">
        <v>202</v>
      </c>
    </row>
    <row r="2531" spans="1:4">
      <c r="A2531" t="s">
        <v>15158</v>
      </c>
      <c r="B2531" t="s">
        <v>15157</v>
      </c>
      <c r="C2531" t="s">
        <v>15158</v>
      </c>
      <c r="D2531" t="s">
        <v>15159</v>
      </c>
    </row>
    <row r="2532" spans="1:4">
      <c r="A2532" t="s">
        <v>16844</v>
      </c>
      <c r="B2532" t="s">
        <v>16844</v>
      </c>
      <c r="C2532" t="s">
        <v>16844</v>
      </c>
      <c r="D2532">
        <v>2783</v>
      </c>
    </row>
    <row r="2533" spans="1:4">
      <c r="A2533" t="s">
        <v>16845</v>
      </c>
      <c r="B2533" t="s">
        <v>16845</v>
      </c>
      <c r="C2533" t="s">
        <v>16845</v>
      </c>
      <c r="D2533">
        <v>268</v>
      </c>
    </row>
    <row r="2534" spans="1:4">
      <c r="A2534" t="s">
        <v>16846</v>
      </c>
      <c r="B2534" t="s">
        <v>16846</v>
      </c>
      <c r="C2534" t="s">
        <v>16846</v>
      </c>
      <c r="D2534">
        <v>2958</v>
      </c>
    </row>
    <row r="2535" spans="1:4">
      <c r="A2535" t="s">
        <v>16847</v>
      </c>
      <c r="B2535" t="s">
        <v>16847</v>
      </c>
      <c r="C2535" t="s">
        <v>16847</v>
      </c>
      <c r="D2535">
        <v>2957</v>
      </c>
    </row>
    <row r="2536" spans="1:4">
      <c r="A2536" t="s">
        <v>1537</v>
      </c>
      <c r="B2536" t="s">
        <v>473</v>
      </c>
      <c r="C2536" t="s">
        <v>1537</v>
      </c>
      <c r="D2536">
        <v>1251</v>
      </c>
    </row>
    <row r="2537" spans="1:4">
      <c r="A2537" t="s">
        <v>15161</v>
      </c>
      <c r="B2537" t="s">
        <v>15160</v>
      </c>
      <c r="C2537" t="s">
        <v>15161</v>
      </c>
      <c r="D2537" t="s">
        <v>15162</v>
      </c>
    </row>
    <row r="2538" spans="1:4">
      <c r="A2538" t="s">
        <v>1001</v>
      </c>
      <c r="B2538" t="s">
        <v>554</v>
      </c>
      <c r="C2538" t="s">
        <v>1001</v>
      </c>
      <c r="D2538" t="s">
        <v>1306</v>
      </c>
    </row>
    <row r="2539" spans="1:4">
      <c r="A2539" t="s">
        <v>1684</v>
      </c>
      <c r="B2539" t="s">
        <v>1699</v>
      </c>
      <c r="C2539" t="s">
        <v>1684</v>
      </c>
      <c r="D2539">
        <v>7081</v>
      </c>
    </row>
    <row r="2540" spans="1:4">
      <c r="A2540" t="s">
        <v>16849</v>
      </c>
      <c r="B2540" t="s">
        <v>16849</v>
      </c>
      <c r="C2540" t="s">
        <v>16849</v>
      </c>
      <c r="D2540" t="s">
        <v>16848</v>
      </c>
    </row>
    <row r="2541" spans="1:4">
      <c r="A2541" t="s">
        <v>1000</v>
      </c>
      <c r="B2541" t="s">
        <v>553</v>
      </c>
      <c r="C2541" t="s">
        <v>1000</v>
      </c>
      <c r="D2541">
        <v>1773</v>
      </c>
    </row>
    <row r="2542" spans="1:4">
      <c r="A2542" t="s">
        <v>16851</v>
      </c>
      <c r="B2542" t="s">
        <v>16851</v>
      </c>
      <c r="C2542" t="s">
        <v>16851</v>
      </c>
      <c r="D2542" t="s">
        <v>16850</v>
      </c>
    </row>
    <row r="2543" spans="1:4">
      <c r="A2543" t="s">
        <v>1002</v>
      </c>
      <c r="B2543" t="s">
        <v>555</v>
      </c>
      <c r="C2543" t="s">
        <v>1002</v>
      </c>
      <c r="D2543" t="s">
        <v>1307</v>
      </c>
    </row>
    <row r="2544" spans="1:4">
      <c r="A2544" t="s">
        <v>16853</v>
      </c>
      <c r="B2544" t="s">
        <v>16853</v>
      </c>
      <c r="C2544" t="s">
        <v>16853</v>
      </c>
      <c r="D2544" t="s">
        <v>16852</v>
      </c>
    </row>
    <row r="2545" spans="1:4">
      <c r="A2545" t="s">
        <v>16855</v>
      </c>
      <c r="B2545" t="s">
        <v>16855</v>
      </c>
      <c r="C2545" t="s">
        <v>16855</v>
      </c>
      <c r="D2545" t="s">
        <v>16854</v>
      </c>
    </row>
    <row r="2546" spans="1:4">
      <c r="A2546" t="s">
        <v>1003</v>
      </c>
      <c r="B2546" t="s">
        <v>556</v>
      </c>
      <c r="C2546" t="s">
        <v>1003</v>
      </c>
      <c r="D2546" t="s">
        <v>1308</v>
      </c>
    </row>
    <row r="2547" spans="1:4">
      <c r="A2547" t="s">
        <v>15164</v>
      </c>
      <c r="B2547" t="s">
        <v>15163</v>
      </c>
      <c r="C2547" t="s">
        <v>15164</v>
      </c>
      <c r="D2547" t="s">
        <v>15165</v>
      </c>
    </row>
    <row r="2548" spans="1:4">
      <c r="A2548" t="s">
        <v>16857</v>
      </c>
      <c r="B2548" t="s">
        <v>16857</v>
      </c>
      <c r="C2548" t="s">
        <v>16857</v>
      </c>
      <c r="D2548" t="s">
        <v>16856</v>
      </c>
    </row>
    <row r="2549" spans="1:4">
      <c r="A2549" t="s">
        <v>14806</v>
      </c>
      <c r="B2549" t="s">
        <v>14806</v>
      </c>
      <c r="C2549" t="s">
        <v>819</v>
      </c>
      <c r="D2549">
        <v>32118</v>
      </c>
    </row>
    <row r="2550" spans="1:4">
      <c r="A2550" t="s">
        <v>15349</v>
      </c>
      <c r="B2550" t="s">
        <v>15349</v>
      </c>
      <c r="C2550" t="s">
        <v>15316</v>
      </c>
      <c r="D2550" t="e">
        <f>VLOOKUP(C2550,#REF!,2,FALSE)</f>
        <v>#REF!</v>
      </c>
    </row>
    <row r="2551" spans="1:4">
      <c r="A2551" t="s">
        <v>15347</v>
      </c>
      <c r="B2551" t="s">
        <v>15347</v>
      </c>
      <c r="C2551" t="s">
        <v>15318</v>
      </c>
      <c r="D2551" t="e">
        <f>VLOOKUP(C2551,#REF!,2,FALSE)</f>
        <v>#REF!</v>
      </c>
    </row>
    <row r="2552" spans="1:4">
      <c r="A2552" t="s">
        <v>16858</v>
      </c>
      <c r="B2552" t="s">
        <v>16858</v>
      </c>
      <c r="C2552" t="s">
        <v>16858</v>
      </c>
      <c r="D2552">
        <v>6603</v>
      </c>
    </row>
    <row r="2553" spans="1:4">
      <c r="A2553" t="s">
        <v>16859</v>
      </c>
      <c r="B2553" t="s">
        <v>16859</v>
      </c>
      <c r="C2553" t="s">
        <v>16859</v>
      </c>
      <c r="D2553">
        <v>6602</v>
      </c>
    </row>
    <row r="2554" spans="1:4">
      <c r="A2554" t="s">
        <v>16860</v>
      </c>
      <c r="B2554" t="s">
        <v>16860</v>
      </c>
      <c r="C2554" t="s">
        <v>16860</v>
      </c>
      <c r="D2554">
        <v>6605</v>
      </c>
    </row>
    <row r="2555" spans="1:4">
      <c r="A2555" t="s">
        <v>16861</v>
      </c>
      <c r="B2555" t="s">
        <v>16861</v>
      </c>
      <c r="C2555" t="s">
        <v>16861</v>
      </c>
      <c r="D2555">
        <v>6604</v>
      </c>
    </row>
    <row r="2556" spans="1:4">
      <c r="A2556" t="s">
        <v>16862</v>
      </c>
      <c r="B2556" t="s">
        <v>16862</v>
      </c>
      <c r="C2556" t="s">
        <v>16862</v>
      </c>
      <c r="D2556">
        <v>32640</v>
      </c>
    </row>
    <row r="2557" spans="1:4">
      <c r="A2557" t="s">
        <v>15198</v>
      </c>
      <c r="B2557" t="s">
        <v>15198</v>
      </c>
      <c r="C2557" t="s">
        <v>15199</v>
      </c>
      <c r="D2557" t="s">
        <v>15200</v>
      </c>
    </row>
    <row r="2558" spans="1:4">
      <c r="A2558" t="s">
        <v>254</v>
      </c>
      <c r="B2558" t="s">
        <v>254</v>
      </c>
      <c r="C2558" t="s">
        <v>632</v>
      </c>
      <c r="D2558" t="s">
        <v>1068</v>
      </c>
    </row>
    <row r="2559" spans="1:4">
      <c r="A2559" t="s">
        <v>397</v>
      </c>
      <c r="B2559" t="s">
        <v>397</v>
      </c>
      <c r="C2559" t="s">
        <v>831</v>
      </c>
      <c r="D2559" t="s">
        <v>1205</v>
      </c>
    </row>
    <row r="2560" spans="1:4">
      <c r="A2560" t="s">
        <v>241</v>
      </c>
      <c r="B2560" t="s">
        <v>241</v>
      </c>
      <c r="C2560" t="s">
        <v>615</v>
      </c>
      <c r="D2560">
        <v>8436</v>
      </c>
    </row>
    <row r="2561" spans="1:4">
      <c r="A2561" t="s">
        <v>1797</v>
      </c>
      <c r="B2561" t="s">
        <v>1797</v>
      </c>
      <c r="C2561" t="s">
        <v>1619</v>
      </c>
      <c r="D2561">
        <v>7934</v>
      </c>
    </row>
    <row r="2562" spans="1:4">
      <c r="A2562" t="s">
        <v>14570</v>
      </c>
      <c r="B2562" t="s">
        <v>14570</v>
      </c>
      <c r="C2562" t="s">
        <v>674</v>
      </c>
      <c r="D2562" t="s">
        <v>1105</v>
      </c>
    </row>
    <row r="2563" spans="1:4">
      <c r="A2563" t="s">
        <v>16863</v>
      </c>
      <c r="B2563" t="s">
        <v>16863</v>
      </c>
      <c r="C2563" t="s">
        <v>16863</v>
      </c>
      <c r="D2563">
        <v>5744</v>
      </c>
    </row>
    <row r="2564" spans="1:4">
      <c r="A2564" t="s">
        <v>1004</v>
      </c>
      <c r="B2564" t="s">
        <v>15166</v>
      </c>
      <c r="C2564" t="s">
        <v>1004</v>
      </c>
      <c r="D2564">
        <v>6243</v>
      </c>
    </row>
    <row r="2565" spans="1:4">
      <c r="A2565" t="s">
        <v>15168</v>
      </c>
      <c r="B2565" t="s">
        <v>15167</v>
      </c>
      <c r="C2565" t="s">
        <v>15168</v>
      </c>
      <c r="D2565">
        <v>103703869</v>
      </c>
    </row>
    <row r="2566" spans="1:4">
      <c r="A2566" t="s">
        <v>15170</v>
      </c>
      <c r="B2566" t="s">
        <v>15169</v>
      </c>
      <c r="C2566" t="s">
        <v>15170</v>
      </c>
      <c r="D2566">
        <v>6242</v>
      </c>
    </row>
    <row r="2567" spans="1:4">
      <c r="A2567" t="s">
        <v>579</v>
      </c>
      <c r="B2567" t="s">
        <v>579</v>
      </c>
      <c r="C2567" t="s">
        <v>1029</v>
      </c>
      <c r="D2567" t="s">
        <v>1331</v>
      </c>
    </row>
    <row r="2568" spans="1:4">
      <c r="A2568" t="s">
        <v>16864</v>
      </c>
      <c r="B2568" t="s">
        <v>16864</v>
      </c>
      <c r="C2568" t="s">
        <v>16864</v>
      </c>
      <c r="D2568">
        <v>103716095</v>
      </c>
    </row>
    <row r="2569" spans="1:4">
      <c r="A2569" t="s">
        <v>16865</v>
      </c>
      <c r="B2569" t="s">
        <v>16865</v>
      </c>
      <c r="C2569" t="s">
        <v>16865</v>
      </c>
      <c r="D2569">
        <v>6072</v>
      </c>
    </row>
    <row r="2570" spans="1:4">
      <c r="A2570" t="s">
        <v>16866</v>
      </c>
      <c r="B2570" t="s">
        <v>16866</v>
      </c>
      <c r="C2570" t="s">
        <v>16866</v>
      </c>
      <c r="D2570">
        <v>103716012</v>
      </c>
    </row>
    <row r="2571" spans="1:4">
      <c r="A2571" t="s">
        <v>1626</v>
      </c>
      <c r="B2571" t="s">
        <v>15171</v>
      </c>
      <c r="C2571" t="s">
        <v>1626</v>
      </c>
      <c r="D2571">
        <v>6071</v>
      </c>
    </row>
    <row r="2572" spans="1:4">
      <c r="A2572" t="s">
        <v>16867</v>
      </c>
      <c r="B2572" t="s">
        <v>16867</v>
      </c>
      <c r="C2572" t="s">
        <v>16867</v>
      </c>
      <c r="D2572">
        <v>7534</v>
      </c>
    </row>
    <row r="2573" spans="1:4">
      <c r="A2573" t="s">
        <v>16868</v>
      </c>
      <c r="B2573" t="s">
        <v>16868</v>
      </c>
      <c r="C2573" t="s">
        <v>16868</v>
      </c>
      <c r="D2573">
        <v>7533</v>
      </c>
    </row>
    <row r="2574" spans="1:4">
      <c r="A2574" t="s">
        <v>16869</v>
      </c>
      <c r="B2574" t="s">
        <v>16869</v>
      </c>
      <c r="C2574" t="s">
        <v>16869</v>
      </c>
      <c r="D2574">
        <v>136</v>
      </c>
    </row>
    <row r="2575" spans="1:4">
      <c r="A2575" t="s">
        <v>16870</v>
      </c>
      <c r="B2575" t="s">
        <v>16870</v>
      </c>
      <c r="C2575" t="s">
        <v>16870</v>
      </c>
      <c r="D2575">
        <v>134</v>
      </c>
    </row>
    <row r="2576" spans="1:4">
      <c r="A2576" t="s">
        <v>16871</v>
      </c>
      <c r="B2576" t="s">
        <v>16871</v>
      </c>
      <c r="C2576" t="s">
        <v>16871</v>
      </c>
      <c r="D2576">
        <v>2759</v>
      </c>
    </row>
    <row r="2577" spans="1:4">
      <c r="A2577" t="s">
        <v>1597</v>
      </c>
      <c r="B2577" t="s">
        <v>534</v>
      </c>
      <c r="C2577" t="s">
        <v>1597</v>
      </c>
      <c r="D2577" t="s">
        <v>1290</v>
      </c>
    </row>
    <row r="2578" spans="1:4">
      <c r="A2578" t="s">
        <v>1599</v>
      </c>
      <c r="B2578" t="s">
        <v>1598</v>
      </c>
      <c r="C2578" t="s">
        <v>1599</v>
      </c>
      <c r="D2578" t="s">
        <v>1291</v>
      </c>
    </row>
    <row r="2579" spans="1:4">
      <c r="A2579" t="s">
        <v>15173</v>
      </c>
      <c r="B2579" t="s">
        <v>15172</v>
      </c>
      <c r="C2579" t="s">
        <v>15173</v>
      </c>
      <c r="D2579" t="s">
        <v>15174</v>
      </c>
    </row>
    <row r="2580" spans="1:4">
      <c r="A2580" t="s">
        <v>1603</v>
      </c>
      <c r="B2580" t="s">
        <v>540</v>
      </c>
      <c r="C2580" t="s">
        <v>1603</v>
      </c>
      <c r="D2580" t="s">
        <v>1298</v>
      </c>
    </row>
    <row r="2581" spans="1:4">
      <c r="A2581" t="s">
        <v>15176</v>
      </c>
      <c r="B2581" t="s">
        <v>15175</v>
      </c>
      <c r="C2581" t="s">
        <v>15176</v>
      </c>
      <c r="D2581" t="s">
        <v>15177</v>
      </c>
    </row>
    <row r="2582" spans="1:4">
      <c r="A2582" t="s">
        <v>14884</v>
      </c>
      <c r="B2582" t="s">
        <v>14884</v>
      </c>
      <c r="C2582" t="s">
        <v>14885</v>
      </c>
      <c r="D2582" t="s">
        <v>14886</v>
      </c>
    </row>
    <row r="2583" spans="1:4">
      <c r="A2583" t="s">
        <v>322</v>
      </c>
      <c r="B2583" t="s">
        <v>322</v>
      </c>
      <c r="C2583" t="s">
        <v>735</v>
      </c>
      <c r="D2583">
        <v>8192</v>
      </c>
    </row>
    <row r="2584" spans="1:4">
      <c r="A2584" t="s">
        <v>558</v>
      </c>
      <c r="B2584" t="s">
        <v>558</v>
      </c>
      <c r="C2584" t="s">
        <v>1008</v>
      </c>
      <c r="D2584">
        <v>2636</v>
      </c>
    </row>
    <row r="2585" spans="1:4">
      <c r="A2585" t="s">
        <v>15219</v>
      </c>
      <c r="B2585" t="s">
        <v>15219</v>
      </c>
      <c r="C2585" t="s">
        <v>15220</v>
      </c>
      <c r="D2585" t="s">
        <v>15221</v>
      </c>
    </row>
    <row r="2586" spans="1:4">
      <c r="A2586" t="s">
        <v>15179</v>
      </c>
      <c r="B2586" t="s">
        <v>15178</v>
      </c>
      <c r="C2586" t="s">
        <v>15179</v>
      </c>
      <c r="D2586" t="s">
        <v>15180</v>
      </c>
    </row>
    <row r="2587" spans="1:4">
      <c r="A2587" t="s">
        <v>15182</v>
      </c>
      <c r="B2587" t="s">
        <v>15181</v>
      </c>
      <c r="C2587" t="s">
        <v>15182</v>
      </c>
      <c r="D2587" t="s">
        <v>15183</v>
      </c>
    </row>
    <row r="2588" spans="1:4">
      <c r="A2588" t="s">
        <v>15185</v>
      </c>
      <c r="B2588" t="s">
        <v>15184</v>
      </c>
      <c r="C2588" t="s">
        <v>15185</v>
      </c>
      <c r="D2588" t="s">
        <v>15186</v>
      </c>
    </row>
    <row r="2589" spans="1:4">
      <c r="A2589" t="s">
        <v>1006</v>
      </c>
      <c r="B2589" t="s">
        <v>1419</v>
      </c>
      <c r="C2589" t="s">
        <v>1006</v>
      </c>
      <c r="D2589" t="s">
        <v>1310</v>
      </c>
    </row>
    <row r="2590" spans="1:4">
      <c r="A2590" t="s">
        <v>15188</v>
      </c>
      <c r="B2590" t="s">
        <v>15187</v>
      </c>
      <c r="C2590" t="s">
        <v>15188</v>
      </c>
      <c r="D2590" t="s">
        <v>15189</v>
      </c>
    </row>
    <row r="2591" spans="1:4">
      <c r="A2591" t="s">
        <v>15191</v>
      </c>
      <c r="B2591" t="s">
        <v>15190</v>
      </c>
      <c r="C2591" t="s">
        <v>15191</v>
      </c>
      <c r="D2591" t="s">
        <v>15192</v>
      </c>
    </row>
    <row r="2592" spans="1:4">
      <c r="A2592" t="s">
        <v>822</v>
      </c>
      <c r="B2592" t="s">
        <v>822</v>
      </c>
      <c r="C2592" t="s">
        <v>822</v>
      </c>
      <c r="D2592" t="s">
        <v>1196</v>
      </c>
    </row>
    <row r="2593" spans="1:4">
      <c r="A2593" t="s">
        <v>15194</v>
      </c>
      <c r="B2593" t="s">
        <v>15193</v>
      </c>
      <c r="C2593" t="s">
        <v>15194</v>
      </c>
      <c r="D2593">
        <v>6904</v>
      </c>
    </row>
    <row r="2594" spans="1:4">
      <c r="A2594" t="s">
        <v>16872</v>
      </c>
      <c r="B2594" t="s">
        <v>16872</v>
      </c>
      <c r="C2594" t="s">
        <v>16872</v>
      </c>
      <c r="D2594">
        <v>7748</v>
      </c>
    </row>
    <row r="2595" spans="1:4">
      <c r="A2595" t="s">
        <v>14669</v>
      </c>
      <c r="B2595" t="s">
        <v>14669</v>
      </c>
      <c r="C2595" t="s">
        <v>1685</v>
      </c>
      <c r="D2595">
        <v>6569</v>
      </c>
    </row>
    <row r="2596" spans="1:4">
      <c r="A2596" t="s">
        <v>15031</v>
      </c>
      <c r="B2596" t="s">
        <v>15031</v>
      </c>
      <c r="C2596" t="s">
        <v>15032</v>
      </c>
      <c r="D2596">
        <v>7709</v>
      </c>
    </row>
    <row r="2597" spans="1:4">
      <c r="A2597" t="s">
        <v>16873</v>
      </c>
      <c r="B2597" t="s">
        <v>16873</v>
      </c>
      <c r="C2597" t="s">
        <v>16873</v>
      </c>
      <c r="D2597">
        <v>7942</v>
      </c>
    </row>
    <row r="2598" spans="1:4">
      <c r="A2598" t="s">
        <v>15023</v>
      </c>
      <c r="B2598" t="s">
        <v>15023</v>
      </c>
      <c r="C2598" t="s">
        <v>15024</v>
      </c>
      <c r="D2598">
        <v>5315</v>
      </c>
    </row>
    <row r="2599" spans="1:4">
      <c r="A2599" t="s">
        <v>1007</v>
      </c>
      <c r="B2599" t="s">
        <v>557</v>
      </c>
      <c r="C2599" t="s">
        <v>1007</v>
      </c>
      <c r="D2599" t="s">
        <v>1311</v>
      </c>
    </row>
    <row r="2600" spans="1:4">
      <c r="A2600" t="s">
        <v>15196</v>
      </c>
      <c r="B2600" t="s">
        <v>15195</v>
      </c>
      <c r="C2600" t="s">
        <v>15196</v>
      </c>
      <c r="D2600" t="s">
        <v>15197</v>
      </c>
    </row>
    <row r="2601" spans="1:4">
      <c r="A2601" t="s">
        <v>16874</v>
      </c>
      <c r="B2601" t="s">
        <v>16874</v>
      </c>
      <c r="C2601" t="s">
        <v>16874</v>
      </c>
      <c r="D2601">
        <v>239</v>
      </c>
    </row>
    <row r="2602" spans="1:4">
      <c r="A2602" t="s">
        <v>16875</v>
      </c>
      <c r="B2602" t="s">
        <v>16875</v>
      </c>
      <c r="C2602" t="s">
        <v>16875</v>
      </c>
      <c r="D2602">
        <v>237</v>
      </c>
    </row>
    <row r="2603" spans="1:4">
      <c r="A2603" t="s">
        <v>16876</v>
      </c>
      <c r="B2603" t="s">
        <v>16876</v>
      </c>
      <c r="C2603" t="s">
        <v>16876</v>
      </c>
      <c r="D2603">
        <v>238</v>
      </c>
    </row>
    <row r="2604" spans="1:4">
      <c r="A2604" t="s">
        <v>16877</v>
      </c>
      <c r="B2604" t="s">
        <v>16877</v>
      </c>
      <c r="C2604" t="s">
        <v>16877</v>
      </c>
      <c r="D2604">
        <v>240</v>
      </c>
    </row>
    <row r="2605" spans="1:4">
      <c r="A2605" t="s">
        <v>244</v>
      </c>
      <c r="B2605" t="s">
        <v>244</v>
      </c>
      <c r="C2605" t="s">
        <v>619</v>
      </c>
      <c r="D2605">
        <v>8446</v>
      </c>
    </row>
    <row r="2606" spans="1:4">
      <c r="A2606" t="s">
        <v>16878</v>
      </c>
      <c r="B2606" t="s">
        <v>16878</v>
      </c>
      <c r="C2606" t="s">
        <v>16878</v>
      </c>
      <c r="D2606">
        <v>1016510</v>
      </c>
    </row>
    <row r="2607" spans="1:4">
      <c r="A2607" t="s">
        <v>16879</v>
      </c>
      <c r="B2607" t="s">
        <v>16879</v>
      </c>
      <c r="C2607" t="s">
        <v>16879</v>
      </c>
      <c r="D2607">
        <v>2648</v>
      </c>
    </row>
    <row r="2608" spans="1:4">
      <c r="A2608" t="s">
        <v>16880</v>
      </c>
      <c r="B2608" t="s">
        <v>16880</v>
      </c>
      <c r="C2608" t="s">
        <v>16880</v>
      </c>
      <c r="D2608">
        <v>2634</v>
      </c>
    </row>
    <row r="2609" spans="1:4">
      <c r="A2609" t="s">
        <v>16881</v>
      </c>
      <c r="B2609" t="s">
        <v>16881</v>
      </c>
      <c r="C2609" t="s">
        <v>16881</v>
      </c>
      <c r="D2609">
        <v>1016656</v>
      </c>
    </row>
    <row r="2610" spans="1:4">
      <c r="A2610" t="s">
        <v>1008</v>
      </c>
      <c r="B2610" t="s">
        <v>558</v>
      </c>
      <c r="C2610" t="s">
        <v>1008</v>
      </c>
      <c r="D2610">
        <v>2636</v>
      </c>
    </row>
    <row r="2611" spans="1:4">
      <c r="A2611" t="s">
        <v>16882</v>
      </c>
      <c r="B2611" t="s">
        <v>16882</v>
      </c>
      <c r="C2611" t="s">
        <v>16882</v>
      </c>
      <c r="D2611">
        <v>1016659</v>
      </c>
    </row>
    <row r="2612" spans="1:4">
      <c r="A2612" t="s">
        <v>1009</v>
      </c>
      <c r="B2612" t="s">
        <v>559</v>
      </c>
      <c r="C2612" t="s">
        <v>1009</v>
      </c>
      <c r="D2612">
        <v>2642</v>
      </c>
    </row>
    <row r="2613" spans="1:4">
      <c r="A2613" t="s">
        <v>16883</v>
      </c>
      <c r="B2613" t="s">
        <v>16883</v>
      </c>
      <c r="C2613" t="s">
        <v>16883</v>
      </c>
      <c r="D2613">
        <v>2635</v>
      </c>
    </row>
    <row r="2614" spans="1:4">
      <c r="A2614" t="s">
        <v>16884</v>
      </c>
      <c r="B2614" t="s">
        <v>16884</v>
      </c>
      <c r="C2614" t="s">
        <v>16884</v>
      </c>
      <c r="D2614">
        <v>2650</v>
      </c>
    </row>
    <row r="2615" spans="1:4">
      <c r="A2615" t="s">
        <v>16885</v>
      </c>
      <c r="B2615" t="s">
        <v>16885</v>
      </c>
      <c r="C2615" t="s">
        <v>16885</v>
      </c>
      <c r="D2615">
        <v>2652</v>
      </c>
    </row>
    <row r="2616" spans="1:4">
      <c r="A2616" t="s">
        <v>16886</v>
      </c>
      <c r="B2616" t="s">
        <v>16886</v>
      </c>
      <c r="C2616" t="s">
        <v>16886</v>
      </c>
      <c r="D2616">
        <v>2651</v>
      </c>
    </row>
    <row r="2617" spans="1:4">
      <c r="A2617" t="s">
        <v>15199</v>
      </c>
      <c r="B2617" t="s">
        <v>15198</v>
      </c>
      <c r="C2617" t="s">
        <v>15199</v>
      </c>
      <c r="D2617" t="s">
        <v>15200</v>
      </c>
    </row>
    <row r="2618" spans="1:4">
      <c r="A2618" t="s">
        <v>15202</v>
      </c>
      <c r="B2618" t="s">
        <v>15201</v>
      </c>
      <c r="C2618" t="s">
        <v>15202</v>
      </c>
      <c r="D2618" t="s">
        <v>15203</v>
      </c>
    </row>
    <row r="2619" spans="1:4">
      <c r="A2619" t="s">
        <v>16887</v>
      </c>
      <c r="B2619" t="s">
        <v>16887</v>
      </c>
      <c r="C2619" t="s">
        <v>16887</v>
      </c>
      <c r="D2619">
        <v>31520</v>
      </c>
    </row>
    <row r="2620" spans="1:4">
      <c r="A2620" t="s">
        <v>411</v>
      </c>
      <c r="B2620" t="s">
        <v>411</v>
      </c>
      <c r="C2620" t="s">
        <v>852</v>
      </c>
      <c r="D2620">
        <v>31337</v>
      </c>
    </row>
    <row r="2621" spans="1:4">
      <c r="A2621" t="s">
        <v>15205</v>
      </c>
      <c r="B2621" t="s">
        <v>15204</v>
      </c>
      <c r="C2621" t="s">
        <v>15205</v>
      </c>
      <c r="D2621" t="s">
        <v>15206</v>
      </c>
    </row>
    <row r="2622" spans="1:4">
      <c r="A2622" t="s">
        <v>1010</v>
      </c>
      <c r="B2622" t="s">
        <v>560</v>
      </c>
      <c r="C2622" t="s">
        <v>1010</v>
      </c>
      <c r="D2622" t="s">
        <v>1313</v>
      </c>
    </row>
    <row r="2623" spans="1:4">
      <c r="A2623" t="s">
        <v>15208</v>
      </c>
      <c r="B2623" t="s">
        <v>15207</v>
      </c>
      <c r="C2623" t="s">
        <v>15208</v>
      </c>
      <c r="D2623" t="s">
        <v>15209</v>
      </c>
    </row>
    <row r="2624" spans="1:4">
      <c r="A2624" t="s">
        <v>1011</v>
      </c>
      <c r="B2624" t="s">
        <v>561</v>
      </c>
      <c r="C2624" t="s">
        <v>1011</v>
      </c>
      <c r="D2624" t="s">
        <v>1314</v>
      </c>
    </row>
    <row r="2625" spans="1:4">
      <c r="A2625" t="s">
        <v>1629</v>
      </c>
      <c r="B2625" t="s">
        <v>1697</v>
      </c>
      <c r="C2625" t="s">
        <v>1629</v>
      </c>
      <c r="D2625" t="s">
        <v>1698</v>
      </c>
    </row>
    <row r="2626" spans="1:4">
      <c r="A2626" t="s">
        <v>15211</v>
      </c>
      <c r="B2626" t="s">
        <v>15210</v>
      </c>
      <c r="C2626" t="s">
        <v>15211</v>
      </c>
      <c r="D2626" t="s">
        <v>15212</v>
      </c>
    </row>
    <row r="2627" spans="1:4">
      <c r="A2627" t="s">
        <v>16889</v>
      </c>
      <c r="B2627" t="s">
        <v>16889</v>
      </c>
      <c r="C2627" t="s">
        <v>16889</v>
      </c>
      <c r="D2627" t="s">
        <v>16888</v>
      </c>
    </row>
    <row r="2628" spans="1:4">
      <c r="A2628" t="s">
        <v>1012</v>
      </c>
      <c r="B2628" t="s">
        <v>562</v>
      </c>
      <c r="C2628" t="s">
        <v>1012</v>
      </c>
      <c r="D2628" t="s">
        <v>1315</v>
      </c>
    </row>
    <row r="2629" spans="1:4">
      <c r="A2629" t="s">
        <v>1014</v>
      </c>
      <c r="B2629" t="s">
        <v>563</v>
      </c>
      <c r="C2629" t="s">
        <v>1014</v>
      </c>
      <c r="D2629" t="s">
        <v>1317</v>
      </c>
    </row>
    <row r="2630" spans="1:4">
      <c r="A2630" t="s">
        <v>16891</v>
      </c>
      <c r="B2630" t="s">
        <v>16891</v>
      </c>
      <c r="C2630" t="s">
        <v>16891</v>
      </c>
      <c r="D2630" t="s">
        <v>16890</v>
      </c>
    </row>
    <row r="2631" spans="1:4">
      <c r="A2631" t="s">
        <v>1013</v>
      </c>
      <c r="B2631" t="s">
        <v>1013</v>
      </c>
      <c r="C2631" t="s">
        <v>1013</v>
      </c>
      <c r="D2631" t="s">
        <v>1316</v>
      </c>
    </row>
    <row r="2632" spans="1:4">
      <c r="A2632" t="s">
        <v>1015</v>
      </c>
      <c r="B2632" t="s">
        <v>564</v>
      </c>
      <c r="C2632" t="s">
        <v>1015</v>
      </c>
      <c r="D2632" t="s">
        <v>1318</v>
      </c>
    </row>
    <row r="2633" spans="1:4">
      <c r="A2633" t="s">
        <v>1016</v>
      </c>
      <c r="B2633" t="s">
        <v>565</v>
      </c>
      <c r="C2633" t="s">
        <v>1016</v>
      </c>
      <c r="D2633" t="s">
        <v>1319</v>
      </c>
    </row>
    <row r="2634" spans="1:4">
      <c r="A2634" t="s">
        <v>16892</v>
      </c>
      <c r="B2634" t="s">
        <v>16892</v>
      </c>
      <c r="C2634" t="s">
        <v>16892</v>
      </c>
      <c r="D2634">
        <v>7822</v>
      </c>
    </row>
    <row r="2635" spans="1:4">
      <c r="A2635" t="s">
        <v>16893</v>
      </c>
      <c r="B2635" t="s">
        <v>16893</v>
      </c>
      <c r="C2635" t="s">
        <v>16893</v>
      </c>
      <c r="D2635">
        <v>7816</v>
      </c>
    </row>
    <row r="2636" spans="1:4">
      <c r="A2636" t="s">
        <v>16894</v>
      </c>
      <c r="B2636" t="s">
        <v>16894</v>
      </c>
      <c r="C2636" t="s">
        <v>16894</v>
      </c>
      <c r="D2636">
        <v>103874076</v>
      </c>
    </row>
    <row r="2637" spans="1:4">
      <c r="A2637" t="s">
        <v>16895</v>
      </c>
      <c r="B2637" t="s">
        <v>16895</v>
      </c>
      <c r="C2637" t="s">
        <v>16895</v>
      </c>
      <c r="D2637">
        <v>32319</v>
      </c>
    </row>
    <row r="2638" spans="1:4">
      <c r="A2638" t="s">
        <v>16896</v>
      </c>
      <c r="B2638" t="s">
        <v>16896</v>
      </c>
      <c r="C2638" t="s">
        <v>16896</v>
      </c>
      <c r="D2638">
        <v>7819</v>
      </c>
    </row>
    <row r="2639" spans="1:4">
      <c r="A2639" t="s">
        <v>16897</v>
      </c>
      <c r="B2639" t="s">
        <v>16897</v>
      </c>
      <c r="C2639" t="s">
        <v>16897</v>
      </c>
      <c r="D2639">
        <v>7824</v>
      </c>
    </row>
    <row r="2640" spans="1:4">
      <c r="A2640" t="s">
        <v>16898</v>
      </c>
      <c r="B2640" t="s">
        <v>16898</v>
      </c>
      <c r="C2640" t="s">
        <v>16898</v>
      </c>
      <c r="D2640">
        <v>103874452</v>
      </c>
    </row>
    <row r="2641" spans="1:4">
      <c r="A2641" t="s">
        <v>16899</v>
      </c>
      <c r="B2641" t="s">
        <v>16899</v>
      </c>
      <c r="C2641" t="s">
        <v>16899</v>
      </c>
      <c r="D2641">
        <v>32318</v>
      </c>
    </row>
    <row r="2642" spans="1:4">
      <c r="A2642" t="s">
        <v>16900</v>
      </c>
      <c r="B2642" t="s">
        <v>16900</v>
      </c>
      <c r="C2642" t="s">
        <v>16900</v>
      </c>
      <c r="D2642">
        <v>103874145</v>
      </c>
    </row>
    <row r="2643" spans="1:4">
      <c r="A2643" t="s">
        <v>16901</v>
      </c>
      <c r="B2643" t="s">
        <v>16901</v>
      </c>
      <c r="C2643" t="s">
        <v>16901</v>
      </c>
      <c r="D2643">
        <v>7814</v>
      </c>
    </row>
    <row r="2644" spans="1:4">
      <c r="A2644" t="s">
        <v>16902</v>
      </c>
      <c r="B2644" t="s">
        <v>16902</v>
      </c>
      <c r="C2644" t="s">
        <v>16902</v>
      </c>
      <c r="D2644">
        <v>32320</v>
      </c>
    </row>
    <row r="2645" spans="1:4">
      <c r="A2645" t="s">
        <v>16903</v>
      </c>
      <c r="B2645" t="s">
        <v>16903</v>
      </c>
      <c r="C2645" t="s">
        <v>16903</v>
      </c>
      <c r="D2645">
        <v>103874754</v>
      </c>
    </row>
    <row r="2646" spans="1:4">
      <c r="A2646" t="s">
        <v>16904</v>
      </c>
      <c r="B2646" t="s">
        <v>16904</v>
      </c>
      <c r="C2646" t="s">
        <v>16904</v>
      </c>
      <c r="D2646">
        <v>7827</v>
      </c>
    </row>
    <row r="2647" spans="1:4">
      <c r="A2647" t="s">
        <v>16905</v>
      </c>
      <c r="B2647" t="s">
        <v>16905</v>
      </c>
      <c r="C2647" t="s">
        <v>16905</v>
      </c>
      <c r="D2647">
        <v>7817</v>
      </c>
    </row>
    <row r="2648" spans="1:4">
      <c r="A2648" t="s">
        <v>16906</v>
      </c>
      <c r="B2648" t="s">
        <v>16906</v>
      </c>
      <c r="C2648" t="s">
        <v>16906</v>
      </c>
      <c r="D2648">
        <v>7818</v>
      </c>
    </row>
    <row r="2649" spans="1:4">
      <c r="A2649" t="s">
        <v>16907</v>
      </c>
      <c r="B2649" t="s">
        <v>16907</v>
      </c>
      <c r="C2649" t="s">
        <v>16907</v>
      </c>
      <c r="D2649">
        <v>7820</v>
      </c>
    </row>
    <row r="2650" spans="1:4">
      <c r="A2650" t="s">
        <v>16908</v>
      </c>
      <c r="B2650" t="s">
        <v>16908</v>
      </c>
      <c r="C2650" t="s">
        <v>16908</v>
      </c>
      <c r="D2650">
        <v>7815</v>
      </c>
    </row>
    <row r="2651" spans="1:4">
      <c r="A2651" t="s">
        <v>16909</v>
      </c>
      <c r="B2651" t="s">
        <v>16909</v>
      </c>
      <c r="C2651" t="s">
        <v>16909</v>
      </c>
      <c r="D2651">
        <v>103883277</v>
      </c>
    </row>
    <row r="2652" spans="1:4">
      <c r="A2652" t="s">
        <v>265</v>
      </c>
      <c r="B2652" t="s">
        <v>265</v>
      </c>
      <c r="C2652" t="s">
        <v>649</v>
      </c>
      <c r="D2652" t="s">
        <v>1084</v>
      </c>
    </row>
    <row r="2653" spans="1:4">
      <c r="A2653" t="s">
        <v>15248</v>
      </c>
      <c r="B2653" t="s">
        <v>15248</v>
      </c>
      <c r="C2653" t="s">
        <v>15249</v>
      </c>
      <c r="D2653" t="s">
        <v>15250</v>
      </c>
    </row>
    <row r="2654" spans="1:4">
      <c r="A2654" t="s">
        <v>15333</v>
      </c>
      <c r="B2654" t="s">
        <v>15333</v>
      </c>
      <c r="C2654" t="s">
        <v>15332</v>
      </c>
      <c r="D2654" t="e">
        <f>VLOOKUP(C2654,#REF!,2,FALSE)</f>
        <v>#REF!</v>
      </c>
    </row>
    <row r="2655" spans="1:4">
      <c r="A2655" t="s">
        <v>16910</v>
      </c>
      <c r="B2655" t="s">
        <v>16910</v>
      </c>
      <c r="C2655" t="s">
        <v>16910</v>
      </c>
      <c r="D2655">
        <v>7888</v>
      </c>
    </row>
    <row r="2656" spans="1:4">
      <c r="A2656" t="s">
        <v>16911</v>
      </c>
      <c r="B2656" t="s">
        <v>16911</v>
      </c>
      <c r="C2656" t="s">
        <v>16911</v>
      </c>
      <c r="D2656">
        <v>103869618</v>
      </c>
    </row>
    <row r="2657" spans="1:4">
      <c r="A2657" t="s">
        <v>1017</v>
      </c>
      <c r="B2657" t="s">
        <v>566</v>
      </c>
      <c r="C2657" t="s">
        <v>1017</v>
      </c>
      <c r="D2657">
        <v>7960</v>
      </c>
    </row>
    <row r="2658" spans="1:4">
      <c r="A2658" t="s">
        <v>16912</v>
      </c>
      <c r="B2658" t="s">
        <v>16912</v>
      </c>
      <c r="C2658" t="s">
        <v>16912</v>
      </c>
      <c r="D2658">
        <v>103871509</v>
      </c>
    </row>
    <row r="2659" spans="1:4">
      <c r="A2659" t="s">
        <v>1018</v>
      </c>
      <c r="B2659" t="s">
        <v>569</v>
      </c>
      <c r="C2659" t="s">
        <v>1018</v>
      </c>
      <c r="D2659">
        <v>7958</v>
      </c>
    </row>
    <row r="2660" spans="1:4">
      <c r="A2660" t="s">
        <v>16913</v>
      </c>
      <c r="B2660" t="s">
        <v>16913</v>
      </c>
      <c r="C2660" t="s">
        <v>16913</v>
      </c>
      <c r="D2660">
        <v>6391</v>
      </c>
    </row>
    <row r="2661" spans="1:4">
      <c r="A2661" t="s">
        <v>15269</v>
      </c>
      <c r="B2661" t="s">
        <v>15270</v>
      </c>
      <c r="C2661" t="s">
        <v>15269</v>
      </c>
      <c r="D2661">
        <v>32638</v>
      </c>
    </row>
    <row r="2662" spans="1:4">
      <c r="A2662" t="s">
        <v>1666</v>
      </c>
      <c r="B2662" t="s">
        <v>1782</v>
      </c>
      <c r="C2662" t="s">
        <v>1666</v>
      </c>
      <c r="D2662">
        <v>6393</v>
      </c>
    </row>
    <row r="2663" spans="1:4">
      <c r="A2663" t="s">
        <v>16914</v>
      </c>
      <c r="B2663" t="s">
        <v>16914</v>
      </c>
      <c r="C2663" t="s">
        <v>16914</v>
      </c>
      <c r="D2663">
        <v>6390</v>
      </c>
    </row>
    <row r="2664" spans="1:4">
      <c r="A2664" t="s">
        <v>16915</v>
      </c>
      <c r="B2664" t="s">
        <v>16915</v>
      </c>
      <c r="C2664" t="s">
        <v>16915</v>
      </c>
      <c r="D2664">
        <v>6389</v>
      </c>
    </row>
    <row r="2665" spans="1:4">
      <c r="A2665" t="s">
        <v>16916</v>
      </c>
      <c r="B2665" t="s">
        <v>16916</v>
      </c>
      <c r="C2665" t="s">
        <v>16916</v>
      </c>
      <c r="D2665">
        <v>32639</v>
      </c>
    </row>
    <row r="2666" spans="1:4">
      <c r="A2666" t="s">
        <v>16917</v>
      </c>
      <c r="B2666" t="s">
        <v>16917</v>
      </c>
      <c r="C2666" t="s">
        <v>16917</v>
      </c>
      <c r="D2666">
        <v>6398</v>
      </c>
    </row>
    <row r="2667" spans="1:4">
      <c r="A2667" t="s">
        <v>16918</v>
      </c>
      <c r="B2667" t="s">
        <v>16918</v>
      </c>
      <c r="C2667" t="s">
        <v>16918</v>
      </c>
      <c r="D2667">
        <v>6397</v>
      </c>
    </row>
    <row r="2668" spans="1:4">
      <c r="A2668" t="s">
        <v>16919</v>
      </c>
      <c r="B2668" t="s">
        <v>16919</v>
      </c>
      <c r="C2668" t="s">
        <v>16919</v>
      </c>
      <c r="D2668">
        <v>103888237</v>
      </c>
    </row>
    <row r="2669" spans="1:4">
      <c r="A2669" t="s">
        <v>16920</v>
      </c>
      <c r="B2669" t="s">
        <v>16920</v>
      </c>
      <c r="C2669" t="s">
        <v>16920</v>
      </c>
      <c r="D2669">
        <v>103892028</v>
      </c>
    </row>
    <row r="2670" spans="1:4">
      <c r="A2670" t="s">
        <v>1656</v>
      </c>
      <c r="B2670" t="s">
        <v>1752</v>
      </c>
      <c r="C2670" t="s">
        <v>1656</v>
      </c>
      <c r="D2670" t="s">
        <v>1753</v>
      </c>
    </row>
    <row r="2671" spans="1:4">
      <c r="A2671" t="s">
        <v>16921</v>
      </c>
      <c r="B2671" t="s">
        <v>16921</v>
      </c>
      <c r="C2671" t="s">
        <v>16921</v>
      </c>
      <c r="D2671">
        <v>6399</v>
      </c>
    </row>
    <row r="2672" spans="1:4">
      <c r="A2672" t="s">
        <v>16922</v>
      </c>
      <c r="B2672" t="s">
        <v>16922</v>
      </c>
      <c r="C2672" t="s">
        <v>16922</v>
      </c>
      <c r="D2672">
        <v>6407</v>
      </c>
    </row>
    <row r="2673" spans="1:4">
      <c r="A2673" t="s">
        <v>16923</v>
      </c>
      <c r="B2673" t="s">
        <v>16923</v>
      </c>
      <c r="C2673" t="s">
        <v>16923</v>
      </c>
      <c r="D2673">
        <v>6405</v>
      </c>
    </row>
    <row r="2674" spans="1:4">
      <c r="A2674" t="s">
        <v>1696</v>
      </c>
      <c r="B2674" t="s">
        <v>1714</v>
      </c>
      <c r="C2674" t="s">
        <v>1696</v>
      </c>
      <c r="D2674">
        <v>6396</v>
      </c>
    </row>
    <row r="2675" spans="1:4">
      <c r="A2675" t="s">
        <v>16924</v>
      </c>
      <c r="B2675" t="s">
        <v>16924</v>
      </c>
      <c r="C2675" t="s">
        <v>16924</v>
      </c>
      <c r="D2675">
        <v>6403</v>
      </c>
    </row>
    <row r="2676" spans="1:4">
      <c r="A2676" t="s">
        <v>15214</v>
      </c>
      <c r="B2676" t="s">
        <v>15213</v>
      </c>
      <c r="C2676" t="s">
        <v>15214</v>
      </c>
      <c r="D2676">
        <v>103891972</v>
      </c>
    </row>
    <row r="2677" spans="1:4">
      <c r="A2677" t="s">
        <v>16925</v>
      </c>
      <c r="B2677" t="s">
        <v>16925</v>
      </c>
      <c r="C2677" t="s">
        <v>16925</v>
      </c>
      <c r="D2677">
        <v>6388</v>
      </c>
    </row>
    <row r="2678" spans="1:4">
      <c r="A2678" t="s">
        <v>16926</v>
      </c>
      <c r="B2678" t="s">
        <v>16926</v>
      </c>
      <c r="C2678" t="s">
        <v>16926</v>
      </c>
      <c r="D2678">
        <v>6409</v>
      </c>
    </row>
    <row r="2679" spans="1:4">
      <c r="A2679" t="s">
        <v>1019</v>
      </c>
      <c r="B2679" t="s">
        <v>571</v>
      </c>
      <c r="C2679" t="s">
        <v>1019</v>
      </c>
      <c r="D2679">
        <v>510</v>
      </c>
    </row>
    <row r="2680" spans="1:4">
      <c r="A2680" t="s">
        <v>1020</v>
      </c>
      <c r="B2680" t="s">
        <v>15215</v>
      </c>
      <c r="C2680" t="s">
        <v>1020</v>
      </c>
      <c r="D2680">
        <v>504</v>
      </c>
    </row>
    <row r="2681" spans="1:4">
      <c r="A2681" t="s">
        <v>16927</v>
      </c>
      <c r="B2681" t="s">
        <v>16927</v>
      </c>
      <c r="C2681" t="s">
        <v>16927</v>
      </c>
      <c r="D2681">
        <v>508</v>
      </c>
    </row>
    <row r="2682" spans="1:4">
      <c r="A2682" t="s">
        <v>1021</v>
      </c>
      <c r="B2682" t="s">
        <v>1548</v>
      </c>
      <c r="C2682" t="s">
        <v>1021</v>
      </c>
      <c r="D2682">
        <v>32569</v>
      </c>
    </row>
    <row r="2683" spans="1:4">
      <c r="A2683" t="s">
        <v>16928</v>
      </c>
      <c r="B2683" t="s">
        <v>16928</v>
      </c>
      <c r="C2683" t="s">
        <v>16928</v>
      </c>
      <c r="D2683">
        <v>2158</v>
      </c>
    </row>
    <row r="2684" spans="1:4">
      <c r="A2684" t="s">
        <v>350</v>
      </c>
      <c r="B2684" t="s">
        <v>350</v>
      </c>
      <c r="C2684" t="s">
        <v>771</v>
      </c>
      <c r="D2684">
        <v>6536</v>
      </c>
    </row>
    <row r="2685" spans="1:4">
      <c r="A2685" t="s">
        <v>1463</v>
      </c>
      <c r="B2685" t="s">
        <v>1463</v>
      </c>
      <c r="C2685" t="s">
        <v>1463</v>
      </c>
      <c r="D2685" t="s">
        <v>1033</v>
      </c>
    </row>
    <row r="2686" spans="1:4">
      <c r="A2686" t="s">
        <v>15283</v>
      </c>
      <c r="B2686" t="s">
        <v>15283</v>
      </c>
      <c r="C2686" t="s">
        <v>15283</v>
      </c>
      <c r="D2686" t="s">
        <v>15284</v>
      </c>
    </row>
    <row r="2687" spans="1:4">
      <c r="A2687" t="s">
        <v>15266</v>
      </c>
      <c r="B2687" t="s">
        <v>15266</v>
      </c>
      <c r="C2687" t="s">
        <v>15266</v>
      </c>
      <c r="D2687" t="s">
        <v>1330</v>
      </c>
    </row>
    <row r="2688" spans="1:4">
      <c r="A2688" t="s">
        <v>572</v>
      </c>
      <c r="B2688" t="s">
        <v>572</v>
      </c>
      <c r="C2688" t="s">
        <v>572</v>
      </c>
      <c r="D2688" t="s">
        <v>1320</v>
      </c>
    </row>
    <row r="2689" spans="1:4">
      <c r="A2689" t="s">
        <v>270</v>
      </c>
      <c r="B2689" t="s">
        <v>270</v>
      </c>
      <c r="C2689" t="s">
        <v>661</v>
      </c>
      <c r="D2689" t="s">
        <v>1095</v>
      </c>
    </row>
    <row r="2690" spans="1:4">
      <c r="A2690" t="s">
        <v>1022</v>
      </c>
      <c r="B2690" t="s">
        <v>1606</v>
      </c>
      <c r="C2690" t="s">
        <v>1022</v>
      </c>
      <c r="D2690" t="s">
        <v>1321</v>
      </c>
    </row>
    <row r="2691" spans="1:4">
      <c r="A2691" t="s">
        <v>15217</v>
      </c>
      <c r="B2691" t="s">
        <v>15216</v>
      </c>
      <c r="C2691" t="s">
        <v>15217</v>
      </c>
      <c r="D2691" t="s">
        <v>15218</v>
      </c>
    </row>
    <row r="2692" spans="1:4">
      <c r="A2692" t="s">
        <v>15220</v>
      </c>
      <c r="B2692" t="s">
        <v>15219</v>
      </c>
      <c r="C2692" t="s">
        <v>15220</v>
      </c>
      <c r="D2692" t="s">
        <v>15221</v>
      </c>
    </row>
    <row r="2693" spans="1:4">
      <c r="A2693" t="s">
        <v>16929</v>
      </c>
      <c r="B2693" t="s">
        <v>16929</v>
      </c>
      <c r="C2693" t="s">
        <v>16929</v>
      </c>
      <c r="D2693">
        <v>5730</v>
      </c>
    </row>
    <row r="2694" spans="1:4">
      <c r="A2694" t="s">
        <v>16930</v>
      </c>
      <c r="B2694" t="s">
        <v>16930</v>
      </c>
      <c r="C2694" t="s">
        <v>16930</v>
      </c>
      <c r="D2694">
        <v>5729</v>
      </c>
    </row>
    <row r="2695" spans="1:4">
      <c r="A2695" t="s">
        <v>16931</v>
      </c>
      <c r="B2695" t="s">
        <v>16931</v>
      </c>
      <c r="C2695" t="s">
        <v>16931</v>
      </c>
      <c r="D2695">
        <v>5731</v>
      </c>
    </row>
    <row r="2696" spans="1:4">
      <c r="A2696" t="s">
        <v>16932</v>
      </c>
      <c r="B2696" t="s">
        <v>16932</v>
      </c>
      <c r="C2696" t="s">
        <v>16932</v>
      </c>
      <c r="D2696">
        <v>7539</v>
      </c>
    </row>
    <row r="2697" spans="1:4">
      <c r="A2697" t="s">
        <v>1023</v>
      </c>
      <c r="B2697" t="s">
        <v>573</v>
      </c>
      <c r="C2697" t="s">
        <v>1023</v>
      </c>
      <c r="D2697" t="s">
        <v>1322</v>
      </c>
    </row>
    <row r="2698" spans="1:4">
      <c r="A2698" t="s">
        <v>1024</v>
      </c>
      <c r="B2698" t="s">
        <v>574</v>
      </c>
      <c r="C2698" t="s">
        <v>1024</v>
      </c>
      <c r="D2698" t="s">
        <v>1323</v>
      </c>
    </row>
    <row r="2699" spans="1:4">
      <c r="A2699" t="s">
        <v>1025</v>
      </c>
      <c r="B2699" t="s">
        <v>575</v>
      </c>
      <c r="C2699" t="s">
        <v>1025</v>
      </c>
      <c r="D2699" t="s">
        <v>1325</v>
      </c>
    </row>
    <row r="2700" spans="1:4">
      <c r="A2700" t="s">
        <v>1026</v>
      </c>
      <c r="B2700" t="s">
        <v>576</v>
      </c>
      <c r="C2700" t="s">
        <v>1026</v>
      </c>
      <c r="D2700" t="s">
        <v>1326</v>
      </c>
    </row>
    <row r="2701" spans="1:4">
      <c r="A2701" t="s">
        <v>1027</v>
      </c>
      <c r="B2701" t="s">
        <v>1397</v>
      </c>
      <c r="C2701" t="s">
        <v>1027</v>
      </c>
      <c r="D2701" t="s">
        <v>1327</v>
      </c>
    </row>
    <row r="2702" spans="1:4">
      <c r="A2702" t="s">
        <v>15308</v>
      </c>
      <c r="B2702" t="s">
        <v>15357</v>
      </c>
      <c r="C2702" t="s">
        <v>15308</v>
      </c>
      <c r="D2702" t="e">
        <f>VLOOKUP(C2702,#REF!,2,FALSE)</f>
        <v>#REF!</v>
      </c>
    </row>
    <row r="2703" spans="1:4">
      <c r="A2703" t="s">
        <v>15308</v>
      </c>
      <c r="B2703" t="s">
        <v>15308</v>
      </c>
      <c r="C2703" t="s">
        <v>15308</v>
      </c>
      <c r="D2703" t="s">
        <v>16933</v>
      </c>
    </row>
    <row r="2704" spans="1:4">
      <c r="A2704" t="s">
        <v>1607</v>
      </c>
      <c r="B2704" t="s">
        <v>577</v>
      </c>
      <c r="C2704" t="s">
        <v>1607</v>
      </c>
      <c r="D2704" t="s">
        <v>1328</v>
      </c>
    </row>
    <row r="2705" spans="1:4">
      <c r="A2705" t="s">
        <v>15223</v>
      </c>
      <c r="B2705" t="s">
        <v>15222</v>
      </c>
      <c r="C2705" t="s">
        <v>15223</v>
      </c>
      <c r="D2705" t="s">
        <v>15224</v>
      </c>
    </row>
    <row r="2706" spans="1:4">
      <c r="A2706" t="s">
        <v>1610</v>
      </c>
      <c r="B2706" t="s">
        <v>1610</v>
      </c>
      <c r="C2706" t="s">
        <v>1610</v>
      </c>
      <c r="D2706" t="s">
        <v>1324</v>
      </c>
    </row>
    <row r="2707" spans="1:4">
      <c r="A2707" t="s">
        <v>15226</v>
      </c>
      <c r="B2707" t="s">
        <v>15225</v>
      </c>
      <c r="C2707" t="s">
        <v>15226</v>
      </c>
      <c r="D2707" t="s">
        <v>15227</v>
      </c>
    </row>
    <row r="2708" spans="1:4">
      <c r="A2708" t="s">
        <v>1028</v>
      </c>
      <c r="B2708" t="s">
        <v>578</v>
      </c>
      <c r="C2708" t="s">
        <v>1028</v>
      </c>
      <c r="D2708" t="s">
        <v>1329</v>
      </c>
    </row>
    <row r="2709" spans="1:4">
      <c r="A2709" t="s">
        <v>15101</v>
      </c>
      <c r="B2709" t="s">
        <v>15101</v>
      </c>
      <c r="C2709" t="s">
        <v>15102</v>
      </c>
      <c r="D2709">
        <v>6009</v>
      </c>
    </row>
    <row r="2710" spans="1:4">
      <c r="A2710" t="s">
        <v>14789</v>
      </c>
      <c r="B2710" t="s">
        <v>14789</v>
      </c>
      <c r="C2710" t="s">
        <v>14790</v>
      </c>
      <c r="D2710" t="s">
        <v>14791</v>
      </c>
    </row>
    <row r="2711" spans="1:4">
      <c r="A2711" t="s">
        <v>451</v>
      </c>
      <c r="B2711" t="s">
        <v>451</v>
      </c>
      <c r="C2711" t="s">
        <v>893</v>
      </c>
      <c r="D2711">
        <v>6701</v>
      </c>
    </row>
    <row r="2712" spans="1:4">
      <c r="A2712" t="s">
        <v>15282</v>
      </c>
      <c r="B2712" t="s">
        <v>15282</v>
      </c>
      <c r="C2712" t="s">
        <v>15263</v>
      </c>
      <c r="D2712" t="s">
        <v>15264</v>
      </c>
    </row>
    <row r="2713" spans="1:4">
      <c r="A2713" t="s">
        <v>14916</v>
      </c>
      <c r="B2713" t="s">
        <v>14916</v>
      </c>
      <c r="C2713" t="s">
        <v>14917</v>
      </c>
      <c r="D2713" t="s">
        <v>14918</v>
      </c>
    </row>
    <row r="2714" spans="1:4">
      <c r="A2714" t="s">
        <v>1747</v>
      </c>
      <c r="B2714" t="s">
        <v>1747</v>
      </c>
      <c r="C2714" t="s">
        <v>1681</v>
      </c>
      <c r="D2714">
        <v>6898</v>
      </c>
    </row>
    <row r="2715" spans="1:4">
      <c r="A2715" t="s">
        <v>343</v>
      </c>
      <c r="B2715" t="s">
        <v>343</v>
      </c>
      <c r="C2715" t="s">
        <v>761</v>
      </c>
      <c r="D2715">
        <v>6542</v>
      </c>
    </row>
    <row r="2716" spans="1:4">
      <c r="A2716" t="s">
        <v>414</v>
      </c>
      <c r="B2716" t="s">
        <v>414</v>
      </c>
      <c r="C2716" t="s">
        <v>855</v>
      </c>
      <c r="D2716">
        <v>1515</v>
      </c>
    </row>
    <row r="2717" spans="1:4">
      <c r="A2717" t="s">
        <v>1717</v>
      </c>
      <c r="B2717" t="s">
        <v>1717</v>
      </c>
      <c r="C2717" t="s">
        <v>1645</v>
      </c>
      <c r="D2717">
        <v>1232</v>
      </c>
    </row>
    <row r="2718" spans="1:4">
      <c r="A2718" t="s">
        <v>15193</v>
      </c>
      <c r="B2718" t="s">
        <v>15193</v>
      </c>
      <c r="C2718" t="s">
        <v>15194</v>
      </c>
      <c r="D2718">
        <v>6904</v>
      </c>
    </row>
    <row r="2719" spans="1:4">
      <c r="A2719" t="s">
        <v>15210</v>
      </c>
      <c r="B2719" t="s">
        <v>15210</v>
      </c>
      <c r="C2719" t="s">
        <v>15211</v>
      </c>
      <c r="D2719" t="s">
        <v>15212</v>
      </c>
    </row>
    <row r="2720" spans="1:4">
      <c r="A2720" t="s">
        <v>14673</v>
      </c>
      <c r="B2720" t="s">
        <v>14673</v>
      </c>
      <c r="C2720" t="s">
        <v>14674</v>
      </c>
      <c r="D2720" t="s">
        <v>14675</v>
      </c>
    </row>
    <row r="2721" spans="1:4">
      <c r="A2721" t="s">
        <v>245</v>
      </c>
      <c r="B2721" t="s">
        <v>245</v>
      </c>
      <c r="C2721" t="s">
        <v>622</v>
      </c>
      <c r="D2721" t="s">
        <v>1060</v>
      </c>
    </row>
    <row r="2722" spans="1:4">
      <c r="A2722" t="s">
        <v>357</v>
      </c>
      <c r="B2722" t="s">
        <v>357</v>
      </c>
      <c r="C2722" t="s">
        <v>779</v>
      </c>
      <c r="D2722" t="s">
        <v>1158</v>
      </c>
    </row>
    <row r="2723" spans="1:4">
      <c r="A2723" t="s">
        <v>14477</v>
      </c>
      <c r="B2723" t="s">
        <v>14477</v>
      </c>
      <c r="C2723" t="s">
        <v>14478</v>
      </c>
      <c r="D2723" t="s">
        <v>14479</v>
      </c>
    </row>
    <row r="2724" spans="1:4">
      <c r="A2724" t="s">
        <v>15037</v>
      </c>
      <c r="B2724" t="s">
        <v>15037</v>
      </c>
      <c r="C2724" t="s">
        <v>926</v>
      </c>
      <c r="D2724">
        <v>7726</v>
      </c>
    </row>
    <row r="2725" spans="1:4">
      <c r="A2725" t="s">
        <v>1536</v>
      </c>
      <c r="B2725" t="s">
        <v>1536</v>
      </c>
      <c r="C2725" t="s">
        <v>760</v>
      </c>
      <c r="D2725">
        <v>1241</v>
      </c>
    </row>
    <row r="2726" spans="1:4">
      <c r="A2726" t="s">
        <v>1376</v>
      </c>
      <c r="B2726" t="s">
        <v>1376</v>
      </c>
      <c r="C2726" t="s">
        <v>700</v>
      </c>
      <c r="D2726" t="s">
        <v>1123</v>
      </c>
    </row>
    <row r="2727" spans="1:4">
      <c r="A2727" t="s">
        <v>15154</v>
      </c>
      <c r="B2727" t="s">
        <v>15154</v>
      </c>
      <c r="C2727" t="s">
        <v>1620</v>
      </c>
      <c r="D2727">
        <v>32430</v>
      </c>
    </row>
    <row r="2728" spans="1:4">
      <c r="A2728" t="s">
        <v>1394</v>
      </c>
      <c r="B2728" t="s">
        <v>1394</v>
      </c>
      <c r="C2728" t="s">
        <v>748</v>
      </c>
      <c r="D2728" t="s">
        <v>1143</v>
      </c>
    </row>
    <row r="2729" spans="1:4">
      <c r="A2729" t="s">
        <v>14552</v>
      </c>
      <c r="B2729" t="s">
        <v>14552</v>
      </c>
      <c r="C2729" t="s">
        <v>14553</v>
      </c>
      <c r="D2729" t="s">
        <v>14554</v>
      </c>
    </row>
    <row r="2730" spans="1:4">
      <c r="A2730" t="s">
        <v>1774</v>
      </c>
      <c r="B2730" t="s">
        <v>1774</v>
      </c>
      <c r="C2730" t="s">
        <v>1694</v>
      </c>
      <c r="D2730">
        <v>1016947</v>
      </c>
    </row>
    <row r="2731" spans="1:4">
      <c r="A2731" t="s">
        <v>1592</v>
      </c>
      <c r="B2731" t="s">
        <v>1592</v>
      </c>
      <c r="C2731" t="s">
        <v>963</v>
      </c>
      <c r="D2731" t="s">
        <v>1275</v>
      </c>
    </row>
    <row r="2732" spans="1:4">
      <c r="A2732" t="s">
        <v>14945</v>
      </c>
      <c r="B2732" t="s">
        <v>14945</v>
      </c>
      <c r="C2732" t="s">
        <v>875</v>
      </c>
      <c r="D2732" t="s">
        <v>1232</v>
      </c>
    </row>
    <row r="2733" spans="1:4">
      <c r="A2733" t="s">
        <v>446</v>
      </c>
      <c r="B2733" t="s">
        <v>446</v>
      </c>
      <c r="C2733" t="s">
        <v>886</v>
      </c>
      <c r="D2733" t="s">
        <v>1241</v>
      </c>
    </row>
    <row r="2734" spans="1:4">
      <c r="A2734" t="s">
        <v>291</v>
      </c>
      <c r="B2734" t="s">
        <v>291</v>
      </c>
      <c r="C2734" t="s">
        <v>689</v>
      </c>
      <c r="D2734" t="s">
        <v>1116</v>
      </c>
    </row>
    <row r="2735" spans="1:4">
      <c r="A2735" t="s">
        <v>15038</v>
      </c>
      <c r="B2735" t="s">
        <v>15038</v>
      </c>
      <c r="C2735" t="s">
        <v>15039</v>
      </c>
      <c r="D2735">
        <v>31758</v>
      </c>
    </row>
    <row r="2736" spans="1:4">
      <c r="A2736" t="s">
        <v>14800</v>
      </c>
      <c r="B2736" t="s">
        <v>14800</v>
      </c>
      <c r="C2736" t="s">
        <v>14801</v>
      </c>
      <c r="D2736" t="s">
        <v>14802</v>
      </c>
    </row>
    <row r="2737" spans="1:4">
      <c r="A2737" t="s">
        <v>14705</v>
      </c>
      <c r="B2737" t="s">
        <v>14705</v>
      </c>
      <c r="C2737" t="s">
        <v>14706</v>
      </c>
      <c r="D2737" t="s">
        <v>14707</v>
      </c>
    </row>
    <row r="2738" spans="1:4">
      <c r="A2738" t="s">
        <v>295</v>
      </c>
      <c r="B2738" t="s">
        <v>295</v>
      </c>
      <c r="C2738" t="s">
        <v>695</v>
      </c>
      <c r="D2738" t="s">
        <v>1119</v>
      </c>
    </row>
    <row r="2739" spans="1:4">
      <c r="A2739" t="s">
        <v>1408</v>
      </c>
      <c r="B2739" t="s">
        <v>1408</v>
      </c>
      <c r="C2739" t="s">
        <v>872</v>
      </c>
      <c r="D2739" t="s">
        <v>1229</v>
      </c>
    </row>
    <row r="2740" spans="1:4">
      <c r="A2740" t="s">
        <v>317</v>
      </c>
      <c r="B2740" t="s">
        <v>317</v>
      </c>
      <c r="C2740" t="s">
        <v>14665</v>
      </c>
      <c r="D2740">
        <v>6560</v>
      </c>
    </row>
    <row r="2741" spans="1:4">
      <c r="A2741" t="s">
        <v>15113</v>
      </c>
      <c r="B2741" t="s">
        <v>15113</v>
      </c>
      <c r="C2741" t="s">
        <v>15114</v>
      </c>
      <c r="D2741">
        <v>6688</v>
      </c>
    </row>
    <row r="2742" spans="1:4">
      <c r="A2742" t="s">
        <v>325</v>
      </c>
      <c r="B2742" t="s">
        <v>325</v>
      </c>
      <c r="C2742" t="s">
        <v>738</v>
      </c>
      <c r="D2742">
        <v>6036</v>
      </c>
    </row>
    <row r="2743" spans="1:4">
      <c r="A2743" t="s">
        <v>1391</v>
      </c>
      <c r="B2743" t="s">
        <v>1391</v>
      </c>
      <c r="C2743" t="s">
        <v>639</v>
      </c>
      <c r="D2743" t="s">
        <v>1075</v>
      </c>
    </row>
    <row r="2744" spans="1:4">
      <c r="A2744" t="s">
        <v>467</v>
      </c>
      <c r="B2744" t="s">
        <v>467</v>
      </c>
      <c r="C2744" t="s">
        <v>910</v>
      </c>
      <c r="D2744">
        <v>5975</v>
      </c>
    </row>
    <row r="2745" spans="1:4">
      <c r="A2745" t="s">
        <v>1378</v>
      </c>
      <c r="B2745" t="s">
        <v>1378</v>
      </c>
      <c r="C2745" t="s">
        <v>809</v>
      </c>
      <c r="D2745" t="s">
        <v>1187</v>
      </c>
    </row>
    <row r="2746" spans="1:4">
      <c r="A2746" t="s">
        <v>319</v>
      </c>
      <c r="B2746" t="s">
        <v>319</v>
      </c>
      <c r="C2746" t="s">
        <v>731</v>
      </c>
      <c r="D2746">
        <v>5739</v>
      </c>
    </row>
    <row r="2747" spans="1:4">
      <c r="A2747" t="s">
        <v>330</v>
      </c>
      <c r="B2747" t="s">
        <v>330</v>
      </c>
      <c r="C2747" t="s">
        <v>745</v>
      </c>
      <c r="D2747">
        <v>706</v>
      </c>
    </row>
    <row r="2748" spans="1:4">
      <c r="A2748" t="s">
        <v>1582</v>
      </c>
      <c r="B2748" t="s">
        <v>1582</v>
      </c>
      <c r="C2748" t="s">
        <v>812</v>
      </c>
      <c r="D2748" t="s">
        <v>1190</v>
      </c>
    </row>
    <row r="2749" spans="1:4">
      <c r="A2749" t="s">
        <v>226</v>
      </c>
      <c r="B2749" t="s">
        <v>226</v>
      </c>
      <c r="C2749" t="s">
        <v>599</v>
      </c>
      <c r="D2749" t="s">
        <v>1037</v>
      </c>
    </row>
    <row r="2750" spans="1:4">
      <c r="A2750" t="s">
        <v>260</v>
      </c>
      <c r="B2750" t="s">
        <v>260</v>
      </c>
      <c r="C2750" t="s">
        <v>14493</v>
      </c>
      <c r="D2750">
        <v>5858</v>
      </c>
    </row>
    <row r="2751" spans="1:4">
      <c r="A2751" t="s">
        <v>514</v>
      </c>
      <c r="B2751" t="s">
        <v>514</v>
      </c>
      <c r="C2751" t="s">
        <v>960</v>
      </c>
      <c r="D2751">
        <v>7206</v>
      </c>
    </row>
    <row r="2752" spans="1:4">
      <c r="A2752" t="s">
        <v>14401</v>
      </c>
      <c r="B2752" t="s">
        <v>14401</v>
      </c>
      <c r="C2752" t="s">
        <v>14402</v>
      </c>
      <c r="D2752" t="s">
        <v>14403</v>
      </c>
    </row>
    <row r="2753" spans="1:4">
      <c r="A2753" t="s">
        <v>519</v>
      </c>
      <c r="B2753" t="s">
        <v>519</v>
      </c>
      <c r="C2753" t="s">
        <v>967</v>
      </c>
      <c r="D2753">
        <v>5990</v>
      </c>
    </row>
    <row r="2754" spans="1:4">
      <c r="A2754" t="s">
        <v>1709</v>
      </c>
      <c r="B2754" t="s">
        <v>1709</v>
      </c>
      <c r="C2754" t="s">
        <v>14730</v>
      </c>
      <c r="D2754">
        <v>8000</v>
      </c>
    </row>
    <row r="2755" spans="1:4">
      <c r="A2755" t="s">
        <v>434</v>
      </c>
      <c r="B2755" t="s">
        <v>434</v>
      </c>
      <c r="C2755" t="s">
        <v>14949</v>
      </c>
      <c r="D2755" t="s">
        <v>1233</v>
      </c>
    </row>
    <row r="2756" spans="1:4">
      <c r="A2756" t="s">
        <v>289</v>
      </c>
      <c r="B2756" t="s">
        <v>289</v>
      </c>
      <c r="C2756" t="s">
        <v>15030</v>
      </c>
      <c r="D2756">
        <v>6659</v>
      </c>
    </row>
    <row r="2757" spans="1:4">
      <c r="A2757" t="s">
        <v>1760</v>
      </c>
      <c r="B2757" t="s">
        <v>1760</v>
      </c>
      <c r="C2757" t="s">
        <v>15071</v>
      </c>
      <c r="D2757">
        <v>760</v>
      </c>
    </row>
    <row r="2758" spans="1:4">
      <c r="A2758" t="s">
        <v>15021</v>
      </c>
      <c r="B2758" t="s">
        <v>15021</v>
      </c>
      <c r="C2758" t="s">
        <v>15022</v>
      </c>
      <c r="D2758">
        <v>2627</v>
      </c>
    </row>
    <row r="2759" spans="1:4">
      <c r="A2759" t="s">
        <v>513</v>
      </c>
      <c r="B2759" t="s">
        <v>513</v>
      </c>
      <c r="C2759" t="s">
        <v>959</v>
      </c>
      <c r="D2759">
        <v>7194</v>
      </c>
    </row>
    <row r="2760" spans="1:4">
      <c r="A2760" t="s">
        <v>15354</v>
      </c>
      <c r="B2760" t="s">
        <v>15354</v>
      </c>
      <c r="C2760" t="s">
        <v>15311</v>
      </c>
      <c r="D2760" t="e">
        <f>VLOOKUP(C2760,#REF!,2,FALSE)</f>
        <v>#REF!</v>
      </c>
    </row>
    <row r="2761" spans="1:4">
      <c r="A2761" t="s">
        <v>269</v>
      </c>
      <c r="B2761" t="s">
        <v>269</v>
      </c>
      <c r="C2761" t="s">
        <v>659</v>
      </c>
      <c r="D2761">
        <v>3473</v>
      </c>
    </row>
    <row r="2762" spans="1:4">
      <c r="A2762" t="s">
        <v>14692</v>
      </c>
      <c r="B2762" t="s">
        <v>14692</v>
      </c>
      <c r="C2762" t="s">
        <v>14693</v>
      </c>
      <c r="D2762" t="s">
        <v>14694</v>
      </c>
    </row>
    <row r="2763" spans="1:4">
      <c r="A2763" t="s">
        <v>15356</v>
      </c>
      <c r="B2763" t="s">
        <v>15356</v>
      </c>
      <c r="C2763" t="s">
        <v>15309</v>
      </c>
      <c r="D2763" t="e">
        <f>VLOOKUP(C2763,#REF!,2,FALSE)</f>
        <v>#REF!</v>
      </c>
    </row>
    <row r="2764" spans="1:4">
      <c r="A2764" t="s">
        <v>14982</v>
      </c>
      <c r="B2764" t="s">
        <v>14982</v>
      </c>
      <c r="C2764" t="s">
        <v>14983</v>
      </c>
      <c r="D2764" t="s">
        <v>14984</v>
      </c>
    </row>
    <row r="2765" spans="1:4">
      <c r="A2765" t="s">
        <v>15142</v>
      </c>
      <c r="B2765" t="s">
        <v>15142</v>
      </c>
      <c r="C2765" t="s">
        <v>15143</v>
      </c>
      <c r="D2765">
        <v>6808</v>
      </c>
    </row>
    <row r="2766" spans="1:4">
      <c r="A2766" t="s">
        <v>14472</v>
      </c>
      <c r="B2766" t="s">
        <v>14472</v>
      </c>
      <c r="C2766" t="s">
        <v>14473</v>
      </c>
      <c r="D2766" t="s">
        <v>14474</v>
      </c>
    </row>
    <row r="2767" spans="1:4">
      <c r="A2767" t="s">
        <v>1799</v>
      </c>
      <c r="B2767" t="s">
        <v>1799</v>
      </c>
      <c r="C2767" t="s">
        <v>1635</v>
      </c>
      <c r="D2767">
        <v>740</v>
      </c>
    </row>
    <row r="2768" spans="1:4">
      <c r="A2768" t="s">
        <v>14481</v>
      </c>
      <c r="B2768" t="s">
        <v>14481</v>
      </c>
      <c r="C2768" t="s">
        <v>14482</v>
      </c>
      <c r="D2768" t="s">
        <v>14483</v>
      </c>
    </row>
    <row r="2769" spans="1:4">
      <c r="A2769" t="s">
        <v>413</v>
      </c>
      <c r="B2769" t="s">
        <v>413</v>
      </c>
      <c r="C2769" t="s">
        <v>854</v>
      </c>
      <c r="D2769">
        <v>8704</v>
      </c>
    </row>
    <row r="2770" spans="1:4">
      <c r="A2770" t="s">
        <v>14546</v>
      </c>
      <c r="B2770" t="s">
        <v>14546</v>
      </c>
      <c r="C2770" t="s">
        <v>14547</v>
      </c>
      <c r="D2770" t="s">
        <v>14548</v>
      </c>
    </row>
    <row r="2771" spans="1:4">
      <c r="A2771" t="s">
        <v>1707</v>
      </c>
      <c r="B2771" t="s">
        <v>1707</v>
      </c>
      <c r="C2771" t="s">
        <v>14831</v>
      </c>
      <c r="D2771">
        <v>6641</v>
      </c>
    </row>
    <row r="2772" spans="1:4">
      <c r="A2772" t="s">
        <v>1699</v>
      </c>
      <c r="B2772" t="s">
        <v>1699</v>
      </c>
      <c r="C2772" t="s">
        <v>1684</v>
      </c>
      <c r="D2772">
        <v>7081</v>
      </c>
    </row>
    <row r="2773" spans="1:4">
      <c r="A2773" t="s">
        <v>369</v>
      </c>
      <c r="B2773" t="s">
        <v>369</v>
      </c>
      <c r="C2773" t="s">
        <v>802</v>
      </c>
      <c r="D2773" t="s">
        <v>1180</v>
      </c>
    </row>
    <row r="2774" spans="1:4">
      <c r="A2774" t="s">
        <v>15067</v>
      </c>
      <c r="B2774" t="s">
        <v>15067</v>
      </c>
      <c r="C2774" t="s">
        <v>15068</v>
      </c>
      <c r="D2774" t="s">
        <v>15069</v>
      </c>
    </row>
    <row r="2775" spans="1:4">
      <c r="A2775" t="s">
        <v>15146</v>
      </c>
      <c r="B2775" t="s">
        <v>15146</v>
      </c>
      <c r="C2775" t="s">
        <v>15147</v>
      </c>
      <c r="D2775">
        <v>6813</v>
      </c>
    </row>
    <row r="2776" spans="1:4">
      <c r="A2776" t="s">
        <v>15092</v>
      </c>
      <c r="B2776" t="s">
        <v>15092</v>
      </c>
      <c r="C2776" t="s">
        <v>15093</v>
      </c>
      <c r="D2776">
        <v>103709613</v>
      </c>
    </row>
    <row r="2777" spans="1:4">
      <c r="A2777" t="s">
        <v>15336</v>
      </c>
      <c r="B2777" t="s">
        <v>15336</v>
      </c>
      <c r="C2777" t="s">
        <v>15329</v>
      </c>
      <c r="D2777" t="e">
        <f>VLOOKUP(C2777,#REF!,2,FALSE)</f>
        <v>#REF!</v>
      </c>
    </row>
    <row r="2778" spans="1:4">
      <c r="A2778" t="s">
        <v>1397</v>
      </c>
      <c r="B2778" t="s">
        <v>1397</v>
      </c>
      <c r="C2778" t="s">
        <v>1027</v>
      </c>
      <c r="D2778" t="s">
        <v>1327</v>
      </c>
    </row>
    <row r="2779" spans="1:4">
      <c r="A2779" t="s">
        <v>1581</v>
      </c>
      <c r="B2779" t="s">
        <v>1581</v>
      </c>
      <c r="C2779" t="s">
        <v>806</v>
      </c>
      <c r="D2779" t="s">
        <v>1182</v>
      </c>
    </row>
    <row r="2780" spans="1:4">
      <c r="A2780" t="s">
        <v>526</v>
      </c>
      <c r="B2780" t="s">
        <v>526</v>
      </c>
      <c r="C2780" t="s">
        <v>978</v>
      </c>
      <c r="D2780">
        <v>6684</v>
      </c>
    </row>
    <row r="2781" spans="1:4">
      <c r="A2781" t="s">
        <v>14998</v>
      </c>
      <c r="B2781" t="s">
        <v>14998</v>
      </c>
      <c r="C2781" t="s">
        <v>14999</v>
      </c>
      <c r="D2781">
        <v>3650</v>
      </c>
    </row>
    <row r="2782" spans="1:4">
      <c r="A2782" t="s">
        <v>1708</v>
      </c>
      <c r="B2782" t="s">
        <v>1708</v>
      </c>
      <c r="C2782" t="s">
        <v>1654</v>
      </c>
      <c r="D2782">
        <v>7277</v>
      </c>
    </row>
    <row r="2783" spans="1:4">
      <c r="A2783" t="s">
        <v>525</v>
      </c>
      <c r="B2783" t="s">
        <v>525</v>
      </c>
      <c r="C2783" t="s">
        <v>976</v>
      </c>
      <c r="D2783">
        <v>6680</v>
      </c>
    </row>
    <row r="2784" spans="1:4">
      <c r="A2784" t="s">
        <v>1401</v>
      </c>
      <c r="B2784" t="s">
        <v>1401</v>
      </c>
      <c r="C2784" t="s">
        <v>698</v>
      </c>
      <c r="D2784" t="s">
        <v>1122</v>
      </c>
    </row>
    <row r="2785" spans="1:4">
      <c r="A2785" t="s">
        <v>518</v>
      </c>
      <c r="B2785" t="s">
        <v>518</v>
      </c>
      <c r="C2785" t="s">
        <v>966</v>
      </c>
      <c r="D2785">
        <v>5988</v>
      </c>
    </row>
    <row r="2786" spans="1:4">
      <c r="A2786" t="s">
        <v>377</v>
      </c>
      <c r="B2786" t="s">
        <v>377</v>
      </c>
      <c r="C2786" t="s">
        <v>14794</v>
      </c>
      <c r="D2786" t="s">
        <v>14795</v>
      </c>
    </row>
    <row r="2787" spans="1:4">
      <c r="A2787" t="s">
        <v>383</v>
      </c>
      <c r="B2787" t="s">
        <v>383</v>
      </c>
      <c r="C2787" t="s">
        <v>816</v>
      </c>
      <c r="D2787">
        <v>1750</v>
      </c>
    </row>
    <row r="2788" spans="1:4">
      <c r="A2788" t="s">
        <v>1386</v>
      </c>
      <c r="B2788" t="s">
        <v>1386</v>
      </c>
      <c r="C2788" t="s">
        <v>1565</v>
      </c>
      <c r="D2788" t="s">
        <v>1098</v>
      </c>
    </row>
    <row r="2789" spans="1:4">
      <c r="A2789" t="s">
        <v>14914</v>
      </c>
      <c r="B2789" t="s">
        <v>14914</v>
      </c>
      <c r="C2789" t="s">
        <v>14915</v>
      </c>
      <c r="D2789">
        <v>32254</v>
      </c>
    </row>
    <row r="2790" spans="1:4">
      <c r="A2790" t="s">
        <v>292</v>
      </c>
      <c r="B2790" t="s">
        <v>292</v>
      </c>
      <c r="C2790" t="s">
        <v>691</v>
      </c>
      <c r="D2790" t="s">
        <v>1118</v>
      </c>
    </row>
    <row r="2791" spans="1:4">
      <c r="A2791" t="s">
        <v>14659</v>
      </c>
      <c r="B2791" t="s">
        <v>14659</v>
      </c>
      <c r="C2791" t="s">
        <v>14660</v>
      </c>
      <c r="D2791" t="s">
        <v>14661</v>
      </c>
    </row>
    <row r="2792" spans="1:4">
      <c r="A2792" t="s">
        <v>15096</v>
      </c>
      <c r="B2792" t="s">
        <v>15096</v>
      </c>
      <c r="C2792" t="s">
        <v>15097</v>
      </c>
      <c r="D2792" t="s">
        <v>15098</v>
      </c>
    </row>
    <row r="2793" spans="1:4">
      <c r="A2793" t="s">
        <v>15127</v>
      </c>
      <c r="B2793" t="s">
        <v>15127</v>
      </c>
      <c r="C2793" t="s">
        <v>15128</v>
      </c>
      <c r="D2793" t="s">
        <v>15129</v>
      </c>
    </row>
    <row r="2794" spans="1:4">
      <c r="A2794" t="s">
        <v>14969</v>
      </c>
      <c r="B2794" t="s">
        <v>14969</v>
      </c>
      <c r="C2794" t="s">
        <v>889</v>
      </c>
      <c r="D2794" t="s">
        <v>1244</v>
      </c>
    </row>
    <row r="2795" spans="1:4">
      <c r="A2795" t="s">
        <v>387</v>
      </c>
      <c r="B2795" t="s">
        <v>387</v>
      </c>
      <c r="C2795" t="s">
        <v>818</v>
      </c>
      <c r="D2795">
        <v>7124</v>
      </c>
    </row>
    <row r="2796" spans="1:4">
      <c r="A2796" t="s">
        <v>561</v>
      </c>
      <c r="B2796" t="s">
        <v>561</v>
      </c>
      <c r="C2796" t="s">
        <v>1011</v>
      </c>
      <c r="D2796" t="s">
        <v>1314</v>
      </c>
    </row>
    <row r="2797" spans="1:4">
      <c r="A2797" t="s">
        <v>361</v>
      </c>
      <c r="B2797" t="s">
        <v>361</v>
      </c>
      <c r="C2797" t="s">
        <v>786</v>
      </c>
      <c r="D2797" t="s">
        <v>1163</v>
      </c>
    </row>
    <row r="2798" spans="1:4">
      <c r="A2798" t="s">
        <v>14410</v>
      </c>
      <c r="B2798" t="s">
        <v>14410</v>
      </c>
      <c r="C2798" t="s">
        <v>14411</v>
      </c>
      <c r="D2798" t="s">
        <v>14412</v>
      </c>
    </row>
    <row r="2799" spans="1:4">
      <c r="A2799" t="s">
        <v>15229</v>
      </c>
      <c r="B2799" t="s">
        <v>15228</v>
      </c>
      <c r="C2799" t="s">
        <v>15229</v>
      </c>
      <c r="D2799" t="s">
        <v>15230</v>
      </c>
    </row>
    <row r="2800" spans="1:4">
      <c r="A2800" t="s">
        <v>1029</v>
      </c>
      <c r="B2800" t="s">
        <v>579</v>
      </c>
      <c r="C2800" t="s">
        <v>1029</v>
      </c>
      <c r="D2800" t="s">
        <v>1331</v>
      </c>
    </row>
    <row r="2801" spans="1:4">
      <c r="A2801" t="s">
        <v>395</v>
      </c>
      <c r="B2801" t="s">
        <v>395</v>
      </c>
      <c r="C2801" t="s">
        <v>828</v>
      </c>
      <c r="D2801" t="s">
        <v>1203</v>
      </c>
    </row>
    <row r="2802" spans="1:4">
      <c r="A2802" t="s">
        <v>14615</v>
      </c>
      <c r="B2802" t="s">
        <v>14615</v>
      </c>
      <c r="C2802" t="s">
        <v>14616</v>
      </c>
      <c r="D2802">
        <v>5983</v>
      </c>
    </row>
    <row r="2803" spans="1:4">
      <c r="A2803" t="s">
        <v>498</v>
      </c>
      <c r="B2803" t="s">
        <v>498</v>
      </c>
      <c r="C2803" t="s">
        <v>942</v>
      </c>
      <c r="D2803">
        <v>7375</v>
      </c>
    </row>
    <row r="2804" spans="1:4">
      <c r="A2804" t="s">
        <v>566</v>
      </c>
      <c r="B2804" t="s">
        <v>566</v>
      </c>
      <c r="C2804" t="s">
        <v>1017</v>
      </c>
      <c r="D2804">
        <v>7960</v>
      </c>
    </row>
    <row r="2805" spans="1:4">
      <c r="A2805" t="s">
        <v>14739</v>
      </c>
      <c r="B2805" t="s">
        <v>14739</v>
      </c>
      <c r="C2805" t="s">
        <v>14740</v>
      </c>
      <c r="D2805" t="s">
        <v>14741</v>
      </c>
    </row>
    <row r="2806" spans="1:4">
      <c r="A2806" t="s">
        <v>15043</v>
      </c>
      <c r="B2806" t="s">
        <v>15043</v>
      </c>
      <c r="C2806" t="s">
        <v>15044</v>
      </c>
      <c r="D2806" t="s">
        <v>15045</v>
      </c>
    </row>
    <row r="2807" spans="1:4">
      <c r="A2807" t="s">
        <v>1804</v>
      </c>
      <c r="B2807" t="s">
        <v>1804</v>
      </c>
      <c r="C2807" t="s">
        <v>14382</v>
      </c>
      <c r="D2807">
        <v>7288</v>
      </c>
    </row>
    <row r="2808" spans="1:4">
      <c r="A2808" t="s">
        <v>1788</v>
      </c>
      <c r="B2808" t="s">
        <v>1788</v>
      </c>
      <c r="C2808" t="s">
        <v>14888</v>
      </c>
      <c r="D2808">
        <v>636</v>
      </c>
    </row>
    <row r="2809" spans="1:4">
      <c r="A2809" t="s">
        <v>294</v>
      </c>
      <c r="B2809" t="s">
        <v>294</v>
      </c>
      <c r="C2809" t="s">
        <v>694</v>
      </c>
      <c r="D2809">
        <v>7943</v>
      </c>
    </row>
    <row r="2810" spans="1:4">
      <c r="A2810" t="s">
        <v>559</v>
      </c>
      <c r="B2810" t="s">
        <v>559</v>
      </c>
      <c r="C2810" t="s">
        <v>1009</v>
      </c>
      <c r="D2810">
        <v>2642</v>
      </c>
    </row>
    <row r="2811" spans="1:4">
      <c r="A2811" t="s">
        <v>14864</v>
      </c>
      <c r="B2811" t="s">
        <v>14864</v>
      </c>
      <c r="C2811" t="s">
        <v>14865</v>
      </c>
      <c r="D2811" t="s">
        <v>14866</v>
      </c>
    </row>
    <row r="2812" spans="1:4">
      <c r="A2812" t="s">
        <v>515</v>
      </c>
      <c r="B2812" t="s">
        <v>515</v>
      </c>
      <c r="C2812" t="s">
        <v>961</v>
      </c>
      <c r="D2812">
        <v>7203</v>
      </c>
    </row>
    <row r="2813" spans="1:4">
      <c r="A2813" t="s">
        <v>15078</v>
      </c>
      <c r="B2813" t="s">
        <v>15078</v>
      </c>
      <c r="C2813" t="s">
        <v>15079</v>
      </c>
      <c r="D2813">
        <v>7207</v>
      </c>
    </row>
    <row r="2814" spans="1:4">
      <c r="A2814" t="s">
        <v>577</v>
      </c>
      <c r="B2814" t="s">
        <v>577</v>
      </c>
      <c r="C2814" t="s">
        <v>1607</v>
      </c>
      <c r="D2814" t="s">
        <v>1328</v>
      </c>
    </row>
    <row r="2815" spans="1:4">
      <c r="A2815" t="s">
        <v>16934</v>
      </c>
      <c r="B2815" t="s">
        <v>16934</v>
      </c>
      <c r="C2815" t="s">
        <v>16934</v>
      </c>
      <c r="D2815">
        <v>8031</v>
      </c>
    </row>
    <row r="2816" spans="1:4">
      <c r="A2816" t="s">
        <v>16935</v>
      </c>
      <c r="B2816" t="s">
        <v>16935</v>
      </c>
      <c r="C2816" t="s">
        <v>16935</v>
      </c>
      <c r="D2816">
        <v>8029</v>
      </c>
    </row>
    <row r="2817" spans="1:4">
      <c r="A2817" t="s">
        <v>16936</v>
      </c>
      <c r="B2817" t="s">
        <v>16936</v>
      </c>
      <c r="C2817" t="s">
        <v>16936</v>
      </c>
      <c r="D2817">
        <v>8032</v>
      </c>
    </row>
    <row r="2818" spans="1:4">
      <c r="A2818" t="s">
        <v>16937</v>
      </c>
      <c r="B2818" t="s">
        <v>16937</v>
      </c>
      <c r="C2818" t="s">
        <v>16937</v>
      </c>
      <c r="D2818">
        <v>8034</v>
      </c>
    </row>
    <row r="2819" spans="1:4">
      <c r="A2819" t="s">
        <v>16938</v>
      </c>
      <c r="B2819" t="s">
        <v>16938</v>
      </c>
      <c r="C2819" t="s">
        <v>16938</v>
      </c>
      <c r="D2819">
        <v>8038</v>
      </c>
    </row>
    <row r="2820" spans="1:4">
      <c r="A2820" t="s">
        <v>16939</v>
      </c>
      <c r="B2820" t="s">
        <v>16939</v>
      </c>
      <c r="C2820" t="s">
        <v>16939</v>
      </c>
      <c r="D2820">
        <v>8036</v>
      </c>
    </row>
    <row r="2821" spans="1:4">
      <c r="A2821" t="s">
        <v>16940</v>
      </c>
      <c r="B2821" t="s">
        <v>16940</v>
      </c>
      <c r="C2821" t="s">
        <v>16940</v>
      </c>
      <c r="D2821">
        <v>32346</v>
      </c>
    </row>
    <row r="2822" spans="1:4">
      <c r="A2822" t="s">
        <v>1550</v>
      </c>
      <c r="B2822" t="s">
        <v>224</v>
      </c>
      <c r="C2822" t="s">
        <v>1550</v>
      </c>
      <c r="D2822" t="s">
        <v>1035</v>
      </c>
    </row>
    <row r="2823" spans="1:4">
      <c r="A2823" t="s">
        <v>1551</v>
      </c>
      <c r="B2823" t="s">
        <v>1410</v>
      </c>
      <c r="C2823" t="s">
        <v>1551</v>
      </c>
      <c r="D2823" t="s">
        <v>1036</v>
      </c>
    </row>
    <row r="2824" spans="1:4">
      <c r="A2824" t="s">
        <v>1590</v>
      </c>
      <c r="B2824" t="s">
        <v>495</v>
      </c>
      <c r="C2824" t="s">
        <v>1590</v>
      </c>
      <c r="D2824" t="s">
        <v>1268</v>
      </c>
    </row>
    <row r="2825" spans="1:4">
      <c r="A2825" t="s">
        <v>1631</v>
      </c>
      <c r="B2825" t="s">
        <v>1792</v>
      </c>
      <c r="C2825" t="s">
        <v>1631</v>
      </c>
      <c r="D2825" t="s">
        <v>1793</v>
      </c>
    </row>
    <row r="2826" spans="1:4">
      <c r="A2826" t="s">
        <v>15232</v>
      </c>
      <c r="B2826" t="s">
        <v>15231</v>
      </c>
      <c r="C2826" t="s">
        <v>15232</v>
      </c>
      <c r="D2826" t="s">
        <v>15233</v>
      </c>
    </row>
    <row r="2827" spans="1:4">
      <c r="A2827" t="s">
        <v>1591</v>
      </c>
      <c r="B2827" t="s">
        <v>15234</v>
      </c>
      <c r="C2827" t="s">
        <v>1591</v>
      </c>
      <c r="D2827" t="s">
        <v>1270</v>
      </c>
    </row>
    <row r="2828" spans="1:4">
      <c r="A2828" t="s">
        <v>15236</v>
      </c>
      <c r="B2828" t="s">
        <v>15235</v>
      </c>
      <c r="C2828" t="s">
        <v>15236</v>
      </c>
      <c r="D2828" t="s">
        <v>15237</v>
      </c>
    </row>
    <row r="2829" spans="1:4">
      <c r="A2829" t="s">
        <v>14756</v>
      </c>
      <c r="B2829" t="s">
        <v>14756</v>
      </c>
      <c r="C2829" t="s">
        <v>14757</v>
      </c>
      <c r="D2829">
        <v>32107</v>
      </c>
    </row>
    <row r="2830" spans="1:4">
      <c r="A2830" t="s">
        <v>1402</v>
      </c>
      <c r="B2830" t="s">
        <v>1402</v>
      </c>
      <c r="C2830" t="s">
        <v>707</v>
      </c>
      <c r="D2830" t="s">
        <v>1130</v>
      </c>
    </row>
    <row r="2831" spans="1:4">
      <c r="A2831" t="s">
        <v>15313</v>
      </c>
      <c r="B2831" t="s">
        <v>15352</v>
      </c>
      <c r="C2831" t="s">
        <v>15313</v>
      </c>
      <c r="D2831" t="e">
        <f>VLOOKUP(C2831,#REF!,2,FALSE)</f>
        <v>#REF!</v>
      </c>
    </row>
    <row r="2832" spans="1:4">
      <c r="A2832" t="s">
        <v>15313</v>
      </c>
      <c r="B2832" t="s">
        <v>15313</v>
      </c>
      <c r="C2832" t="s">
        <v>15313</v>
      </c>
      <c r="D2832" t="s">
        <v>16941</v>
      </c>
    </row>
    <row r="2833" spans="1:4">
      <c r="A2833" t="s">
        <v>16942</v>
      </c>
      <c r="B2833" t="s">
        <v>16942</v>
      </c>
      <c r="C2833" t="s">
        <v>16942</v>
      </c>
      <c r="D2833">
        <v>1743</v>
      </c>
    </row>
    <row r="2834" spans="1:4">
      <c r="A2834" t="s">
        <v>16943</v>
      </c>
      <c r="B2834" t="s">
        <v>16943</v>
      </c>
      <c r="C2834" t="s">
        <v>16943</v>
      </c>
      <c r="D2834">
        <v>103879420</v>
      </c>
    </row>
    <row r="2835" spans="1:4">
      <c r="A2835" t="s">
        <v>16944</v>
      </c>
      <c r="B2835" t="s">
        <v>16944</v>
      </c>
      <c r="C2835" t="s">
        <v>16944</v>
      </c>
      <c r="D2835">
        <v>6330</v>
      </c>
    </row>
    <row r="2836" spans="1:4">
      <c r="A2836" t="s">
        <v>16945</v>
      </c>
      <c r="B2836" t="s">
        <v>16945</v>
      </c>
      <c r="C2836" t="s">
        <v>16945</v>
      </c>
      <c r="D2836">
        <v>6329</v>
      </c>
    </row>
    <row r="2837" spans="1:4">
      <c r="A2837" t="s">
        <v>16946</v>
      </c>
      <c r="B2837" t="s">
        <v>16946</v>
      </c>
      <c r="C2837" t="s">
        <v>16946</v>
      </c>
      <c r="D2837">
        <v>6339</v>
      </c>
    </row>
    <row r="2838" spans="1:4">
      <c r="A2838" t="s">
        <v>16947</v>
      </c>
      <c r="B2838" t="s">
        <v>16947</v>
      </c>
      <c r="C2838" t="s">
        <v>16947</v>
      </c>
      <c r="D2838">
        <v>6328</v>
      </c>
    </row>
    <row r="2839" spans="1:4">
      <c r="A2839" t="s">
        <v>16948</v>
      </c>
      <c r="B2839" t="s">
        <v>16948</v>
      </c>
      <c r="C2839" t="s">
        <v>16948</v>
      </c>
      <c r="D2839">
        <v>6338</v>
      </c>
    </row>
    <row r="2840" spans="1:4">
      <c r="A2840" t="s">
        <v>16949</v>
      </c>
      <c r="B2840" t="s">
        <v>16949</v>
      </c>
      <c r="C2840" t="s">
        <v>16949</v>
      </c>
      <c r="D2840">
        <v>103879287</v>
      </c>
    </row>
    <row r="2841" spans="1:4">
      <c r="A2841" t="s">
        <v>16950</v>
      </c>
      <c r="B2841" t="s">
        <v>16950</v>
      </c>
      <c r="C2841" t="s">
        <v>16950</v>
      </c>
      <c r="D2841">
        <v>7454</v>
      </c>
    </row>
    <row r="2842" spans="1:4">
      <c r="A2842" t="s">
        <v>16951</v>
      </c>
      <c r="B2842" t="s">
        <v>16951</v>
      </c>
      <c r="C2842" t="s">
        <v>16951</v>
      </c>
      <c r="D2842">
        <v>7456</v>
      </c>
    </row>
    <row r="2843" spans="1:4">
      <c r="A2843" t="s">
        <v>1030</v>
      </c>
      <c r="B2843" t="s">
        <v>581</v>
      </c>
      <c r="C2843" t="s">
        <v>1030</v>
      </c>
      <c r="D2843">
        <v>7455</v>
      </c>
    </row>
  </sheetData>
  <sheetProtection algorithmName="SHA-512" hashValue="r+EkTU22hYbI3ymwqY5yT9KQpjT+suZ/JjkH03yCrslGx5y6Zcbs0kP+YXB9IYiNXVTE2QG8JFfnGN93UALKtg==" saltValue="+5+T3ereFTG3VEUGRmZWsg==" spinCount="100000" sheet="1" objects="1" scenarios="1"/>
  <sortState xmlns:xlrd2="http://schemas.microsoft.com/office/spreadsheetml/2017/richdata2" ref="A2:D2843">
    <sortCondition ref="A1"/>
  </sortState>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F025713BE4E4B438A7D73B488EF34E1" ma:contentTypeVersion="11" ma:contentTypeDescription="Create a new document." ma:contentTypeScope="" ma:versionID="91af7010a5e41a00208219bcedab332e">
  <xsd:schema xmlns:xsd="http://www.w3.org/2001/XMLSchema" xmlns:xs="http://www.w3.org/2001/XMLSchema" xmlns:p="http://schemas.microsoft.com/office/2006/metadata/properties" xmlns:ns3="ad7223d6-ee06-4cf1-8c28-fb78d925c726" xmlns:ns4="0c1ffdb1-4994-4625-8ec7-6e66a6b509a6" targetNamespace="http://schemas.microsoft.com/office/2006/metadata/properties" ma:root="true" ma:fieldsID="1c76d3f0391731877d4cc5d04c8ff433" ns3:_="" ns4:_="">
    <xsd:import namespace="ad7223d6-ee06-4cf1-8c28-fb78d925c726"/>
    <xsd:import namespace="0c1ffdb1-4994-4625-8ec7-6e66a6b509a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7223d6-ee06-4cf1-8c28-fb78d925c72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1ffdb1-4994-4625-8ec7-6e66a6b509a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80887C-AE4D-446C-947B-4C13246EE617}">
  <ds:schemaRefs>
    <ds:schemaRef ds:uri="http://schemas.microsoft.com/sharepoint/v3/contenttype/forms"/>
  </ds:schemaRefs>
</ds:datastoreItem>
</file>

<file path=customXml/itemProps2.xml><?xml version="1.0" encoding="utf-8"?>
<ds:datastoreItem xmlns:ds="http://schemas.openxmlformats.org/officeDocument/2006/customXml" ds:itemID="{D3A90DAE-1D8E-4FF5-9B40-BEB01696C53B}">
  <ds:schemaRefs>
    <ds:schemaRef ds:uri="0c1ffdb1-4994-4625-8ec7-6e66a6b509a6"/>
    <ds:schemaRef ds:uri="ad7223d6-ee06-4cf1-8c28-fb78d925c726"/>
    <ds:schemaRef ds:uri="http://schemas.microsoft.com/office/infopath/2007/PartnerControls"/>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A120B37-6540-46E4-B6E2-53C243683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7223d6-ee06-4cf1-8c28-fb78d925c726"/>
    <ds:schemaRef ds:uri="0c1ffdb1-4994-4625-8ec7-6e66a6b509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37</vt:i4>
      </vt:variant>
    </vt:vector>
  </HeadingPairs>
  <TitlesOfParts>
    <vt:vector size="48" baseType="lpstr">
      <vt:lpstr>Read first</vt:lpstr>
      <vt:lpstr>Explanation</vt:lpstr>
      <vt:lpstr>SiteForm</vt:lpstr>
      <vt:lpstr>Visit&amp;Assessment Form</vt:lpstr>
      <vt:lpstr>CountsForm</vt:lpstr>
      <vt:lpstr>Addl Info</vt:lpstr>
      <vt:lpstr>LookupSite</vt:lpstr>
      <vt:lpstr>LookupVisit</vt:lpstr>
      <vt:lpstr>LookupCount</vt:lpstr>
      <vt:lpstr>Counts</vt:lpstr>
      <vt:lpstr>WetlandAssessment</vt:lpstr>
      <vt:lpstr>Australia</vt:lpstr>
      <vt:lpstr>Bangladesh</vt:lpstr>
      <vt:lpstr>Bhutan</vt:lpstr>
      <vt:lpstr>Brunei</vt:lpstr>
      <vt:lpstr>Cambodia</vt:lpstr>
      <vt:lpstr>ChinaMainland</vt:lpstr>
      <vt:lpstr>ComName</vt:lpstr>
      <vt:lpstr>HongKong</vt:lpstr>
      <vt:lpstr>INDEX_REGION</vt:lpstr>
      <vt:lpstr>Indonesia</vt:lpstr>
      <vt:lpstr>Japan</vt:lpstr>
      <vt:lpstr>KoreaNorth</vt:lpstr>
      <vt:lpstr>Laos</vt:lpstr>
      <vt:lpstr>Macau</vt:lpstr>
      <vt:lpstr>Malaysia</vt:lpstr>
      <vt:lpstr>Maldives</vt:lpstr>
      <vt:lpstr>Mongolia</vt:lpstr>
      <vt:lpstr>Myanmar</vt:lpstr>
      <vt:lpstr>Nepal</vt:lpstr>
      <vt:lpstr>NewZealand</vt:lpstr>
      <vt:lpstr>Pakistan</vt:lpstr>
      <vt:lpstr>Palau</vt:lpstr>
      <vt:lpstr>PapuaNewGuinea</vt:lpstr>
      <vt:lpstr>Philippines</vt:lpstr>
      <vt:lpstr>RepublicOfKorea</vt:lpstr>
      <vt:lpstr>RussianFederation</vt:lpstr>
      <vt:lpstr>SciName</vt:lpstr>
      <vt:lpstr>Singapore</vt:lpstr>
      <vt:lpstr>SingleName</vt:lpstr>
      <vt:lpstr>SppCode</vt:lpstr>
      <vt:lpstr>SppComName</vt:lpstr>
      <vt:lpstr>SppSciName</vt:lpstr>
      <vt:lpstr>SriLanka</vt:lpstr>
      <vt:lpstr>Taiwan</vt:lpstr>
      <vt:lpstr>Thailand</vt:lpstr>
      <vt:lpstr>TimorLeste</vt:lpstr>
      <vt:lpstr>Vietnam</vt:lpstr>
    </vt:vector>
  </TitlesOfParts>
  <Company>Wetlands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Lammert Hilarides</dc:creator>
  <cp:lastModifiedBy>Langendoen, Tom</cp:lastModifiedBy>
  <cp:lastPrinted>2013-12-09T15:26:28Z</cp:lastPrinted>
  <dcterms:created xsi:type="dcterms:W3CDTF">2013-12-03T15:48:20Z</dcterms:created>
  <dcterms:modified xsi:type="dcterms:W3CDTF">2025-12-23T08:17:23Z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0x0101002F025713BE4E4B438A7D73B488EF34E1</vt:lpwstr>
  </property>
</Properties>
</file>